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dVNWhPPedp8h9e7wkwxhhIhERbyJwY6LE0HvZno57XhnvfkSl2AWmS4BOt2VHFuFCKmgfjnln5C6SOEFfOJjRg==" workbookSaltValue="F0iErh7ilEkzp3Oo+x9tb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X11" i="16"/>
  <c r="X12" i="16"/>
  <c r="AB12" i="16" s="1"/>
  <c r="X13" i="16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K11" i="16"/>
  <c r="AM11" i="16" s="1"/>
  <c r="AK13" i="16"/>
  <c r="AM13" i="16" s="1"/>
  <c r="AK14" i="16"/>
  <c r="AK15" i="16"/>
  <c r="AM15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Z12" i="16" s="1"/>
  <c r="V13" i="16"/>
  <c r="V14" i="16"/>
  <c r="Z14" i="16" s="1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N17" i="16" l="1"/>
  <c r="AF8" i="16"/>
  <c r="Q8" i="16"/>
  <c r="AF16" i="16"/>
  <c r="Q16" i="16"/>
  <c r="AE16" i="16" s="1"/>
  <c r="Q7" i="16"/>
  <c r="AF7" i="16"/>
  <c r="AF13" i="16"/>
  <c r="Q13" i="16"/>
  <c r="AF15" i="16"/>
  <c r="Q15" i="16"/>
  <c r="Q12" i="16"/>
  <c r="AF12" i="16"/>
  <c r="AK12" i="16"/>
  <c r="AK18" i="16"/>
  <c r="AK9" i="16"/>
  <c r="AM9" i="16" s="1"/>
  <c r="AG7" i="16"/>
  <c r="AI7" i="16" s="1"/>
  <c r="AG8" i="16"/>
  <c r="AI8" i="16" s="1"/>
  <c r="AG9" i="16"/>
  <c r="AI9" i="16" s="1"/>
  <c r="AG10" i="16"/>
  <c r="AG11" i="16"/>
  <c r="AG12" i="16"/>
  <c r="AG13" i="16"/>
  <c r="AG14" i="16"/>
  <c r="AI14" i="16" s="1"/>
  <c r="AG15" i="16"/>
  <c r="AI15" i="16" s="1"/>
  <c r="AG16" i="16"/>
  <c r="AG17" i="16"/>
  <c r="AI17" i="16" s="1"/>
  <c r="AG18" i="16"/>
  <c r="AK17" i="16"/>
  <c r="AK8" i="16"/>
  <c r="AK16" i="16"/>
  <c r="AK7" i="16"/>
  <c r="AF14" i="16"/>
  <c r="Q14" i="16"/>
  <c r="Q11" i="16"/>
  <c r="AF11" i="16"/>
  <c r="AF18" i="16"/>
  <c r="Q18" i="16"/>
  <c r="AF10" i="16"/>
  <c r="Q10" i="16"/>
  <c r="AE10" i="16" s="1"/>
  <c r="AF17" i="16"/>
  <c r="Q17" i="16"/>
  <c r="AF9" i="16"/>
  <c r="Q9" i="16"/>
  <c r="AE9" i="16" s="1"/>
  <c r="AM16" i="16" l="1"/>
  <c r="AM8" i="16"/>
  <c r="AI12" i="16" l="1"/>
  <c r="AB14" i="16"/>
  <c r="Y12" i="16"/>
  <c r="AC15" i="16"/>
  <c r="AM10" i="16" l="1"/>
  <c r="AE15" i="16"/>
  <c r="AE7" i="16" l="1"/>
  <c r="AG11" i="3"/>
  <c r="AH11" i="3"/>
  <c r="AJ11" i="3" s="1"/>
  <c r="AC12" i="16" l="1"/>
  <c r="AD9" i="16"/>
  <c r="AC7" i="16"/>
  <c r="AN11" i="16" l="1"/>
  <c r="AH28" i="3" l="1"/>
  <c r="AJ28" i="3" s="1"/>
  <c r="AG28" i="3"/>
  <c r="AI28" i="3" s="1"/>
  <c r="AK9" i="12"/>
  <c r="AM9" i="12" s="1"/>
  <c r="AL9" i="12"/>
  <c r="AN9" i="12" s="1"/>
  <c r="U20" i="3"/>
  <c r="Y20" i="3" s="1"/>
  <c r="V20" i="3"/>
  <c r="Z20" i="3" s="1"/>
  <c r="R301" i="12"/>
  <c r="AG460" i="12"/>
  <c r="AI460" i="12" s="1"/>
  <c r="AH460" i="12"/>
  <c r="AJ460" i="12" s="1"/>
  <c r="R231" i="16"/>
  <c r="R205" i="16"/>
  <c r="T112" i="12"/>
  <c r="AD112" i="12" s="1"/>
  <c r="S112" i="12"/>
  <c r="AC112" i="12" s="1"/>
  <c r="AK232" i="16"/>
  <c r="AM232" i="16" s="1"/>
  <c r="AL232" i="16"/>
  <c r="AN232" i="16" s="1"/>
  <c r="S383" i="12"/>
  <c r="AC383" i="12" s="1"/>
  <c r="T383" i="12"/>
  <c r="AD383" i="12" s="1"/>
  <c r="R14" i="15"/>
  <c r="R30" i="12"/>
  <c r="V338" i="12"/>
  <c r="Z338" i="12" s="1"/>
  <c r="U338" i="12"/>
  <c r="Y338" i="12" s="1"/>
  <c r="W259" i="12"/>
  <c r="AA259" i="12" s="1"/>
  <c r="X259" i="12"/>
  <c r="AB259" i="12" s="1"/>
  <c r="R208" i="12"/>
  <c r="AK379" i="12"/>
  <c r="AM379" i="12" s="1"/>
  <c r="AL379" i="12"/>
  <c r="AN379" i="12" s="1"/>
  <c r="AG153" i="12"/>
  <c r="AI153" i="12" s="1"/>
  <c r="AH153" i="12"/>
  <c r="AJ153" i="12" s="1"/>
  <c r="AK479" i="12"/>
  <c r="AM479" i="12" s="1"/>
  <c r="AL479" i="12"/>
  <c r="AN479" i="12" s="1"/>
  <c r="T502" i="12"/>
  <c r="AD502" i="12" s="1"/>
  <c r="S502" i="12"/>
  <c r="AC502" i="12" s="1"/>
  <c r="AG22" i="14"/>
  <c r="AH22" i="14"/>
  <c r="AJ22" i="14" s="1"/>
  <c r="AK105" i="15"/>
  <c r="AM105" i="15" s="1"/>
  <c r="AL105" i="15"/>
  <c r="AN105" i="15" s="1"/>
  <c r="T508" i="12"/>
  <c r="AD508" i="12" s="1"/>
  <c r="S508" i="12"/>
  <c r="AC508" i="12" s="1"/>
  <c r="AK467" i="12"/>
  <c r="AM467" i="12" s="1"/>
  <c r="AL467" i="12"/>
  <c r="AN467" i="12" s="1"/>
  <c r="AH175" i="12"/>
  <c r="AJ175" i="12" s="1"/>
  <c r="AG175" i="12"/>
  <c r="X274" i="12"/>
  <c r="W274" i="12"/>
  <c r="AA274" i="12" s="1"/>
  <c r="T155" i="16"/>
  <c r="AD155" i="16" s="1"/>
  <c r="S155" i="16"/>
  <c r="AK63" i="12"/>
  <c r="AM63" i="12" s="1"/>
  <c r="AL63" i="12"/>
  <c r="AN63" i="12" s="1"/>
  <c r="AH13" i="13"/>
  <c r="AJ13" i="13" s="1"/>
  <c r="AG13" i="13"/>
  <c r="AG132" i="16"/>
  <c r="AH132" i="16"/>
  <c r="AJ132" i="16" s="1"/>
  <c r="W75" i="15"/>
  <c r="AA75" i="15" s="1"/>
  <c r="X75" i="15"/>
  <c r="AB75" i="15" s="1"/>
  <c r="V13" i="3"/>
  <c r="Z13" i="3" s="1"/>
  <c r="U13" i="3"/>
  <c r="Y13" i="3" s="1"/>
  <c r="R382" i="12"/>
  <c r="AF382" i="12" s="1"/>
  <c r="S100" i="12"/>
  <c r="AC100" i="12" s="1"/>
  <c r="T100" i="12"/>
  <c r="AD100" i="12" s="1"/>
  <c r="T443" i="12"/>
  <c r="AD443" i="12" s="1"/>
  <c r="S443" i="12"/>
  <c r="AC443" i="12" s="1"/>
  <c r="W471" i="12"/>
  <c r="AA471" i="12" s="1"/>
  <c r="X471" i="12"/>
  <c r="AB471" i="12" s="1"/>
  <c r="V163" i="12"/>
  <c r="U163" i="12"/>
  <c r="Y163" i="12" s="1"/>
  <c r="AK199" i="12"/>
  <c r="AM199" i="12" s="1"/>
  <c r="AL199" i="12"/>
  <c r="AN199" i="12" s="1"/>
  <c r="AL193" i="16"/>
  <c r="AN193" i="16" s="1"/>
  <c r="AK193" i="16"/>
  <c r="AM193" i="16" s="1"/>
  <c r="V13" i="13"/>
  <c r="U13" i="13"/>
  <c r="Y13" i="13" s="1"/>
  <c r="R19" i="13"/>
  <c r="W495" i="12"/>
  <c r="AA495" i="12" s="1"/>
  <c r="X495" i="12"/>
  <c r="V189" i="12"/>
  <c r="Z189" i="12" s="1"/>
  <c r="U189" i="12"/>
  <c r="Y189" i="12" s="1"/>
  <c r="AG511" i="12"/>
  <c r="AI511" i="12" s="1"/>
  <c r="AH511" i="12"/>
  <c r="AJ511" i="12" s="1"/>
  <c r="AL150" i="12"/>
  <c r="AN150" i="12" s="1"/>
  <c r="AK150" i="12"/>
  <c r="AM150" i="12" s="1"/>
  <c r="U31" i="16"/>
  <c r="Y31" i="16" s="1"/>
  <c r="V31" i="16"/>
  <c r="Z31" i="16" s="1"/>
  <c r="S27" i="14"/>
  <c r="AC27" i="14" s="1"/>
  <c r="T27" i="14"/>
  <c r="AD27" i="14" s="1"/>
  <c r="R40" i="12"/>
  <c r="W196" i="16"/>
  <c r="AA196" i="16" s="1"/>
  <c r="X196" i="16"/>
  <c r="AK185" i="12"/>
  <c r="AM185" i="12" s="1"/>
  <c r="AL185" i="12"/>
  <c r="AN185" i="12" s="1"/>
  <c r="R51" i="12"/>
  <c r="AL92" i="15"/>
  <c r="AN92" i="15" s="1"/>
  <c r="AK92" i="15"/>
  <c r="AM92" i="15" s="1"/>
  <c r="R296" i="12"/>
  <c r="Q296" i="12" s="1"/>
  <c r="AE296" i="12" s="1"/>
  <c r="AK248" i="16"/>
  <c r="AM248" i="16" s="1"/>
  <c r="AL248" i="16"/>
  <c r="AN248" i="16" s="1"/>
  <c r="T118" i="12"/>
  <c r="AD118" i="12" s="1"/>
  <c r="S118" i="12"/>
  <c r="R148" i="12"/>
  <c r="AF148" i="12" s="1"/>
  <c r="U228" i="16"/>
  <c r="Y228" i="16" s="1"/>
  <c r="V228" i="16"/>
  <c r="Z228" i="16" s="1"/>
  <c r="T232" i="16"/>
  <c r="AD232" i="16" s="1"/>
  <c r="S232" i="16"/>
  <c r="AC232" i="16" s="1"/>
  <c r="V94" i="15"/>
  <c r="Z94" i="15" s="1"/>
  <c r="U94" i="15"/>
  <c r="Y94" i="15" s="1"/>
  <c r="S61" i="12"/>
  <c r="AC61" i="12" s="1"/>
  <c r="T61" i="12"/>
  <c r="AD61" i="12" s="1"/>
  <c r="U264" i="12"/>
  <c r="Y264" i="12" s="1"/>
  <c r="V264" i="12"/>
  <c r="Z264" i="12" s="1"/>
  <c r="T310" i="12"/>
  <c r="AD310" i="12" s="1"/>
  <c r="S310" i="12"/>
  <c r="AC310" i="12" s="1"/>
  <c r="AG103" i="16"/>
  <c r="AI103" i="16" s="1"/>
  <c r="AH103" i="16"/>
  <c r="AJ103" i="16" s="1"/>
  <c r="W69" i="12"/>
  <c r="AA69" i="12" s="1"/>
  <c r="X69" i="12"/>
  <c r="AB69" i="12" s="1"/>
  <c r="T467" i="12"/>
  <c r="AD467" i="12" s="1"/>
  <c r="S467" i="12"/>
  <c r="AC467" i="12" s="1"/>
  <c r="W258" i="12"/>
  <c r="AA258" i="12" s="1"/>
  <c r="X258" i="12"/>
  <c r="AB258" i="12" s="1"/>
  <c r="AL18" i="14"/>
  <c r="AN18" i="14" s="1"/>
  <c r="AK18" i="14"/>
  <c r="AM18" i="14" s="1"/>
  <c r="R400" i="12"/>
  <c r="T206" i="12"/>
  <c r="AD206" i="12" s="1"/>
  <c r="S206" i="12"/>
  <c r="AG234" i="16"/>
  <c r="AI234" i="16" s="1"/>
  <c r="AH234" i="16"/>
  <c r="AJ234" i="16" s="1"/>
  <c r="W71" i="16"/>
  <c r="AA71" i="16" s="1"/>
  <c r="X71" i="16"/>
  <c r="AB71" i="16" s="1"/>
  <c r="AK36" i="12"/>
  <c r="AM36" i="12" s="1"/>
  <c r="AL36" i="12"/>
  <c r="AN36" i="12" s="1"/>
  <c r="R391" i="12"/>
  <c r="Q391" i="12" s="1"/>
  <c r="AE391" i="12" s="1"/>
  <c r="R15" i="3"/>
  <c r="Q15" i="3" s="1"/>
  <c r="AE15" i="3" s="1"/>
  <c r="W15" i="12"/>
  <c r="AA15" i="12" s="1"/>
  <c r="X15" i="12"/>
  <c r="AB15" i="12" s="1"/>
  <c r="AK95" i="12"/>
  <c r="AM95" i="12" s="1"/>
  <c r="AL95" i="12"/>
  <c r="AN95" i="12" s="1"/>
  <c r="R428" i="12"/>
  <c r="AF428" i="12" s="1"/>
  <c r="V43" i="16"/>
  <c r="Z43" i="16" s="1"/>
  <c r="U43" i="16"/>
  <c r="Y43" i="16" s="1"/>
  <c r="W500" i="12"/>
  <c r="AA500" i="12" s="1"/>
  <c r="X500" i="12"/>
  <c r="AB500" i="12" s="1"/>
  <c r="AH23" i="3"/>
  <c r="AJ23" i="3" s="1"/>
  <c r="AG23" i="3"/>
  <c r="AI23" i="3" s="1"/>
  <c r="U21" i="13"/>
  <c r="Y21" i="13" s="1"/>
  <c r="V21" i="13"/>
  <c r="Z21" i="13" s="1"/>
  <c r="T222" i="16"/>
  <c r="AD222" i="16" s="1"/>
  <c r="S222" i="16"/>
  <c r="AH91" i="12"/>
  <c r="AJ91" i="12" s="1"/>
  <c r="AG91" i="12"/>
  <c r="X333" i="12"/>
  <c r="AB333" i="12" s="1"/>
  <c r="W333" i="12"/>
  <c r="AA333" i="12" s="1"/>
  <c r="U15" i="3"/>
  <c r="Y15" i="3" s="1"/>
  <c r="V15" i="3"/>
  <c r="Z15" i="3" s="1"/>
  <c r="AK380" i="12"/>
  <c r="AL380" i="12"/>
  <c r="AN380" i="12" s="1"/>
  <c r="X7" i="12"/>
  <c r="AB7" i="12" s="1"/>
  <c r="W7" i="12"/>
  <c r="AA7" i="12" s="1"/>
  <c r="T135" i="12"/>
  <c r="AD135" i="12" s="1"/>
  <c r="S135" i="12"/>
  <c r="AG177" i="12"/>
  <c r="AH177" i="12"/>
  <c r="AJ177" i="12" s="1"/>
  <c r="W201" i="12"/>
  <c r="AA201" i="12" s="1"/>
  <c r="X201" i="12"/>
  <c r="AB201" i="12" s="1"/>
  <c r="R8" i="13"/>
  <c r="W27" i="14"/>
  <c r="AA27" i="14" s="1"/>
  <c r="X27" i="14"/>
  <c r="AB27" i="14" s="1"/>
  <c r="AL245" i="12"/>
  <c r="AN245" i="12" s="1"/>
  <c r="AK245" i="12"/>
  <c r="AM245" i="12" s="1"/>
  <c r="R444" i="12"/>
  <c r="AF444" i="12" s="1"/>
  <c r="AH231" i="16"/>
  <c r="AJ231" i="16" s="1"/>
  <c r="AG231" i="16"/>
  <c r="AI231" i="16" s="1"/>
  <c r="W177" i="12"/>
  <c r="AA177" i="12" s="1"/>
  <c r="X177" i="12"/>
  <c r="AB177" i="12" s="1"/>
  <c r="R48" i="12"/>
  <c r="Q48" i="12" s="1"/>
  <c r="AE48" i="12" s="1"/>
  <c r="T176" i="12"/>
  <c r="AD176" i="12" s="1"/>
  <c r="S176" i="12"/>
  <c r="AC176" i="12" s="1"/>
  <c r="T208" i="12"/>
  <c r="AD208" i="12" s="1"/>
  <c r="S208" i="12"/>
  <c r="AC208" i="12" s="1"/>
  <c r="V63" i="15"/>
  <c r="U63" i="15"/>
  <c r="Y63" i="15" s="1"/>
  <c r="R225" i="12"/>
  <c r="AF225" i="12" s="1"/>
  <c r="X36" i="15"/>
  <c r="W36" i="15"/>
  <c r="AA36" i="15" s="1"/>
  <c r="X246" i="12"/>
  <c r="W246" i="12"/>
  <c r="AA246" i="12" s="1"/>
  <c r="X33" i="14"/>
  <c r="W33" i="14"/>
  <c r="AA33" i="14" s="1"/>
  <c r="U311" i="12"/>
  <c r="Y311" i="12" s="1"/>
  <c r="V311" i="12"/>
  <c r="Z311" i="12" s="1"/>
  <c r="W361" i="12"/>
  <c r="AA361" i="12" s="1"/>
  <c r="X361" i="12"/>
  <c r="AB361" i="12" s="1"/>
  <c r="S501" i="12"/>
  <c r="T501" i="12"/>
  <c r="AD501" i="12" s="1"/>
  <c r="AH16" i="12"/>
  <c r="AJ16" i="12" s="1"/>
  <c r="AG16" i="12"/>
  <c r="AI16" i="12" s="1"/>
  <c r="AH497" i="12"/>
  <c r="AJ497" i="12" s="1"/>
  <c r="AG497" i="12"/>
  <c r="U308" i="12"/>
  <c r="Y308" i="12" s="1"/>
  <c r="V308" i="12"/>
  <c r="AG315" i="12"/>
  <c r="AH315" i="12"/>
  <c r="AJ315" i="12" s="1"/>
  <c r="AG25" i="3"/>
  <c r="AI25" i="3" s="1"/>
  <c r="AH25" i="3"/>
  <c r="AJ25" i="3" s="1"/>
  <c r="V267" i="12"/>
  <c r="U267" i="12"/>
  <c r="Y267" i="12" s="1"/>
  <c r="R28" i="3"/>
  <c r="Q28" i="3" s="1"/>
  <c r="AE28" i="3" s="1"/>
  <c r="AH26" i="15"/>
  <c r="AJ26" i="15" s="1"/>
  <c r="AG26" i="15"/>
  <c r="AI26" i="15" s="1"/>
  <c r="AL290" i="12"/>
  <c r="AN290" i="12" s="1"/>
  <c r="AK290" i="12"/>
  <c r="AM290" i="12" s="1"/>
  <c r="AH320" i="12"/>
  <c r="AJ320" i="12" s="1"/>
  <c r="AG320" i="12"/>
  <c r="AI320" i="12" s="1"/>
  <c r="U177" i="12"/>
  <c r="Y177" i="12" s="1"/>
  <c r="V177" i="12"/>
  <c r="Z177" i="12" s="1"/>
  <c r="AK24" i="3"/>
  <c r="AL24" i="3"/>
  <c r="AN24" i="3" s="1"/>
  <c r="R60" i="16"/>
  <c r="Q60" i="16" s="1"/>
  <c r="AE60" i="16" s="1"/>
  <c r="AH23" i="14"/>
  <c r="AJ23" i="14" s="1"/>
  <c r="AG23" i="14"/>
  <c r="AK38" i="12"/>
  <c r="AM38" i="12" s="1"/>
  <c r="AL38" i="12"/>
  <c r="AN38" i="12" s="1"/>
  <c r="AH176" i="12"/>
  <c r="AJ176" i="12" s="1"/>
  <c r="AG176" i="12"/>
  <c r="AI176" i="12" s="1"/>
  <c r="R366" i="12"/>
  <c r="AF366" i="12" s="1"/>
  <c r="AL41" i="16"/>
  <c r="AN41" i="16" s="1"/>
  <c r="AK41" i="16"/>
  <c r="AM41" i="16" s="1"/>
  <c r="U98" i="12"/>
  <c r="Y98" i="12" s="1"/>
  <c r="V98" i="12"/>
  <c r="V132" i="12"/>
  <c r="Z132" i="12" s="1"/>
  <c r="U132" i="12"/>
  <c r="Y132" i="12" s="1"/>
  <c r="R27" i="3"/>
  <c r="Q27" i="3" s="1"/>
  <c r="AH158" i="12"/>
  <c r="AJ158" i="12" s="1"/>
  <c r="AG158" i="12"/>
  <c r="U286" i="12"/>
  <c r="Y286" i="12" s="1"/>
  <c r="V286" i="12"/>
  <c r="R87" i="16"/>
  <c r="AH417" i="12"/>
  <c r="AJ417" i="12" s="1"/>
  <c r="AG417" i="12"/>
  <c r="AI417" i="12" s="1"/>
  <c r="W94" i="15"/>
  <c r="AA94" i="15" s="1"/>
  <c r="X94" i="15"/>
  <c r="AB94" i="15" s="1"/>
  <c r="S224" i="12"/>
  <c r="AC224" i="12" s="1"/>
  <c r="T224" i="12"/>
  <c r="AD224" i="12" s="1"/>
  <c r="R452" i="12"/>
  <c r="AH223" i="16"/>
  <c r="AJ223" i="16" s="1"/>
  <c r="AG223" i="16"/>
  <c r="AI223" i="16" s="1"/>
  <c r="S22" i="16"/>
  <c r="T22" i="16"/>
  <c r="AD22" i="16" s="1"/>
  <c r="U28" i="3"/>
  <c r="Y28" i="3" s="1"/>
  <c r="V28" i="3"/>
  <c r="Z28" i="3" s="1"/>
  <c r="R504" i="12"/>
  <c r="W243" i="12"/>
  <c r="AA243" i="12" s="1"/>
  <c r="X243" i="12"/>
  <c r="AB243" i="12" s="1"/>
  <c r="R499" i="12"/>
  <c r="AH202" i="12"/>
  <c r="AJ202" i="12" s="1"/>
  <c r="AG202" i="12"/>
  <c r="AI202" i="12" s="1"/>
  <c r="U447" i="12"/>
  <c r="Y447" i="12" s="1"/>
  <c r="V447" i="12"/>
  <c r="Z447" i="12" s="1"/>
  <c r="AG256" i="12"/>
  <c r="AH256" i="12"/>
  <c r="AJ256" i="12" s="1"/>
  <c r="AG24" i="3"/>
  <c r="AH24" i="3"/>
  <c r="AJ24" i="3" s="1"/>
  <c r="AL168" i="12"/>
  <c r="AN168" i="12" s="1"/>
  <c r="AK168" i="12"/>
  <c r="AM168" i="12" s="1"/>
  <c r="R200" i="12"/>
  <c r="Q200" i="12" s="1"/>
  <c r="AE200" i="12" s="1"/>
  <c r="AH262" i="12"/>
  <c r="AJ262" i="12" s="1"/>
  <c r="AG262" i="12"/>
  <c r="AI262" i="12" s="1"/>
  <c r="W9" i="3"/>
  <c r="AA9" i="3" s="1"/>
  <c r="X9" i="3"/>
  <c r="AB9" i="3" s="1"/>
  <c r="R202" i="12"/>
  <c r="Q202" i="12" s="1"/>
  <c r="AH32" i="13"/>
  <c r="AJ32" i="13" s="1"/>
  <c r="AG32" i="13"/>
  <c r="R17" i="3"/>
  <c r="W128" i="12"/>
  <c r="AA128" i="12" s="1"/>
  <c r="X128" i="12"/>
  <c r="R253" i="12"/>
  <c r="Q253" i="12" s="1"/>
  <c r="W449" i="12"/>
  <c r="AA449" i="12" s="1"/>
  <c r="X449" i="12"/>
  <c r="AB449" i="12" s="1"/>
  <c r="S204" i="16"/>
  <c r="AC204" i="16" s="1"/>
  <c r="T204" i="16"/>
  <c r="AD204" i="16" s="1"/>
  <c r="W46" i="12"/>
  <c r="AA46" i="12" s="1"/>
  <c r="X46" i="12"/>
  <c r="AB46" i="12" s="1"/>
  <c r="R121" i="12"/>
  <c r="R71" i="12"/>
  <c r="AF71" i="12" s="1"/>
  <c r="U460" i="12"/>
  <c r="Y460" i="12" s="1"/>
  <c r="V460" i="12"/>
  <c r="Z460" i="12" s="1"/>
  <c r="AL52" i="12"/>
  <c r="AN52" i="12" s="1"/>
  <c r="AK52" i="12"/>
  <c r="AM52" i="12" s="1"/>
  <c r="U70" i="16"/>
  <c r="Y70" i="16" s="1"/>
  <c r="V70" i="16"/>
  <c r="Z70" i="16" s="1"/>
  <c r="AL425" i="12"/>
  <c r="AN425" i="12" s="1"/>
  <c r="AK425" i="12"/>
  <c r="AM425" i="12" s="1"/>
  <c r="X26" i="13"/>
  <c r="AB26" i="13" s="1"/>
  <c r="W26" i="13"/>
  <c r="AA26" i="13" s="1"/>
  <c r="AL345" i="12"/>
  <c r="AN345" i="12" s="1"/>
  <c r="AK345" i="12"/>
  <c r="AM345" i="12" s="1"/>
  <c r="U500" i="12"/>
  <c r="Y500" i="12" s="1"/>
  <c r="V500" i="12"/>
  <c r="Z500" i="12" s="1"/>
  <c r="AL91" i="15"/>
  <c r="AN91" i="15" s="1"/>
  <c r="AK91" i="15"/>
  <c r="AM91" i="15" s="1"/>
  <c r="AK50" i="16"/>
  <c r="AM50" i="16" s="1"/>
  <c r="AL50" i="16"/>
  <c r="AN50" i="16" s="1"/>
  <c r="W376" i="12"/>
  <c r="AA376" i="12" s="1"/>
  <c r="X376" i="12"/>
  <c r="AB376" i="12" s="1"/>
  <c r="W85" i="16"/>
  <c r="AA85" i="16" s="1"/>
  <c r="X85" i="16"/>
  <c r="AB85" i="16" s="1"/>
  <c r="V452" i="12"/>
  <c r="Z452" i="12" s="1"/>
  <c r="U452" i="12"/>
  <c r="Y452" i="12" s="1"/>
  <c r="AH138" i="12"/>
  <c r="AJ138" i="12" s="1"/>
  <c r="AG138" i="12"/>
  <c r="AK492" i="12"/>
  <c r="AM492" i="12" s="1"/>
  <c r="AL492" i="12"/>
  <c r="AN492" i="12" s="1"/>
  <c r="T458" i="12"/>
  <c r="AD458" i="12" s="1"/>
  <c r="S458" i="12"/>
  <c r="AC458" i="12" s="1"/>
  <c r="AK461" i="12"/>
  <c r="AM461" i="12" s="1"/>
  <c r="AL461" i="12"/>
  <c r="AN461" i="12" s="1"/>
  <c r="AH15" i="15"/>
  <c r="AJ15" i="15" s="1"/>
  <c r="AG15" i="15"/>
  <c r="R141" i="12"/>
  <c r="AF141" i="12" s="1"/>
  <c r="AH179" i="12"/>
  <c r="AJ179" i="12" s="1"/>
  <c r="AG179" i="12"/>
  <c r="R405" i="12"/>
  <c r="U294" i="12"/>
  <c r="Y294" i="12" s="1"/>
  <c r="V294" i="12"/>
  <c r="Z294" i="12" s="1"/>
  <c r="AH23" i="16"/>
  <c r="AJ23" i="16" s="1"/>
  <c r="AG23" i="16"/>
  <c r="AI23" i="16" s="1"/>
  <c r="T292" i="12"/>
  <c r="AD292" i="12" s="1"/>
  <c r="S292" i="12"/>
  <c r="AH135" i="16"/>
  <c r="AJ135" i="16" s="1"/>
  <c r="AG135" i="16"/>
  <c r="AI135" i="16" s="1"/>
  <c r="AH77" i="16"/>
  <c r="AJ77" i="16" s="1"/>
  <c r="AG77" i="16"/>
  <c r="AI77" i="16" s="1"/>
  <c r="X295" i="12"/>
  <c r="W295" i="12"/>
  <c r="AA295" i="12" s="1"/>
  <c r="R237" i="12"/>
  <c r="AL318" i="12"/>
  <c r="AN318" i="12" s="1"/>
  <c r="AK318" i="12"/>
  <c r="AM318" i="12" s="1"/>
  <c r="AG11" i="14"/>
  <c r="AH11" i="14"/>
  <c r="AJ11" i="14" s="1"/>
  <c r="AL307" i="12"/>
  <c r="AN307" i="12" s="1"/>
  <c r="AK307" i="12"/>
  <c r="AM307" i="12" s="1"/>
  <c r="AL165" i="12"/>
  <c r="AN165" i="12" s="1"/>
  <c r="AK165" i="12"/>
  <c r="AM165" i="12" s="1"/>
  <c r="W209" i="16"/>
  <c r="AA209" i="16" s="1"/>
  <c r="X209" i="16"/>
  <c r="U143" i="12"/>
  <c r="Y143" i="12" s="1"/>
  <c r="V143" i="12"/>
  <c r="Z143" i="12" s="1"/>
  <c r="U168" i="16"/>
  <c r="Y168" i="16" s="1"/>
  <c r="V168" i="16"/>
  <c r="Z168" i="16" s="1"/>
  <c r="W366" i="12"/>
  <c r="AA366" i="12" s="1"/>
  <c r="X366" i="12"/>
  <c r="AL246" i="12"/>
  <c r="AN246" i="12" s="1"/>
  <c r="AK246" i="12"/>
  <c r="AM246" i="12" s="1"/>
  <c r="W210" i="16"/>
  <c r="AA210" i="16" s="1"/>
  <c r="X210" i="16"/>
  <c r="AB210" i="16" s="1"/>
  <c r="U76" i="15"/>
  <c r="Y76" i="15" s="1"/>
  <c r="V76" i="15"/>
  <c r="Z76" i="15" s="1"/>
  <c r="R26" i="3"/>
  <c r="Q26" i="3" s="1"/>
  <c r="AE26" i="3" s="1"/>
  <c r="AG63" i="12"/>
  <c r="AH63" i="12"/>
  <c r="AJ63" i="12" s="1"/>
  <c r="R443" i="12"/>
  <c r="AF443" i="12" s="1"/>
  <c r="S13" i="3"/>
  <c r="T13" i="3"/>
  <c r="AD13" i="3" s="1"/>
  <c r="W487" i="12"/>
  <c r="AA487" i="12" s="1"/>
  <c r="X487" i="12"/>
  <c r="AB487" i="12" s="1"/>
  <c r="AH186" i="12"/>
  <c r="AJ186" i="12" s="1"/>
  <c r="AG186" i="12"/>
  <c r="AH12" i="3"/>
  <c r="AJ12" i="3" s="1"/>
  <c r="AG12" i="3"/>
  <c r="AI12" i="3" s="1"/>
  <c r="R465" i="12"/>
  <c r="AF465" i="12" s="1"/>
  <c r="V27" i="15"/>
  <c r="Z27" i="15" s="1"/>
  <c r="U27" i="15"/>
  <c r="Y27" i="15" s="1"/>
  <c r="R22" i="3"/>
  <c r="AF22" i="3" s="1"/>
  <c r="AL181" i="12"/>
  <c r="AN181" i="12" s="1"/>
  <c r="AK181" i="12"/>
  <c r="AM181" i="12" s="1"/>
  <c r="U144" i="12"/>
  <c r="Y144" i="12" s="1"/>
  <c r="V144" i="12"/>
  <c r="R488" i="12"/>
  <c r="Q488" i="12" s="1"/>
  <c r="AE488" i="12" s="1"/>
  <c r="S27" i="16"/>
  <c r="AC27" i="16" s="1"/>
  <c r="T27" i="16"/>
  <c r="AD27" i="16" s="1"/>
  <c r="R47" i="16"/>
  <c r="V254" i="12"/>
  <c r="U254" i="12"/>
  <c r="Y254" i="12" s="1"/>
  <c r="AG14" i="3"/>
  <c r="AH14" i="3"/>
  <c r="AJ14" i="3" s="1"/>
  <c r="AH489" i="12"/>
  <c r="AJ489" i="12" s="1"/>
  <c r="AG489" i="12"/>
  <c r="R158" i="12"/>
  <c r="AF158" i="12" s="1"/>
  <c r="R18" i="13"/>
  <c r="Q18" i="13" s="1"/>
  <c r="S422" i="12"/>
  <c r="AC422" i="12" s="1"/>
  <c r="T422" i="12"/>
  <c r="AD422" i="12" s="1"/>
  <c r="AG234" i="12"/>
  <c r="AI234" i="12" s="1"/>
  <c r="AH234" i="12"/>
  <c r="AJ234" i="12" s="1"/>
  <c r="V426" i="12"/>
  <c r="U426" i="12"/>
  <c r="Y426" i="12" s="1"/>
  <c r="X89" i="15"/>
  <c r="AB89" i="15" s="1"/>
  <c r="W89" i="15"/>
  <c r="AA89" i="15" s="1"/>
  <c r="AK410" i="12"/>
  <c r="AM410" i="12" s="1"/>
  <c r="AL410" i="12"/>
  <c r="AN410" i="12" s="1"/>
  <c r="AH502" i="12"/>
  <c r="AJ502" i="12" s="1"/>
  <c r="AG502" i="12"/>
  <c r="U22" i="3"/>
  <c r="V22" i="3"/>
  <c r="Z22" i="3" s="1"/>
  <c r="R394" i="12"/>
  <c r="T14" i="3"/>
  <c r="AD14" i="3" s="1"/>
  <c r="S14" i="3"/>
  <c r="R76" i="12"/>
  <c r="AF76" i="12" s="1"/>
  <c r="R146" i="16"/>
  <c r="AF146" i="16" s="1"/>
  <c r="AL298" i="12"/>
  <c r="AN298" i="12" s="1"/>
  <c r="AK298" i="12"/>
  <c r="AM298" i="12" s="1"/>
  <c r="AH403" i="12"/>
  <c r="AJ403" i="12" s="1"/>
  <c r="AG403" i="12"/>
  <c r="AH454" i="12"/>
  <c r="AJ454" i="12" s="1"/>
  <c r="AG454" i="12"/>
  <c r="AI454" i="12" s="1"/>
  <c r="AG88" i="15"/>
  <c r="AH88" i="15"/>
  <c r="AJ88" i="15" s="1"/>
  <c r="W20" i="3"/>
  <c r="AA20" i="3" s="1"/>
  <c r="X20" i="3"/>
  <c r="AB20" i="3" s="1"/>
  <c r="U25" i="3"/>
  <c r="Y25" i="3" s="1"/>
  <c r="V25" i="3"/>
  <c r="Z25" i="3" s="1"/>
  <c r="W444" i="12"/>
  <c r="AA444" i="12" s="1"/>
  <c r="X444" i="12"/>
  <c r="AB444" i="12" s="1"/>
  <c r="R351" i="12"/>
  <c r="R258" i="12"/>
  <c r="Q258" i="12" s="1"/>
  <c r="AE258" i="12" s="1"/>
  <c r="R56" i="12"/>
  <c r="AF56" i="12" s="1"/>
  <c r="V21" i="3"/>
  <c r="Z21" i="3" s="1"/>
  <c r="U21" i="3"/>
  <c r="Y21" i="3" s="1"/>
  <c r="V249" i="12"/>
  <c r="Z249" i="12" s="1"/>
  <c r="U249" i="12"/>
  <c r="Y249" i="12" s="1"/>
  <c r="AG108" i="12"/>
  <c r="AH108" i="12"/>
  <c r="AJ108" i="12" s="1"/>
  <c r="T46" i="14"/>
  <c r="AD46" i="14" s="1"/>
  <c r="S46" i="14"/>
  <c r="X7" i="3"/>
  <c r="AB7" i="3" s="1"/>
  <c r="W7" i="3"/>
  <c r="AA7" i="3" s="1"/>
  <c r="AL160" i="12"/>
  <c r="AN160" i="12" s="1"/>
  <c r="AK160" i="12"/>
  <c r="AM160" i="12" s="1"/>
  <c r="V46" i="15"/>
  <c r="Z46" i="15" s="1"/>
  <c r="U46" i="15"/>
  <c r="Y46" i="15" s="1"/>
  <c r="S100" i="15"/>
  <c r="T100" i="15"/>
  <c r="AD100" i="15" s="1"/>
  <c r="R81" i="16"/>
  <c r="V175" i="16"/>
  <c r="Z175" i="16" s="1"/>
  <c r="U175" i="16"/>
  <c r="Y175" i="16" s="1"/>
  <c r="AL503" i="12"/>
  <c r="AN503" i="12" s="1"/>
  <c r="AK503" i="12"/>
  <c r="AM503" i="12" s="1"/>
  <c r="U104" i="12"/>
  <c r="Y104" i="12" s="1"/>
  <c r="V104" i="12"/>
  <c r="Z104" i="12" s="1"/>
  <c r="AG16" i="3"/>
  <c r="AI16" i="3" s="1"/>
  <c r="AH16" i="3"/>
  <c r="AJ16" i="3" s="1"/>
  <c r="W110" i="12"/>
  <c r="AA110" i="12" s="1"/>
  <c r="X110" i="12"/>
  <c r="AB110" i="12" s="1"/>
  <c r="S117" i="12"/>
  <c r="AC117" i="12" s="1"/>
  <c r="T117" i="12"/>
  <c r="AD117" i="12" s="1"/>
  <c r="W26" i="3"/>
  <c r="AA26" i="3" s="1"/>
  <c r="X26" i="3"/>
  <c r="AB26" i="3" s="1"/>
  <c r="U137" i="12"/>
  <c r="Y137" i="12" s="1"/>
  <c r="V137" i="12"/>
  <c r="T362" i="12"/>
  <c r="AD362" i="12" s="1"/>
  <c r="S362" i="12"/>
  <c r="U37" i="15"/>
  <c r="Y37" i="15" s="1"/>
  <c r="V37" i="15"/>
  <c r="Z37" i="15" s="1"/>
  <c r="AH191" i="12"/>
  <c r="AJ191" i="12" s="1"/>
  <c r="AG191" i="12"/>
  <c r="AI191" i="12" s="1"/>
  <c r="U66" i="12"/>
  <c r="Y66" i="12" s="1"/>
  <c r="V66" i="12"/>
  <c r="Z66" i="12" s="1"/>
  <c r="R19" i="15"/>
  <c r="AF19" i="15" s="1"/>
  <c r="AL358" i="12"/>
  <c r="AN358" i="12" s="1"/>
  <c r="AK358" i="12"/>
  <c r="AM358" i="12" s="1"/>
  <c r="AL17" i="3"/>
  <c r="AN17" i="3" s="1"/>
  <c r="AK17" i="3"/>
  <c r="AM17" i="3" s="1"/>
  <c r="V162" i="12"/>
  <c r="Z162" i="12" s="1"/>
  <c r="U162" i="12"/>
  <c r="Y162" i="12" s="1"/>
  <c r="V355" i="12"/>
  <c r="U355" i="12"/>
  <c r="Y355" i="12" s="1"/>
  <c r="V13" i="12"/>
  <c r="Z13" i="12" s="1"/>
  <c r="U13" i="12"/>
  <c r="Y13" i="12" s="1"/>
  <c r="AH157" i="12"/>
  <c r="AJ157" i="12" s="1"/>
  <c r="AG157" i="12"/>
  <c r="AG41" i="12"/>
  <c r="AI41" i="12" s="1"/>
  <c r="AH41" i="12"/>
  <c r="AJ41" i="12" s="1"/>
  <c r="AG230" i="16"/>
  <c r="AI230" i="16" s="1"/>
  <c r="AH230" i="16"/>
  <c r="AJ230" i="16" s="1"/>
  <c r="AL241" i="12"/>
  <c r="AN241" i="12" s="1"/>
  <c r="AK241" i="12"/>
  <c r="AM241" i="12" s="1"/>
  <c r="S143" i="12"/>
  <c r="AC143" i="12" s="1"/>
  <c r="T143" i="12"/>
  <c r="AD143" i="12" s="1"/>
  <c r="AL28" i="14"/>
  <c r="AN28" i="14" s="1"/>
  <c r="AK28" i="14"/>
  <c r="AM28" i="14" s="1"/>
  <c r="R332" i="12"/>
  <c r="U64" i="12"/>
  <c r="Y64" i="12" s="1"/>
  <c r="V64" i="12"/>
  <c r="Z64" i="12" s="1"/>
  <c r="X197" i="16"/>
  <c r="W197" i="16"/>
  <c r="AA197" i="16" s="1"/>
  <c r="X150" i="16"/>
  <c r="AB150" i="16" s="1"/>
  <c r="W150" i="16"/>
  <c r="AA150" i="16" s="1"/>
  <c r="T121" i="12"/>
  <c r="AD121" i="12" s="1"/>
  <c r="S121" i="12"/>
  <c r="AG492" i="12"/>
  <c r="AH492" i="12"/>
  <c r="AJ492" i="12" s="1"/>
  <c r="T68" i="15"/>
  <c r="AD68" i="15" s="1"/>
  <c r="S68" i="15"/>
  <c r="AC68" i="15" s="1"/>
  <c r="U181" i="12"/>
  <c r="Y181" i="12" s="1"/>
  <c r="V181" i="12"/>
  <c r="AH414" i="12"/>
  <c r="AJ414" i="12" s="1"/>
  <c r="AG414" i="12"/>
  <c r="W142" i="16"/>
  <c r="AA142" i="16" s="1"/>
  <c r="X142" i="16"/>
  <c r="X74" i="12"/>
  <c r="AB74" i="12" s="1"/>
  <c r="W74" i="12"/>
  <c r="AA74" i="12" s="1"/>
  <c r="V235" i="16"/>
  <c r="Z235" i="16" s="1"/>
  <c r="U235" i="16"/>
  <c r="Y235" i="16" s="1"/>
  <c r="X110" i="16"/>
  <c r="AB110" i="16" s="1"/>
  <c r="W110" i="16"/>
  <c r="AA110" i="16" s="1"/>
  <c r="W403" i="12"/>
  <c r="AA403" i="12" s="1"/>
  <c r="X403" i="12"/>
  <c r="R98" i="16"/>
  <c r="AL90" i="15"/>
  <c r="AN90" i="15" s="1"/>
  <c r="AK90" i="15"/>
  <c r="AM90" i="15" s="1"/>
  <c r="T354" i="12"/>
  <c r="AD354" i="12" s="1"/>
  <c r="S354" i="12"/>
  <c r="AC354" i="12" s="1"/>
  <c r="T209" i="12"/>
  <c r="AD209" i="12" s="1"/>
  <c r="S209" i="12"/>
  <c r="U229" i="16"/>
  <c r="Y229" i="16" s="1"/>
  <c r="V229" i="16"/>
  <c r="Z229" i="16" s="1"/>
  <c r="AG225" i="16"/>
  <c r="AH225" i="16"/>
  <c r="AJ225" i="16" s="1"/>
  <c r="R410" i="12"/>
  <c r="AF410" i="12" s="1"/>
  <c r="AL27" i="14"/>
  <c r="AN27" i="14" s="1"/>
  <c r="AK27" i="14"/>
  <c r="AM27" i="14" s="1"/>
  <c r="R103" i="12"/>
  <c r="AF103" i="12" s="1"/>
  <c r="U12" i="3"/>
  <c r="Y12" i="3" s="1"/>
  <c r="V12" i="3"/>
  <c r="AL499" i="12"/>
  <c r="AN499" i="12" s="1"/>
  <c r="AK499" i="12"/>
  <c r="AK427" i="12"/>
  <c r="AM427" i="12" s="1"/>
  <c r="AL427" i="12"/>
  <c r="AN427" i="12" s="1"/>
  <c r="R74" i="15"/>
  <c r="T31" i="14"/>
  <c r="AD31" i="14" s="1"/>
  <c r="S31" i="14"/>
  <c r="AC31" i="14" s="1"/>
  <c r="T363" i="12"/>
  <c r="AD363" i="12" s="1"/>
  <c r="S363" i="12"/>
  <c r="AC363" i="12" s="1"/>
  <c r="X69" i="16"/>
  <c r="AB69" i="16" s="1"/>
  <c r="W69" i="16"/>
  <c r="AA69" i="16" s="1"/>
  <c r="W88" i="12"/>
  <c r="AA88" i="12" s="1"/>
  <c r="X88" i="12"/>
  <c r="AB88" i="12" s="1"/>
  <c r="U247" i="12"/>
  <c r="Y247" i="12" s="1"/>
  <c r="V247" i="12"/>
  <c r="W105" i="16"/>
  <c r="AA105" i="16" s="1"/>
  <c r="X105" i="16"/>
  <c r="AH30" i="16"/>
  <c r="AJ30" i="16" s="1"/>
  <c r="AG30" i="16"/>
  <c r="AI30" i="16" s="1"/>
  <c r="AL508" i="12"/>
  <c r="AN508" i="12" s="1"/>
  <c r="AK508" i="12"/>
  <c r="AM508" i="12" s="1"/>
  <c r="W27" i="16"/>
  <c r="AA27" i="16" s="1"/>
  <c r="X27" i="16"/>
  <c r="AB27" i="16" s="1"/>
  <c r="V501" i="12"/>
  <c r="Z501" i="12" s="1"/>
  <c r="U501" i="12"/>
  <c r="Y501" i="12" s="1"/>
  <c r="X233" i="16"/>
  <c r="W233" i="16"/>
  <c r="AA233" i="16" s="1"/>
  <c r="T97" i="12"/>
  <c r="AD97" i="12" s="1"/>
  <c r="S97" i="12"/>
  <c r="AC97" i="12" s="1"/>
  <c r="R9" i="3"/>
  <c r="W283" i="12"/>
  <c r="AA283" i="12" s="1"/>
  <c r="X283" i="12"/>
  <c r="AB283" i="12" s="1"/>
  <c r="T40" i="12"/>
  <c r="AD40" i="12" s="1"/>
  <c r="S40" i="12"/>
  <c r="AC40" i="12" s="1"/>
  <c r="T20" i="13"/>
  <c r="AD20" i="13" s="1"/>
  <c r="S20" i="13"/>
  <c r="AC20" i="13" s="1"/>
  <c r="AG63" i="15"/>
  <c r="AI63" i="15" s="1"/>
  <c r="AH63" i="15"/>
  <c r="AJ63" i="15" s="1"/>
  <c r="AL231" i="12"/>
  <c r="AN231" i="12" s="1"/>
  <c r="AK231" i="12"/>
  <c r="AM231" i="12" s="1"/>
  <c r="R374" i="12"/>
  <c r="Q374" i="12" s="1"/>
  <c r="AE374" i="12" s="1"/>
  <c r="X95" i="12"/>
  <c r="AB95" i="12" s="1"/>
  <c r="W95" i="12"/>
  <c r="AA95" i="12" s="1"/>
  <c r="AK25" i="3"/>
  <c r="AM25" i="3" s="1"/>
  <c r="AL25" i="3"/>
  <c r="AN25" i="3" s="1"/>
  <c r="X267" i="12"/>
  <c r="AB267" i="12" s="1"/>
  <c r="W267" i="12"/>
  <c r="AA267" i="12" s="1"/>
  <c r="AH164" i="16"/>
  <c r="AJ164" i="16" s="1"/>
  <c r="AG164" i="16"/>
  <c r="AI164" i="16" s="1"/>
  <c r="X205" i="16"/>
  <c r="AB205" i="16" s="1"/>
  <c r="W205" i="16"/>
  <c r="AA205" i="16" s="1"/>
  <c r="T105" i="12"/>
  <c r="AD105" i="12" s="1"/>
  <c r="S105" i="12"/>
  <c r="AC105" i="12" s="1"/>
  <c r="AH406" i="12"/>
  <c r="AJ406" i="12" s="1"/>
  <c r="AG406" i="12"/>
  <c r="AI406" i="12" s="1"/>
  <c r="U310" i="12"/>
  <c r="Y310" i="12" s="1"/>
  <c r="V310" i="12"/>
  <c r="Z310" i="12" s="1"/>
  <c r="U102" i="15"/>
  <c r="Y102" i="15" s="1"/>
  <c r="V102" i="15"/>
  <c r="Z102" i="15" s="1"/>
  <c r="AG354" i="12"/>
  <c r="AH354" i="12"/>
  <c r="AJ354" i="12" s="1"/>
  <c r="AG481" i="12"/>
  <c r="AI481" i="12" s="1"/>
  <c r="AH481" i="12"/>
  <c r="AJ481" i="12" s="1"/>
  <c r="AK374" i="12"/>
  <c r="AM374" i="12" s="1"/>
  <c r="AL374" i="12"/>
  <c r="AN374" i="12" s="1"/>
  <c r="AG480" i="12"/>
  <c r="AI480" i="12" s="1"/>
  <c r="AH480" i="12"/>
  <c r="AJ480" i="12" s="1"/>
  <c r="U295" i="12"/>
  <c r="Y295" i="12" s="1"/>
  <c r="V295" i="12"/>
  <c r="W216" i="12"/>
  <c r="AA216" i="12" s="1"/>
  <c r="X216" i="12"/>
  <c r="AB216" i="12" s="1"/>
  <c r="AL138" i="12"/>
  <c r="AN138" i="12" s="1"/>
  <c r="AK138" i="12"/>
  <c r="AM138" i="12" s="1"/>
  <c r="V51" i="15"/>
  <c r="Z51" i="15" s="1"/>
  <c r="U51" i="15"/>
  <c r="Y51" i="15" s="1"/>
  <c r="V30" i="12"/>
  <c r="Z30" i="12" s="1"/>
  <c r="U30" i="12"/>
  <c r="Y30" i="12" s="1"/>
  <c r="W190" i="12"/>
  <c r="AA190" i="12" s="1"/>
  <c r="X190" i="12"/>
  <c r="AB190" i="12" s="1"/>
  <c r="T71" i="12"/>
  <c r="AD71" i="12" s="1"/>
  <c r="S71" i="12"/>
  <c r="AC71" i="12" s="1"/>
  <c r="R75" i="15"/>
  <c r="W157" i="16"/>
  <c r="AA157" i="16" s="1"/>
  <c r="X157" i="16"/>
  <c r="AB157" i="16" s="1"/>
  <c r="V317" i="12"/>
  <c r="U317" i="12"/>
  <c r="Y317" i="12" s="1"/>
  <c r="X265" i="12"/>
  <c r="W265" i="12"/>
  <c r="AA265" i="12" s="1"/>
  <c r="T10" i="3"/>
  <c r="AD10" i="3" s="1"/>
  <c r="S10" i="3"/>
  <c r="W7" i="15"/>
  <c r="AA7" i="15" s="1"/>
  <c r="X7" i="15"/>
  <c r="U375" i="12"/>
  <c r="Y375" i="12" s="1"/>
  <c r="V375" i="12"/>
  <c r="U101" i="12"/>
  <c r="Y101" i="12" s="1"/>
  <c r="V101" i="12"/>
  <c r="Z101" i="12" s="1"/>
  <c r="T471" i="12"/>
  <c r="AD471" i="12" s="1"/>
  <c r="S471" i="12"/>
  <c r="AC471" i="12" s="1"/>
  <c r="AK59" i="16"/>
  <c r="AM59" i="16" s="1"/>
  <c r="AL59" i="16"/>
  <c r="AN59" i="16" s="1"/>
  <c r="AH82" i="15"/>
  <c r="AJ82" i="15" s="1"/>
  <c r="AG82" i="15"/>
  <c r="AI82" i="15" s="1"/>
  <c r="V418" i="12"/>
  <c r="U418" i="12"/>
  <c r="Y418" i="12" s="1"/>
  <c r="R67" i="16"/>
  <c r="T95" i="15"/>
  <c r="S95" i="15"/>
  <c r="AC95" i="15" s="1"/>
  <c r="U395" i="12"/>
  <c r="Y395" i="12" s="1"/>
  <c r="V395" i="12"/>
  <c r="Z395" i="12" s="1"/>
  <c r="R266" i="12"/>
  <c r="AF266" i="12" s="1"/>
  <c r="AL439" i="12"/>
  <c r="AN439" i="12" s="1"/>
  <c r="AK439" i="12"/>
  <c r="AM439" i="12" s="1"/>
  <c r="S27" i="3"/>
  <c r="T27" i="3"/>
  <c r="AD27" i="3" s="1"/>
  <c r="AH20" i="3"/>
  <c r="AJ20" i="3" s="1"/>
  <c r="AG20" i="3"/>
  <c r="AI20" i="3" s="1"/>
  <c r="W287" i="12"/>
  <c r="AA287" i="12" s="1"/>
  <c r="X287" i="12"/>
  <c r="AB287" i="12" s="1"/>
  <c r="AK73" i="16"/>
  <c r="AM73" i="16" s="1"/>
  <c r="AL73" i="16"/>
  <c r="AN73" i="16" s="1"/>
  <c r="AG418" i="12"/>
  <c r="AH418" i="12"/>
  <c r="AJ418" i="12" s="1"/>
  <c r="U197" i="12"/>
  <c r="Y197" i="12" s="1"/>
  <c r="V197" i="12"/>
  <c r="AK280" i="12"/>
  <c r="AM280" i="12" s="1"/>
  <c r="AL280" i="12"/>
  <c r="AN280" i="12" s="1"/>
  <c r="AH8" i="3"/>
  <c r="AJ8" i="3" s="1"/>
  <c r="AG8" i="3"/>
  <c r="V429" i="12"/>
  <c r="U429" i="12"/>
  <c r="Y429" i="12" s="1"/>
  <c r="U170" i="12"/>
  <c r="Y170" i="12" s="1"/>
  <c r="V170" i="12"/>
  <c r="Z170" i="12" s="1"/>
  <c r="U404" i="12"/>
  <c r="Y404" i="12" s="1"/>
  <c r="V404" i="12"/>
  <c r="X408" i="12"/>
  <c r="AB408" i="12" s="1"/>
  <c r="W408" i="12"/>
  <c r="AA408" i="12" s="1"/>
  <c r="V129" i="12"/>
  <c r="U129" i="12"/>
  <c r="Y129" i="12" s="1"/>
  <c r="X458" i="12"/>
  <c r="AB458" i="12" s="1"/>
  <c r="W458" i="12"/>
  <c r="AA458" i="12" s="1"/>
  <c r="R361" i="12"/>
  <c r="V406" i="12"/>
  <c r="Z406" i="12" s="1"/>
  <c r="U406" i="12"/>
  <c r="Y406" i="12" s="1"/>
  <c r="S22" i="12"/>
  <c r="AC22" i="12" s="1"/>
  <c r="T22" i="12"/>
  <c r="AD22" i="12" s="1"/>
  <c r="W479" i="12"/>
  <c r="AA479" i="12" s="1"/>
  <c r="X479" i="12"/>
  <c r="AB479" i="12" s="1"/>
  <c r="T24" i="13"/>
  <c r="AD24" i="13" s="1"/>
  <c r="S24" i="13"/>
  <c r="AC24" i="13" s="1"/>
  <c r="S210" i="16"/>
  <c r="T210" i="16"/>
  <c r="AD210" i="16" s="1"/>
  <c r="V320" i="12"/>
  <c r="Z320" i="12" s="1"/>
  <c r="U320" i="12"/>
  <c r="Y320" i="12" s="1"/>
  <c r="S98" i="12"/>
  <c r="AC98" i="12" s="1"/>
  <c r="T98" i="12"/>
  <c r="AD98" i="12" s="1"/>
  <c r="S16" i="13"/>
  <c r="AC16" i="13" s="1"/>
  <c r="T16" i="13"/>
  <c r="AD16" i="13" s="1"/>
  <c r="W81" i="15"/>
  <c r="AA81" i="15" s="1"/>
  <c r="X81" i="15"/>
  <c r="AB81" i="15" s="1"/>
  <c r="R101" i="15"/>
  <c r="Q101" i="15" s="1"/>
  <c r="AE101" i="15" s="1"/>
  <c r="AK42" i="14"/>
  <c r="AM42" i="14" s="1"/>
  <c r="AL42" i="14"/>
  <c r="T141" i="12"/>
  <c r="AD141" i="12" s="1"/>
  <c r="S141" i="12"/>
  <c r="AC141" i="12" s="1"/>
  <c r="X127" i="16"/>
  <c r="W127" i="16"/>
  <c r="AA127" i="16" s="1"/>
  <c r="AH107" i="16"/>
  <c r="AJ107" i="16" s="1"/>
  <c r="AG107" i="16"/>
  <c r="V70" i="12"/>
  <c r="Z70" i="12" s="1"/>
  <c r="U70" i="12"/>
  <c r="Y70" i="12" s="1"/>
  <c r="AG175" i="16"/>
  <c r="AH175" i="16"/>
  <c r="AJ175" i="16" s="1"/>
  <c r="AL110" i="16"/>
  <c r="AN110" i="16" s="1"/>
  <c r="AK110" i="16"/>
  <c r="AM110" i="16" s="1"/>
  <c r="W219" i="16"/>
  <c r="AA219" i="16" s="1"/>
  <c r="X219" i="16"/>
  <c r="V495" i="12"/>
  <c r="Z495" i="12" s="1"/>
  <c r="U495" i="12"/>
  <c r="Y495" i="12" s="1"/>
  <c r="T29" i="12"/>
  <c r="AD29" i="12" s="1"/>
  <c r="S29" i="12"/>
  <c r="S174" i="12"/>
  <c r="AC174" i="12" s="1"/>
  <c r="T174" i="12"/>
  <c r="AD174" i="12" s="1"/>
  <c r="W87" i="16"/>
  <c r="AA87" i="16" s="1"/>
  <c r="X87" i="16"/>
  <c r="AB87" i="16" s="1"/>
  <c r="V198" i="12"/>
  <c r="U198" i="12"/>
  <c r="Y198" i="12" s="1"/>
  <c r="AG466" i="12"/>
  <c r="AH466" i="12"/>
  <c r="AJ466" i="12" s="1"/>
  <c r="X86" i="12"/>
  <c r="AB86" i="12" s="1"/>
  <c r="W86" i="12"/>
  <c r="AA86" i="12" s="1"/>
  <c r="R248" i="16"/>
  <c r="Q248" i="16" s="1"/>
  <c r="W91" i="16"/>
  <c r="AA91" i="16" s="1"/>
  <c r="X91" i="16"/>
  <c r="AB91" i="16" s="1"/>
  <c r="AG508" i="12"/>
  <c r="AH508" i="12"/>
  <c r="AJ508" i="12" s="1"/>
  <c r="R11" i="13"/>
  <c r="W40" i="12"/>
  <c r="AA40" i="12" s="1"/>
  <c r="X40" i="12"/>
  <c r="AB40" i="12" s="1"/>
  <c r="T226" i="16"/>
  <c r="AD226" i="16" s="1"/>
  <c r="S226" i="16"/>
  <c r="X18" i="3"/>
  <c r="AB18" i="3" s="1"/>
  <c r="W18" i="3"/>
  <c r="AA18" i="3" s="1"/>
  <c r="T329" i="12"/>
  <c r="AD329" i="12" s="1"/>
  <c r="S329" i="12"/>
  <c r="R14" i="14"/>
  <c r="AF14" i="14" s="1"/>
  <c r="S86" i="15"/>
  <c r="AC86" i="15" s="1"/>
  <c r="T86" i="15"/>
  <c r="AD86" i="15" s="1"/>
  <c r="S53" i="15"/>
  <c r="T53" i="15"/>
  <c r="AD53" i="15" s="1"/>
  <c r="V368" i="12"/>
  <c r="U368" i="12"/>
  <c r="Y368" i="12" s="1"/>
  <c r="AH98" i="12"/>
  <c r="AJ98" i="12" s="1"/>
  <c r="AG98" i="12"/>
  <c r="AL465" i="12"/>
  <c r="AN465" i="12" s="1"/>
  <c r="AK465" i="12"/>
  <c r="AM465" i="12" s="1"/>
  <c r="S9" i="3"/>
  <c r="AC9" i="3" s="1"/>
  <c r="T9" i="3"/>
  <c r="AD9" i="3" s="1"/>
  <c r="W121" i="12"/>
  <c r="AA121" i="12" s="1"/>
  <c r="X121" i="12"/>
  <c r="V16" i="3"/>
  <c r="Z16" i="3" s="1"/>
  <c r="U16" i="3"/>
  <c r="Y16" i="3" s="1"/>
  <c r="W17" i="3"/>
  <c r="AA17" i="3" s="1"/>
  <c r="X17" i="3"/>
  <c r="AK207" i="12"/>
  <c r="AM207" i="12" s="1"/>
  <c r="AL207" i="12"/>
  <c r="AN207" i="12" s="1"/>
  <c r="R379" i="12"/>
  <c r="AF379" i="12" s="1"/>
  <c r="U50" i="16"/>
  <c r="Y50" i="16" s="1"/>
  <c r="V50" i="16"/>
  <c r="Z50" i="16" s="1"/>
  <c r="AG453" i="12"/>
  <c r="AH453" i="12"/>
  <c r="AJ453" i="12" s="1"/>
  <c r="AG269" i="12"/>
  <c r="AH269" i="12"/>
  <c r="AJ269" i="12" s="1"/>
  <c r="R96" i="15"/>
  <c r="Q96" i="15" s="1"/>
  <c r="AE96" i="15" s="1"/>
  <c r="AG65" i="12"/>
  <c r="AI65" i="12" s="1"/>
  <c r="AH65" i="12"/>
  <c r="AJ65" i="12" s="1"/>
  <c r="S125" i="16"/>
  <c r="T125" i="16"/>
  <c r="AD125" i="16" s="1"/>
  <c r="AG122" i="16"/>
  <c r="AI122" i="16" s="1"/>
  <c r="AH122" i="16"/>
  <c r="AJ122" i="16" s="1"/>
  <c r="S277" i="12"/>
  <c r="T277" i="12"/>
  <c r="AD277" i="12" s="1"/>
  <c r="AK163" i="12"/>
  <c r="AM163" i="12" s="1"/>
  <c r="AL163" i="12"/>
  <c r="AN163" i="12" s="1"/>
  <c r="R96" i="12"/>
  <c r="W400" i="12"/>
  <c r="AA400" i="12" s="1"/>
  <c r="X400" i="12"/>
  <c r="AB400" i="12" s="1"/>
  <c r="R304" i="12"/>
  <c r="Q304" i="12" s="1"/>
  <c r="AE304" i="12" s="1"/>
  <c r="X485" i="12"/>
  <c r="AB485" i="12" s="1"/>
  <c r="W485" i="12"/>
  <c r="AA485" i="12" s="1"/>
  <c r="AG210" i="16"/>
  <c r="AI210" i="16" s="1"/>
  <c r="AH210" i="16"/>
  <c r="AJ210" i="16" s="1"/>
  <c r="AG11" i="13"/>
  <c r="AH11" i="13"/>
  <c r="AJ11" i="13" s="1"/>
  <c r="S191" i="12"/>
  <c r="AC191" i="12" s="1"/>
  <c r="T191" i="12"/>
  <c r="W12" i="3"/>
  <c r="AA12" i="3" s="1"/>
  <c r="X12" i="3"/>
  <c r="AB12" i="3" s="1"/>
  <c r="S348" i="12"/>
  <c r="T348" i="12"/>
  <c r="AD348" i="12" s="1"/>
  <c r="V431" i="12"/>
  <c r="Z431" i="12" s="1"/>
  <c r="U431" i="12"/>
  <c r="Y431" i="12" s="1"/>
  <c r="T465" i="12"/>
  <c r="AD465" i="12" s="1"/>
  <c r="S465" i="12"/>
  <c r="AC465" i="12" s="1"/>
  <c r="R72" i="12"/>
  <c r="T184" i="12"/>
  <c r="AD184" i="12" s="1"/>
  <c r="S184" i="12"/>
  <c r="AC184" i="12" s="1"/>
  <c r="AK38" i="15"/>
  <c r="AM38" i="15" s="1"/>
  <c r="AL38" i="15"/>
  <c r="AN38" i="15" s="1"/>
  <c r="W32" i="15"/>
  <c r="AA32" i="15" s="1"/>
  <c r="X32" i="15"/>
  <c r="AB32" i="15" s="1"/>
  <c r="X23" i="3"/>
  <c r="AB23" i="3" s="1"/>
  <c r="W23" i="3"/>
  <c r="AA23" i="3" s="1"/>
  <c r="U14" i="3"/>
  <c r="Y14" i="3" s="1"/>
  <c r="V14" i="3"/>
  <c r="V68" i="12"/>
  <c r="U68" i="12"/>
  <c r="Y68" i="12" s="1"/>
  <c r="AL421" i="12"/>
  <c r="AN421" i="12" s="1"/>
  <c r="AK421" i="12"/>
  <c r="AM421" i="12" s="1"/>
  <c r="W97" i="15"/>
  <c r="AA97" i="15" s="1"/>
  <c r="X97" i="15"/>
  <c r="AB97" i="15" s="1"/>
  <c r="R100" i="15"/>
  <c r="V202" i="12"/>
  <c r="U202" i="12"/>
  <c r="Y202" i="12" s="1"/>
  <c r="S417" i="12"/>
  <c r="AC417" i="12" s="1"/>
  <c r="T417" i="12"/>
  <c r="AD417" i="12" s="1"/>
  <c r="S391" i="12"/>
  <c r="T391" i="12"/>
  <c r="AD391" i="12" s="1"/>
  <c r="W346" i="12"/>
  <c r="AA346" i="12" s="1"/>
  <c r="X346" i="12"/>
  <c r="AL12" i="15"/>
  <c r="AN12" i="15" s="1"/>
  <c r="AK12" i="15"/>
  <c r="AM12" i="15" s="1"/>
  <c r="W285" i="12"/>
  <c r="AA285" i="12" s="1"/>
  <c r="X285" i="12"/>
  <c r="V412" i="12"/>
  <c r="Z412" i="12" s="1"/>
  <c r="U412" i="12"/>
  <c r="Y412" i="12" s="1"/>
  <c r="U115" i="12"/>
  <c r="Y115" i="12" s="1"/>
  <c r="V115" i="12"/>
  <c r="Z115" i="12" s="1"/>
  <c r="R84" i="16"/>
  <c r="S43" i="15"/>
  <c r="AC43" i="15" s="1"/>
  <c r="T43" i="15"/>
  <c r="T178" i="16"/>
  <c r="AD178" i="16" s="1"/>
  <c r="S178" i="16"/>
  <c r="U77" i="12"/>
  <c r="Y77" i="12" s="1"/>
  <c r="V77" i="12"/>
  <c r="X19" i="3"/>
  <c r="AB19" i="3" s="1"/>
  <c r="W19" i="3"/>
  <c r="AA19" i="3" s="1"/>
  <c r="S28" i="14"/>
  <c r="AC28" i="14" s="1"/>
  <c r="T28" i="14"/>
  <c r="AD28" i="14" s="1"/>
  <c r="W142" i="12"/>
  <c r="AA142" i="12" s="1"/>
  <c r="X142" i="12"/>
  <c r="AB142" i="12" s="1"/>
  <c r="AK216" i="16"/>
  <c r="AM216" i="16" s="1"/>
  <c r="AL216" i="16"/>
  <c r="U83" i="15"/>
  <c r="Y83" i="15" s="1"/>
  <c r="V83" i="15"/>
  <c r="T24" i="16"/>
  <c r="AD24" i="16" s="1"/>
  <c r="S24" i="16"/>
  <c r="V255" i="12"/>
  <c r="Z255" i="12" s="1"/>
  <c r="U255" i="12"/>
  <c r="Y255" i="12" s="1"/>
  <c r="R337" i="12"/>
  <c r="V489" i="12"/>
  <c r="Z489" i="12" s="1"/>
  <c r="U489" i="12"/>
  <c r="Y489" i="12" s="1"/>
  <c r="AH241" i="16"/>
  <c r="AJ241" i="16" s="1"/>
  <c r="AG241" i="16"/>
  <c r="AI241" i="16" s="1"/>
  <c r="AK22" i="3"/>
  <c r="AL22" i="3"/>
  <c r="AN22" i="3" s="1"/>
  <c r="X103" i="15"/>
  <c r="AB103" i="15" s="1"/>
  <c r="W103" i="15"/>
  <c r="AA103" i="15" s="1"/>
  <c r="AL97" i="15"/>
  <c r="AK97" i="15"/>
  <c r="AM97" i="15" s="1"/>
  <c r="AH168" i="12"/>
  <c r="AJ168" i="12" s="1"/>
  <c r="AG168" i="12"/>
  <c r="AI168" i="12" s="1"/>
  <c r="AK315" i="12"/>
  <c r="AM315" i="12" s="1"/>
  <c r="AL315" i="12"/>
  <c r="AN315" i="12" s="1"/>
  <c r="R354" i="12"/>
  <c r="Q354" i="12" s="1"/>
  <c r="AE354" i="12" s="1"/>
  <c r="AL481" i="12"/>
  <c r="AN481" i="12" s="1"/>
  <c r="AK481" i="12"/>
  <c r="AL399" i="12"/>
  <c r="AK399" i="12"/>
  <c r="AM399" i="12" s="1"/>
  <c r="T211" i="16"/>
  <c r="AD211" i="16" s="1"/>
  <c r="S211" i="16"/>
  <c r="V372" i="12"/>
  <c r="U372" i="12"/>
  <c r="Y372" i="12" s="1"/>
  <c r="V100" i="15"/>
  <c r="U100" i="15"/>
  <c r="Y100" i="15" s="1"/>
  <c r="R55" i="16"/>
  <c r="AF55" i="16" s="1"/>
  <c r="T8" i="14"/>
  <c r="AD8" i="14" s="1"/>
  <c r="S8" i="14"/>
  <c r="R26" i="12"/>
  <c r="Q26" i="12" s="1"/>
  <c r="AE26" i="12" s="1"/>
  <c r="X79" i="15"/>
  <c r="AB79" i="15" s="1"/>
  <c r="W79" i="15"/>
  <c r="AA79" i="15" s="1"/>
  <c r="AG317" i="12"/>
  <c r="AH317" i="12"/>
  <c r="AJ317" i="12" s="1"/>
  <c r="W47" i="16"/>
  <c r="AA47" i="16" s="1"/>
  <c r="X47" i="16"/>
  <c r="AB47" i="16" s="1"/>
  <c r="V40" i="12"/>
  <c r="Z40" i="12" s="1"/>
  <c r="U40" i="12"/>
  <c r="Y40" i="12" s="1"/>
  <c r="W360" i="12"/>
  <c r="AA360" i="12" s="1"/>
  <c r="X360" i="12"/>
  <c r="V94" i="16"/>
  <c r="Z94" i="16" s="1"/>
  <c r="U94" i="16"/>
  <c r="Y94" i="16" s="1"/>
  <c r="W13" i="14"/>
  <c r="AA13" i="14" s="1"/>
  <c r="X13" i="14"/>
  <c r="AB13" i="14" s="1"/>
  <c r="AG42" i="12"/>
  <c r="AI42" i="12" s="1"/>
  <c r="AH42" i="12"/>
  <c r="AJ42" i="12" s="1"/>
  <c r="X306" i="12"/>
  <c r="AB306" i="12" s="1"/>
  <c r="W306" i="12"/>
  <c r="AA306" i="12" s="1"/>
  <c r="AL202" i="12"/>
  <c r="AN202" i="12" s="1"/>
  <c r="AK202" i="12"/>
  <c r="AM202" i="12" s="1"/>
  <c r="R24" i="12"/>
  <c r="W62" i="12"/>
  <c r="AA62" i="12" s="1"/>
  <c r="X62" i="12"/>
  <c r="AB62" i="12" s="1"/>
  <c r="W352" i="12"/>
  <c r="AA352" i="12" s="1"/>
  <c r="X352" i="12"/>
  <c r="AL41" i="12"/>
  <c r="AN41" i="12" s="1"/>
  <c r="AK41" i="12"/>
  <c r="AM41" i="12" s="1"/>
  <c r="AH45" i="15"/>
  <c r="AJ45" i="15" s="1"/>
  <c r="AG45" i="15"/>
  <c r="W16" i="14"/>
  <c r="AA16" i="14" s="1"/>
  <c r="X16" i="14"/>
  <c r="AB16" i="14" s="1"/>
  <c r="T440" i="12"/>
  <c r="AD440" i="12" s="1"/>
  <c r="S440" i="12"/>
  <c r="AC440" i="12" s="1"/>
  <c r="X188" i="16"/>
  <c r="AB188" i="16" s="1"/>
  <c r="W188" i="16"/>
  <c r="AA188" i="16" s="1"/>
  <c r="AH439" i="12"/>
  <c r="AJ439" i="12" s="1"/>
  <c r="AG439" i="12"/>
  <c r="AG473" i="12"/>
  <c r="AI473" i="12" s="1"/>
  <c r="AH473" i="12"/>
  <c r="AJ473" i="12" s="1"/>
  <c r="AH33" i="14"/>
  <c r="AJ33" i="14" s="1"/>
  <c r="AG33" i="14"/>
  <c r="AG177" i="16"/>
  <c r="AH177" i="16"/>
  <c r="AJ177" i="16" s="1"/>
  <c r="AK133" i="12"/>
  <c r="AM133" i="12" s="1"/>
  <c r="AL133" i="12"/>
  <c r="AN133" i="12" s="1"/>
  <c r="R268" i="12"/>
  <c r="Q268" i="12" s="1"/>
  <c r="AL470" i="12"/>
  <c r="AN470" i="12" s="1"/>
  <c r="AK470" i="12"/>
  <c r="AM470" i="12" s="1"/>
  <c r="AL238" i="16"/>
  <c r="AN238" i="16" s="1"/>
  <c r="AK238" i="16"/>
  <c r="AM238" i="16" s="1"/>
  <c r="X278" i="12"/>
  <c r="W278" i="12"/>
  <c r="AA278" i="12" s="1"/>
  <c r="V273" i="12"/>
  <c r="U273" i="12"/>
  <c r="Y273" i="12" s="1"/>
  <c r="W248" i="12"/>
  <c r="AA248" i="12" s="1"/>
  <c r="X248" i="12"/>
  <c r="AB248" i="12" s="1"/>
  <c r="U252" i="12"/>
  <c r="Y252" i="12" s="1"/>
  <c r="V252" i="12"/>
  <c r="Z252" i="12" s="1"/>
  <c r="V29" i="12"/>
  <c r="U29" i="12"/>
  <c r="Y29" i="12" s="1"/>
  <c r="AG226" i="12"/>
  <c r="AH226" i="12"/>
  <c r="AJ226" i="12" s="1"/>
  <c r="V161" i="12"/>
  <c r="U161" i="12"/>
  <c r="Y161" i="12" s="1"/>
  <c r="S67" i="12"/>
  <c r="AC67" i="12" s="1"/>
  <c r="T67" i="12"/>
  <c r="AD67" i="12" s="1"/>
  <c r="S51" i="12"/>
  <c r="AC51" i="12" s="1"/>
  <c r="T51" i="12"/>
  <c r="AD51" i="12" s="1"/>
  <c r="AH171" i="12"/>
  <c r="AJ171" i="12" s="1"/>
  <c r="AG171" i="12"/>
  <c r="AG125" i="16"/>
  <c r="AH125" i="16"/>
  <c r="AJ125" i="16" s="1"/>
  <c r="T82" i="16"/>
  <c r="S82" i="16"/>
  <c r="AC82" i="16" s="1"/>
  <c r="U212" i="12"/>
  <c r="Y212" i="12" s="1"/>
  <c r="V212" i="12"/>
  <c r="X377" i="12"/>
  <c r="W377" i="12"/>
  <c r="AA377" i="12" s="1"/>
  <c r="U427" i="12"/>
  <c r="Y427" i="12" s="1"/>
  <c r="V427" i="12"/>
  <c r="Z427" i="12" s="1"/>
  <c r="W422" i="12"/>
  <c r="AA422" i="12" s="1"/>
  <c r="X422" i="12"/>
  <c r="AB422" i="12" s="1"/>
  <c r="R32" i="13"/>
  <c r="AF32" i="13" s="1"/>
  <c r="R47" i="12"/>
  <c r="AF47" i="12" s="1"/>
  <c r="V341" i="12"/>
  <c r="Z341" i="12" s="1"/>
  <c r="U341" i="12"/>
  <c r="Y341" i="12" s="1"/>
  <c r="V66" i="15"/>
  <c r="U66" i="15"/>
  <c r="Y66" i="15" s="1"/>
  <c r="V41" i="14"/>
  <c r="Z41" i="14" s="1"/>
  <c r="U41" i="14"/>
  <c r="Y41" i="14" s="1"/>
  <c r="AH300" i="12"/>
  <c r="AJ300" i="12" s="1"/>
  <c r="AG300" i="12"/>
  <c r="AI300" i="12" s="1"/>
  <c r="R39" i="12"/>
  <c r="R12" i="14"/>
  <c r="Q12" i="14" s="1"/>
  <c r="AE12" i="14" s="1"/>
  <c r="AK447" i="12"/>
  <c r="AM447" i="12" s="1"/>
  <c r="AL447" i="12"/>
  <c r="U29" i="14"/>
  <c r="Y29" i="14" s="1"/>
  <c r="V29" i="14"/>
  <c r="Z29" i="14" s="1"/>
  <c r="AK29" i="12"/>
  <c r="AM29" i="12" s="1"/>
  <c r="AL29" i="12"/>
  <c r="AN29" i="12" s="1"/>
  <c r="U185" i="16"/>
  <c r="Y185" i="16" s="1"/>
  <c r="V185" i="16"/>
  <c r="Z185" i="16" s="1"/>
  <c r="AH440" i="12"/>
  <c r="AJ440" i="12" s="1"/>
  <c r="AG440" i="12"/>
  <c r="U65" i="12"/>
  <c r="Y65" i="12" s="1"/>
  <c r="V65" i="12"/>
  <c r="Z65" i="12" s="1"/>
  <c r="AK296" i="12"/>
  <c r="AM296" i="12" s="1"/>
  <c r="AL296" i="12"/>
  <c r="AN296" i="12" s="1"/>
  <c r="AK473" i="12"/>
  <c r="AM473" i="12" s="1"/>
  <c r="AL473" i="12"/>
  <c r="AN473" i="12" s="1"/>
  <c r="T45" i="12"/>
  <c r="AD45" i="12" s="1"/>
  <c r="S45" i="12"/>
  <c r="U30" i="15"/>
  <c r="Y30" i="15" s="1"/>
  <c r="V30" i="15"/>
  <c r="Z30" i="15" s="1"/>
  <c r="R46" i="12"/>
  <c r="Q46" i="12" s="1"/>
  <c r="T130" i="12"/>
  <c r="AD130" i="12" s="1"/>
  <c r="S130" i="12"/>
  <c r="AC130" i="12" s="1"/>
  <c r="AK197" i="16"/>
  <c r="AM197" i="16" s="1"/>
  <c r="AL197" i="16"/>
  <c r="AN197" i="16" s="1"/>
  <c r="AK42" i="16"/>
  <c r="AM42" i="16" s="1"/>
  <c r="AL42" i="16"/>
  <c r="AN42" i="16" s="1"/>
  <c r="AH103" i="12"/>
  <c r="AJ103" i="12" s="1"/>
  <c r="AG103" i="12"/>
  <c r="AI103" i="12" s="1"/>
  <c r="S28" i="3"/>
  <c r="AC28" i="3" s="1"/>
  <c r="T28" i="3"/>
  <c r="AD28" i="3" s="1"/>
  <c r="AK28" i="3"/>
  <c r="AM28" i="3" s="1"/>
  <c r="AL28" i="3"/>
  <c r="AN28" i="3" s="1"/>
  <c r="V27" i="3"/>
  <c r="Z27" i="3" s="1"/>
  <c r="U27" i="3"/>
  <c r="Y27" i="3" s="1"/>
  <c r="X483" i="12"/>
  <c r="W483" i="12"/>
  <c r="AA483" i="12" s="1"/>
  <c r="U217" i="16"/>
  <c r="Y217" i="16" s="1"/>
  <c r="V217" i="16"/>
  <c r="X143" i="12"/>
  <c r="AB143" i="12" s="1"/>
  <c r="W143" i="12"/>
  <c r="AA143" i="12" s="1"/>
  <c r="W24" i="3"/>
  <c r="AA24" i="3" s="1"/>
  <c r="X24" i="3"/>
  <c r="AB24" i="3" s="1"/>
  <c r="S28" i="13"/>
  <c r="AC28" i="13" s="1"/>
  <c r="T28" i="13"/>
  <c r="AD28" i="13" s="1"/>
  <c r="S236" i="12"/>
  <c r="T236" i="12"/>
  <c r="AD236" i="12" s="1"/>
  <c r="U360" i="12"/>
  <c r="Y360" i="12" s="1"/>
  <c r="V360" i="12"/>
  <c r="Z360" i="12" s="1"/>
  <c r="S295" i="12"/>
  <c r="T295" i="12"/>
  <c r="AD295" i="12" s="1"/>
  <c r="T451" i="12"/>
  <c r="AD451" i="12" s="1"/>
  <c r="S451" i="12"/>
  <c r="AC451" i="12" s="1"/>
  <c r="U85" i="15"/>
  <c r="Y85" i="15" s="1"/>
  <c r="V85" i="15"/>
  <c r="S264" i="12"/>
  <c r="AC264" i="12" s="1"/>
  <c r="T264" i="12"/>
  <c r="AD264" i="12" s="1"/>
  <c r="X389" i="12"/>
  <c r="AB389" i="12" s="1"/>
  <c r="W389" i="12"/>
  <c r="AA389" i="12" s="1"/>
  <c r="T20" i="3"/>
  <c r="AD20" i="3" s="1"/>
  <c r="S20" i="3"/>
  <c r="AC20" i="3" s="1"/>
  <c r="S185" i="12"/>
  <c r="AC185" i="12" s="1"/>
  <c r="T185" i="12"/>
  <c r="AD185" i="12" s="1"/>
  <c r="AL212" i="16"/>
  <c r="AK212" i="16"/>
  <c r="AM212" i="16" s="1"/>
  <c r="R14" i="12"/>
  <c r="S420" i="12"/>
  <c r="AC420" i="12" s="1"/>
  <c r="T420" i="12"/>
  <c r="AD420" i="12" s="1"/>
  <c r="X229" i="16"/>
  <c r="W229" i="16"/>
  <c r="AA229" i="16" s="1"/>
  <c r="U299" i="12"/>
  <c r="Y299" i="12" s="1"/>
  <c r="V299" i="12"/>
  <c r="Z299" i="12" s="1"/>
  <c r="W279" i="12"/>
  <c r="AA279" i="12" s="1"/>
  <c r="X279" i="12"/>
  <c r="AB279" i="12" s="1"/>
  <c r="AG224" i="12"/>
  <c r="AH224" i="12"/>
  <c r="AJ224" i="12" s="1"/>
  <c r="AK7" i="12"/>
  <c r="AM7" i="12" s="1"/>
  <c r="AL7" i="12"/>
  <c r="AN7" i="12" s="1"/>
  <c r="V23" i="15"/>
  <c r="Z23" i="15" s="1"/>
  <c r="U23" i="15"/>
  <c r="Y23" i="15" s="1"/>
  <c r="T31" i="13"/>
  <c r="AD31" i="13" s="1"/>
  <c r="S31" i="13"/>
  <c r="AC31" i="13" s="1"/>
  <c r="S430" i="12"/>
  <c r="T430" i="12"/>
  <c r="AD430" i="12" s="1"/>
  <c r="V82" i="15"/>
  <c r="Z82" i="15" s="1"/>
  <c r="U82" i="15"/>
  <c r="Y82" i="15" s="1"/>
  <c r="AG35" i="12"/>
  <c r="AH35" i="12"/>
  <c r="AJ35" i="12" s="1"/>
  <c r="AK178" i="16"/>
  <c r="AM178" i="16" s="1"/>
  <c r="AL178" i="16"/>
  <c r="R283" i="12"/>
  <c r="Q283" i="12" s="1"/>
  <c r="AH21" i="14"/>
  <c r="AJ21" i="14" s="1"/>
  <c r="AG21" i="14"/>
  <c r="V157" i="12"/>
  <c r="U157" i="12"/>
  <c r="Y157" i="12" s="1"/>
  <c r="R502" i="12"/>
  <c r="AH174" i="12"/>
  <c r="AJ174" i="12" s="1"/>
  <c r="AG174" i="12"/>
  <c r="AL61" i="12"/>
  <c r="AN61" i="12" s="1"/>
  <c r="AK61" i="12"/>
  <c r="AM61" i="12" s="1"/>
  <c r="AH149" i="16"/>
  <c r="AJ149" i="16" s="1"/>
  <c r="AG149" i="16"/>
  <c r="W16" i="3"/>
  <c r="AA16" i="3" s="1"/>
  <c r="X16" i="3"/>
  <c r="AB16" i="3" s="1"/>
  <c r="T234" i="12"/>
  <c r="AD234" i="12" s="1"/>
  <c r="S234" i="12"/>
  <c r="AC234" i="12" s="1"/>
  <c r="R110" i="12"/>
  <c r="R235" i="12"/>
  <c r="AF235" i="12" s="1"/>
  <c r="S104" i="12"/>
  <c r="AC104" i="12" s="1"/>
  <c r="T104" i="12"/>
  <c r="AD104" i="12" s="1"/>
  <c r="R19" i="14"/>
  <c r="R314" i="12"/>
  <c r="Q314" i="12" s="1"/>
  <c r="AE314" i="12" s="1"/>
  <c r="AL26" i="3"/>
  <c r="AN26" i="3" s="1"/>
  <c r="AK26" i="3"/>
  <c r="AM26" i="3" s="1"/>
  <c r="T7" i="13"/>
  <c r="AD7" i="13" s="1"/>
  <c r="S7" i="13"/>
  <c r="AC7" i="13" s="1"/>
  <c r="X456" i="12"/>
  <c r="AB456" i="12" s="1"/>
  <c r="W456" i="12"/>
  <c r="AA456" i="12" s="1"/>
  <c r="T99" i="15"/>
  <c r="AD99" i="15" s="1"/>
  <c r="S99" i="15"/>
  <c r="AC99" i="15" s="1"/>
  <c r="U218" i="12"/>
  <c r="Y218" i="12" s="1"/>
  <c r="V218" i="12"/>
  <c r="Z218" i="12" s="1"/>
  <c r="V31" i="12"/>
  <c r="Z31" i="12" s="1"/>
  <c r="U31" i="12"/>
  <c r="Y31" i="12" s="1"/>
  <c r="R21" i="12"/>
  <c r="AH142" i="12"/>
  <c r="AJ142" i="12" s="1"/>
  <c r="AG142" i="12"/>
  <c r="W123" i="16"/>
  <c r="AA123" i="16" s="1"/>
  <c r="X123" i="16"/>
  <c r="AB123" i="16" s="1"/>
  <c r="V480" i="12"/>
  <c r="Z480" i="12" s="1"/>
  <c r="U480" i="12"/>
  <c r="Y480" i="12" s="1"/>
  <c r="AG19" i="13"/>
  <c r="AH19" i="13"/>
  <c r="AJ19" i="13" s="1"/>
  <c r="X13" i="3"/>
  <c r="W13" i="3"/>
  <c r="AA13" i="3" s="1"/>
  <c r="AK12" i="3"/>
  <c r="AL12" i="3"/>
  <c r="AN12" i="3" s="1"/>
  <c r="T195" i="12"/>
  <c r="AD195" i="12" s="1"/>
  <c r="S195" i="12"/>
  <c r="AK71" i="12"/>
  <c r="AM71" i="12" s="1"/>
  <c r="AL71" i="12"/>
  <c r="AN71" i="12" s="1"/>
  <c r="R12" i="12"/>
  <c r="Q12" i="12" s="1"/>
  <c r="AE12" i="12" s="1"/>
  <c r="X359" i="12"/>
  <c r="W359" i="12"/>
  <c r="AA359" i="12" s="1"/>
  <c r="AL179" i="12"/>
  <c r="AN179" i="12" s="1"/>
  <c r="AK179" i="12"/>
  <c r="AM179" i="12" s="1"/>
  <c r="AL64" i="16"/>
  <c r="AN64" i="16" s="1"/>
  <c r="AK64" i="16"/>
  <c r="AM64" i="16" s="1"/>
  <c r="R437" i="12"/>
  <c r="Q437" i="12" s="1"/>
  <c r="AE437" i="12" s="1"/>
  <c r="AG221" i="16"/>
  <c r="AI221" i="16" s="1"/>
  <c r="AH221" i="16"/>
  <c r="AJ221" i="16" s="1"/>
  <c r="X122" i="12"/>
  <c r="AB122" i="12" s="1"/>
  <c r="W122" i="12"/>
  <c r="AA122" i="12" s="1"/>
  <c r="R33" i="16"/>
  <c r="Q33" i="16" s="1"/>
  <c r="AE33" i="16" s="1"/>
  <c r="R20" i="3"/>
  <c r="U378" i="12"/>
  <c r="Y378" i="12" s="1"/>
  <c r="V378" i="12"/>
  <c r="AH84" i="15"/>
  <c r="AJ84" i="15" s="1"/>
  <c r="AG84" i="15"/>
  <c r="AI84" i="15" s="1"/>
  <c r="AL79" i="15"/>
  <c r="AN79" i="15" s="1"/>
  <c r="AK79" i="15"/>
  <c r="AM79" i="15" s="1"/>
  <c r="U319" i="12"/>
  <c r="Y319" i="12" s="1"/>
  <c r="V319" i="12"/>
  <c r="V353" i="12"/>
  <c r="Z353" i="12" s="1"/>
  <c r="U353" i="12"/>
  <c r="Y353" i="12" s="1"/>
  <c r="AH265" i="12"/>
  <c r="AJ265" i="12" s="1"/>
  <c r="AG265" i="12"/>
  <c r="AL60" i="12"/>
  <c r="AN60" i="12" s="1"/>
  <c r="AK60" i="12"/>
  <c r="AM60" i="12" s="1"/>
  <c r="AL411" i="12"/>
  <c r="AN411" i="12" s="1"/>
  <c r="AK411" i="12"/>
  <c r="AM411" i="12" s="1"/>
  <c r="U54" i="16"/>
  <c r="Y54" i="16" s="1"/>
  <c r="V54" i="16"/>
  <c r="Z54" i="16" s="1"/>
  <c r="AH101" i="12"/>
  <c r="AJ101" i="12" s="1"/>
  <c r="AG101" i="12"/>
  <c r="W168" i="16"/>
  <c r="AA168" i="16" s="1"/>
  <c r="X168" i="16"/>
  <c r="AB168" i="16" s="1"/>
  <c r="AG131" i="12"/>
  <c r="AH131" i="12"/>
  <c r="AJ131" i="12" s="1"/>
  <c r="W351" i="12"/>
  <c r="AA351" i="12" s="1"/>
  <c r="X351" i="12"/>
  <c r="AB351" i="12" s="1"/>
  <c r="T406" i="12"/>
  <c r="AD406" i="12" s="1"/>
  <c r="S406" i="12"/>
  <c r="AC406" i="12" s="1"/>
  <c r="W504" i="12"/>
  <c r="AA504" i="12" s="1"/>
  <c r="X504" i="12"/>
  <c r="V78" i="12"/>
  <c r="Z78" i="12" s="1"/>
  <c r="U78" i="12"/>
  <c r="Y78" i="12" s="1"/>
  <c r="R197" i="12"/>
  <c r="Q197" i="12" s="1"/>
  <c r="AE197" i="12" s="1"/>
  <c r="X50" i="15"/>
  <c r="W50" i="15"/>
  <c r="AA50" i="15" s="1"/>
  <c r="V30" i="14"/>
  <c r="Z30" i="14" s="1"/>
  <c r="U30" i="14"/>
  <c r="Y30" i="14" s="1"/>
  <c r="R21" i="15"/>
  <c r="AF21" i="15" s="1"/>
  <c r="W423" i="12"/>
  <c r="AA423" i="12" s="1"/>
  <c r="X423" i="12"/>
  <c r="AB423" i="12" s="1"/>
  <c r="T231" i="16"/>
  <c r="AD231" i="16" s="1"/>
  <c r="S231" i="16"/>
  <c r="U505" i="12"/>
  <c r="Y505" i="12" s="1"/>
  <c r="V505" i="12"/>
  <c r="Z505" i="12" s="1"/>
  <c r="R174" i="12"/>
  <c r="W141" i="12"/>
  <c r="AA141" i="12" s="1"/>
  <c r="X141" i="12"/>
  <c r="AB141" i="12" s="1"/>
  <c r="V95" i="12"/>
  <c r="Z95" i="12" s="1"/>
  <c r="U95" i="12"/>
  <c r="Y95" i="12" s="1"/>
  <c r="AH125" i="12"/>
  <c r="AJ125" i="12" s="1"/>
  <c r="AG125" i="12"/>
  <c r="AI125" i="12" s="1"/>
  <c r="AH206" i="16"/>
  <c r="AJ206" i="16" s="1"/>
  <c r="AG206" i="16"/>
  <c r="AH407" i="12"/>
  <c r="AJ407" i="12" s="1"/>
  <c r="AG407" i="12"/>
  <c r="AI407" i="12" s="1"/>
  <c r="W93" i="15"/>
  <c r="AA93" i="15" s="1"/>
  <c r="X93" i="15"/>
  <c r="AB93" i="15" s="1"/>
  <c r="U340" i="12"/>
  <c r="Y340" i="12" s="1"/>
  <c r="V340" i="12"/>
  <c r="Z340" i="12" s="1"/>
  <c r="AG87" i="12"/>
  <c r="AH87" i="12"/>
  <c r="AJ87" i="12" s="1"/>
  <c r="S306" i="12"/>
  <c r="AC306" i="12" s="1"/>
  <c r="T306" i="12"/>
  <c r="AD306" i="12" s="1"/>
  <c r="S81" i="15"/>
  <c r="AC81" i="15" s="1"/>
  <c r="T81" i="15"/>
  <c r="R478" i="12"/>
  <c r="Q478" i="12" s="1"/>
  <c r="AE478" i="12" s="1"/>
  <c r="R13" i="15"/>
  <c r="U298" i="12"/>
  <c r="Y298" i="12" s="1"/>
  <c r="V298" i="12"/>
  <c r="R35" i="12"/>
  <c r="U444" i="12"/>
  <c r="Y444" i="12" s="1"/>
  <c r="V444" i="12"/>
  <c r="Z444" i="12" s="1"/>
  <c r="R274" i="12"/>
  <c r="Q274" i="12" s="1"/>
  <c r="AE274" i="12" s="1"/>
  <c r="V46" i="12"/>
  <c r="Z46" i="12" s="1"/>
  <c r="U46" i="12"/>
  <c r="Y46" i="12" s="1"/>
  <c r="U476" i="12"/>
  <c r="Y476" i="12" s="1"/>
  <c r="V476" i="12"/>
  <c r="Z476" i="12" s="1"/>
  <c r="W300" i="12"/>
  <c r="AA300" i="12" s="1"/>
  <c r="X300" i="12"/>
  <c r="AB300" i="12" s="1"/>
  <c r="U281" i="12"/>
  <c r="Y281" i="12" s="1"/>
  <c r="V281" i="12"/>
  <c r="Z281" i="12" s="1"/>
  <c r="R10" i="15"/>
  <c r="AF10" i="15" s="1"/>
  <c r="AK339" i="12"/>
  <c r="AM339" i="12" s="1"/>
  <c r="AL339" i="12"/>
  <c r="AN339" i="12" s="1"/>
  <c r="AK490" i="12"/>
  <c r="AM490" i="12" s="1"/>
  <c r="AL490" i="12"/>
  <c r="AN490" i="12" s="1"/>
  <c r="R176" i="12"/>
  <c r="AF176" i="12" s="1"/>
  <c r="AK24" i="12"/>
  <c r="AM24" i="12" s="1"/>
  <c r="AL24" i="12"/>
  <c r="AN24" i="12" s="1"/>
  <c r="V60" i="16"/>
  <c r="Z60" i="16" s="1"/>
  <c r="U60" i="16"/>
  <c r="Y60" i="16" s="1"/>
  <c r="AH27" i="12"/>
  <c r="AJ27" i="12" s="1"/>
  <c r="AG27" i="12"/>
  <c r="U435" i="12"/>
  <c r="Y435" i="12" s="1"/>
  <c r="V435" i="12"/>
  <c r="Z435" i="12" s="1"/>
  <c r="AG70" i="15"/>
  <c r="AI70" i="15" s="1"/>
  <c r="AH70" i="15"/>
  <c r="AJ70" i="15" s="1"/>
  <c r="AH292" i="12"/>
  <c r="AJ292" i="12" s="1"/>
  <c r="AG292" i="12"/>
  <c r="AI292" i="12" s="1"/>
  <c r="AL9" i="14"/>
  <c r="AN9" i="14" s="1"/>
  <c r="AK9" i="14"/>
  <c r="AM9" i="14" s="1"/>
  <c r="X64" i="12"/>
  <c r="AB64" i="12" s="1"/>
  <c r="W64" i="12"/>
  <c r="AA64" i="12" s="1"/>
  <c r="AH228" i="12"/>
  <c r="AJ228" i="12" s="1"/>
  <c r="AG228" i="12"/>
  <c r="AI228" i="12" s="1"/>
  <c r="U61" i="16"/>
  <c r="Y61" i="16" s="1"/>
  <c r="V61" i="16"/>
  <c r="T404" i="12"/>
  <c r="AD404" i="12" s="1"/>
  <c r="S404" i="12"/>
  <c r="X207" i="12"/>
  <c r="AB207" i="12" s="1"/>
  <c r="W207" i="12"/>
  <c r="AA207" i="12" s="1"/>
  <c r="R305" i="12"/>
  <c r="AF305" i="12" s="1"/>
  <c r="X79" i="16"/>
  <c r="AB79" i="16" s="1"/>
  <c r="W79" i="16"/>
  <c r="AA79" i="16" s="1"/>
  <c r="S84" i="12"/>
  <c r="T84" i="12"/>
  <c r="AD84" i="12" s="1"/>
  <c r="S19" i="3"/>
  <c r="T19" i="3"/>
  <c r="AD19" i="3" s="1"/>
  <c r="R61" i="15"/>
  <c r="Q61" i="15" s="1"/>
  <c r="AE61" i="15" s="1"/>
  <c r="AH313" i="12"/>
  <c r="AJ313" i="12" s="1"/>
  <c r="AG313" i="12"/>
  <c r="AI313" i="12" s="1"/>
  <c r="R16" i="3"/>
  <c r="AL33" i="12"/>
  <c r="AK33" i="12"/>
  <c r="AM33" i="12" s="1"/>
  <c r="S101" i="15"/>
  <c r="AC101" i="15" s="1"/>
  <c r="T101" i="15"/>
  <c r="AD101" i="15" s="1"/>
  <c r="W178" i="12"/>
  <c r="AA178" i="12" s="1"/>
  <c r="X178" i="12"/>
  <c r="AL8" i="3"/>
  <c r="AK8" i="3"/>
  <c r="AM8" i="3" s="1"/>
  <c r="AK33" i="13"/>
  <c r="AM33" i="13" s="1"/>
  <c r="AL33" i="13"/>
  <c r="AN33" i="13" s="1"/>
  <c r="W30" i="14"/>
  <c r="AA30" i="14" s="1"/>
  <c r="X30" i="14"/>
  <c r="R84" i="12"/>
  <c r="T409" i="12"/>
  <c r="AD409" i="12" s="1"/>
  <c r="S409" i="12"/>
  <c r="R288" i="12"/>
  <c r="Q288" i="12" s="1"/>
  <c r="AE288" i="12" s="1"/>
  <c r="W339" i="12"/>
  <c r="AA339" i="12" s="1"/>
  <c r="X339" i="12"/>
  <c r="V229" i="12"/>
  <c r="Z229" i="12" s="1"/>
  <c r="U229" i="12"/>
  <c r="Y229" i="12" s="1"/>
  <c r="AG324" i="12"/>
  <c r="AH324" i="12"/>
  <c r="AJ324" i="12" s="1"/>
  <c r="U187" i="16"/>
  <c r="Y187" i="16" s="1"/>
  <c r="V187" i="16"/>
  <c r="Z187" i="16" s="1"/>
  <c r="AL19" i="13"/>
  <c r="AN19" i="13" s="1"/>
  <c r="AK19" i="13"/>
  <c r="AM19" i="13" s="1"/>
  <c r="R122" i="12"/>
  <c r="AF122" i="12" s="1"/>
  <c r="X355" i="12"/>
  <c r="AB355" i="12" s="1"/>
  <c r="W355" i="12"/>
  <c r="AA355" i="12" s="1"/>
  <c r="AL16" i="13"/>
  <c r="AN16" i="13" s="1"/>
  <c r="AK16" i="13"/>
  <c r="AM16" i="13" s="1"/>
  <c r="W216" i="16"/>
  <c r="AA216" i="16" s="1"/>
  <c r="X216" i="16"/>
  <c r="AB216" i="16" s="1"/>
  <c r="R359" i="12"/>
  <c r="Q359" i="12" s="1"/>
  <c r="AE359" i="12" s="1"/>
  <c r="R25" i="15"/>
  <c r="AK330" i="12"/>
  <c r="AM330" i="12" s="1"/>
  <c r="AL330" i="12"/>
  <c r="AN330" i="12" s="1"/>
  <c r="V67" i="16"/>
  <c r="Z67" i="16" s="1"/>
  <c r="U67" i="16"/>
  <c r="Y67" i="16" s="1"/>
  <c r="T31" i="15"/>
  <c r="S31" i="15"/>
  <c r="AC31" i="15" s="1"/>
  <c r="T248" i="16"/>
  <c r="AD248" i="16" s="1"/>
  <c r="S248" i="16"/>
  <c r="X24" i="15"/>
  <c r="AB24" i="15" s="1"/>
  <c r="W24" i="15"/>
  <c r="AA24" i="15" s="1"/>
  <c r="U132" i="16"/>
  <c r="Y132" i="16" s="1"/>
  <c r="V132" i="16"/>
  <c r="Z132" i="16" s="1"/>
  <c r="X28" i="3"/>
  <c r="AB28" i="3" s="1"/>
  <c r="W28" i="3"/>
  <c r="AA28" i="3" s="1"/>
  <c r="R21" i="3"/>
  <c r="W201" i="16"/>
  <c r="AA201" i="16" s="1"/>
  <c r="X201" i="16"/>
  <c r="S183" i="16"/>
  <c r="AC183" i="16" s="1"/>
  <c r="T183" i="16"/>
  <c r="AD183" i="16" s="1"/>
  <c r="W8" i="3"/>
  <c r="AA8" i="3" s="1"/>
  <c r="X8" i="3"/>
  <c r="AB8" i="3" s="1"/>
  <c r="AG504" i="12"/>
  <c r="AH504" i="12"/>
  <c r="AJ504" i="12" s="1"/>
  <c r="AL264" i="12"/>
  <c r="AN264" i="12" s="1"/>
  <c r="AK264" i="12"/>
  <c r="AM264" i="12" s="1"/>
  <c r="X42" i="15"/>
  <c r="AB42" i="15" s="1"/>
  <c r="W42" i="15"/>
  <c r="AA42" i="15" s="1"/>
  <c r="S370" i="12"/>
  <c r="AC370" i="12" s="1"/>
  <c r="T370" i="12"/>
  <c r="AD370" i="12" s="1"/>
  <c r="W179" i="12"/>
  <c r="AA179" i="12" s="1"/>
  <c r="X179" i="12"/>
  <c r="W133" i="12"/>
  <c r="AA133" i="12" s="1"/>
  <c r="X133" i="12"/>
  <c r="AH394" i="12"/>
  <c r="AJ394" i="12" s="1"/>
  <c r="AG394" i="12"/>
  <c r="AI394" i="12" s="1"/>
  <c r="S63" i="15"/>
  <c r="T63" i="15"/>
  <c r="AD63" i="15" s="1"/>
  <c r="AG363" i="12"/>
  <c r="AH363" i="12"/>
  <c r="AJ363" i="12" s="1"/>
  <c r="AK23" i="3"/>
  <c r="AM23" i="3" s="1"/>
  <c r="AL23" i="3"/>
  <c r="AN23" i="3" s="1"/>
  <c r="T327" i="12"/>
  <c r="AD327" i="12" s="1"/>
  <c r="S327" i="12"/>
  <c r="W292" i="12"/>
  <c r="AA292" i="12" s="1"/>
  <c r="X292" i="12"/>
  <c r="S314" i="12"/>
  <c r="AC314" i="12" s="1"/>
  <c r="T314" i="12"/>
  <c r="AD314" i="12" s="1"/>
  <c r="X113" i="16"/>
  <c r="AB113" i="16" s="1"/>
  <c r="W113" i="16"/>
  <c r="AA113" i="16" s="1"/>
  <c r="AL126" i="16"/>
  <c r="AN126" i="16" s="1"/>
  <c r="AK126" i="16"/>
  <c r="AM126" i="16" s="1"/>
  <c r="AG52" i="12"/>
  <c r="AI52" i="12" s="1"/>
  <c r="AH52" i="12"/>
  <c r="AJ52" i="12" s="1"/>
  <c r="S235" i="12"/>
  <c r="T235" i="12"/>
  <c r="AD235" i="12" s="1"/>
  <c r="T16" i="3"/>
  <c r="AD16" i="3" s="1"/>
  <c r="S16" i="3"/>
  <c r="AC16" i="3" s="1"/>
  <c r="R25" i="13"/>
  <c r="R24" i="3"/>
  <c r="Q24" i="3" s="1"/>
  <c r="AG221" i="12"/>
  <c r="AH221" i="12"/>
  <c r="AJ221" i="12" s="1"/>
  <c r="R163" i="12"/>
  <c r="AF163" i="12" s="1"/>
  <c r="S23" i="3"/>
  <c r="AC23" i="3" s="1"/>
  <c r="T23" i="3"/>
  <c r="AD23" i="3" s="1"/>
  <c r="R12" i="13"/>
  <c r="W56" i="16"/>
  <c r="AA56" i="16" s="1"/>
  <c r="X56" i="16"/>
  <c r="AB56" i="16" s="1"/>
  <c r="V11" i="3"/>
  <c r="U11" i="3"/>
  <c r="Y11" i="3" s="1"/>
  <c r="U70" i="15"/>
  <c r="Y70" i="15" s="1"/>
  <c r="V70" i="15"/>
  <c r="Z70" i="15" s="1"/>
  <c r="R65" i="12"/>
  <c r="S156" i="16"/>
  <c r="T156" i="16"/>
  <c r="AD156" i="16" s="1"/>
  <c r="AK320" i="12"/>
  <c r="AM320" i="12" s="1"/>
  <c r="AL320" i="12"/>
  <c r="AN320" i="12" s="1"/>
  <c r="W7" i="13"/>
  <c r="AA7" i="13" s="1"/>
  <c r="X7" i="13"/>
  <c r="AB7" i="13" s="1"/>
  <c r="AH246" i="16"/>
  <c r="AJ246" i="16" s="1"/>
  <c r="AG246" i="16"/>
  <c r="AG147" i="12"/>
  <c r="AI147" i="12" s="1"/>
  <c r="AH147" i="12"/>
  <c r="AJ147" i="12" s="1"/>
  <c r="S146" i="12"/>
  <c r="AC146" i="12" s="1"/>
  <c r="T146" i="12"/>
  <c r="AD146" i="12" s="1"/>
  <c r="U415" i="12"/>
  <c r="Y415" i="12" s="1"/>
  <c r="V415" i="12"/>
  <c r="AH27" i="3"/>
  <c r="AJ27" i="3" s="1"/>
  <c r="AG27" i="3"/>
  <c r="AG21" i="3"/>
  <c r="AI21" i="3" s="1"/>
  <c r="AH21" i="3"/>
  <c r="AJ21" i="3" s="1"/>
  <c r="AK208" i="12"/>
  <c r="AM208" i="12" s="1"/>
  <c r="AL208" i="12"/>
  <c r="AN208" i="12" s="1"/>
  <c r="W11" i="3"/>
  <c r="AA11" i="3" s="1"/>
  <c r="X11" i="3"/>
  <c r="AB11" i="3" s="1"/>
  <c r="R407" i="12"/>
  <c r="AF407" i="12" s="1"/>
  <c r="AH173" i="12"/>
  <c r="AJ173" i="12" s="1"/>
  <c r="AG173" i="12"/>
  <c r="V198" i="16"/>
  <c r="Z198" i="16" s="1"/>
  <c r="U198" i="16"/>
  <c r="Y198" i="16" s="1"/>
  <c r="R230" i="12"/>
  <c r="Q230" i="12" s="1"/>
  <c r="AE230" i="12" s="1"/>
  <c r="AH21" i="12"/>
  <c r="AJ21" i="12" s="1"/>
  <c r="AG21" i="12"/>
  <c r="AI21" i="12" s="1"/>
  <c r="R152" i="16"/>
  <c r="Q152" i="16" s="1"/>
  <c r="AE152" i="16" s="1"/>
  <c r="AK457" i="12"/>
  <c r="AM457" i="12" s="1"/>
  <c r="AL457" i="12"/>
  <c r="AN457" i="12" s="1"/>
  <c r="AK18" i="3"/>
  <c r="AM18" i="3" s="1"/>
  <c r="AL18" i="3"/>
  <c r="AN18" i="3" s="1"/>
  <c r="W22" i="3"/>
  <c r="AA22" i="3" s="1"/>
  <c r="X22" i="3"/>
  <c r="AB22" i="3" s="1"/>
  <c r="AK23" i="16"/>
  <c r="AM23" i="16" s="1"/>
  <c r="AL23" i="16"/>
  <c r="AN23" i="16" s="1"/>
  <c r="AK42" i="12"/>
  <c r="AM42" i="12" s="1"/>
  <c r="AL42" i="12"/>
  <c r="AN42" i="12" s="1"/>
  <c r="W347" i="12"/>
  <c r="AA347" i="12" s="1"/>
  <c r="X347" i="12"/>
  <c r="AB347" i="12" s="1"/>
  <c r="S147" i="12"/>
  <c r="AC147" i="12" s="1"/>
  <c r="T147" i="12"/>
  <c r="AD147" i="12" s="1"/>
  <c r="X185" i="12"/>
  <c r="W185" i="12"/>
  <c r="AA185" i="12" s="1"/>
  <c r="R7" i="3"/>
  <c r="AF7" i="3" s="1"/>
  <c r="V498" i="12"/>
  <c r="U498" i="12"/>
  <c r="Y498" i="12" s="1"/>
  <c r="AK44" i="15"/>
  <c r="AM44" i="15" s="1"/>
  <c r="AL44" i="15"/>
  <c r="AN44" i="15" s="1"/>
  <c r="W27" i="3"/>
  <c r="AA27" i="3" s="1"/>
  <c r="X27" i="3"/>
  <c r="AB27" i="3" s="1"/>
  <c r="V300" i="12"/>
  <c r="Z300" i="12" s="1"/>
  <c r="U300" i="12"/>
  <c r="Y300" i="12" s="1"/>
  <c r="AK30" i="16"/>
  <c r="AM30" i="16" s="1"/>
  <c r="AL30" i="16"/>
  <c r="U239" i="16"/>
  <c r="Y239" i="16" s="1"/>
  <c r="V239" i="16"/>
  <c r="Z239" i="16" s="1"/>
  <c r="R509" i="12"/>
  <c r="Q509" i="12" s="1"/>
  <c r="R48" i="15"/>
  <c r="Q48" i="15" s="1"/>
  <c r="AE48" i="15" s="1"/>
  <c r="U364" i="12"/>
  <c r="Y364" i="12" s="1"/>
  <c r="V364" i="12"/>
  <c r="AL84" i="15"/>
  <c r="AN84" i="15" s="1"/>
  <c r="AK84" i="15"/>
  <c r="AM84" i="15" s="1"/>
  <c r="U28" i="13"/>
  <c r="Y28" i="13" s="1"/>
  <c r="V28" i="13"/>
  <c r="Z28" i="13" s="1"/>
  <c r="S507" i="12"/>
  <c r="AC507" i="12" s="1"/>
  <c r="T507" i="12"/>
  <c r="AD507" i="12" s="1"/>
  <c r="T19" i="14"/>
  <c r="AD19" i="14" s="1"/>
  <c r="S19" i="14"/>
  <c r="AH84" i="12"/>
  <c r="AJ84" i="12" s="1"/>
  <c r="AG84" i="12"/>
  <c r="AI84" i="12" s="1"/>
  <c r="R217" i="16"/>
  <c r="AF217" i="16" s="1"/>
  <c r="R181" i="12"/>
  <c r="AG279" i="12"/>
  <c r="AH279" i="12"/>
  <c r="AJ279" i="12" s="1"/>
  <c r="V55" i="12"/>
  <c r="Z55" i="12" s="1"/>
  <c r="U55" i="12"/>
  <c r="Y55" i="12" s="1"/>
  <c r="U7" i="15"/>
  <c r="Y7" i="15" s="1"/>
  <c r="V7" i="15"/>
  <c r="AK466" i="12"/>
  <c r="AM466" i="12" s="1"/>
  <c r="AL466" i="12"/>
  <c r="AN466" i="12" s="1"/>
  <c r="S84" i="15"/>
  <c r="AC84" i="15" s="1"/>
  <c r="T84" i="15"/>
  <c r="AD84" i="15" s="1"/>
  <c r="T408" i="12"/>
  <c r="AD408" i="12" s="1"/>
  <c r="S408" i="12"/>
  <c r="AC408" i="12" s="1"/>
  <c r="T73" i="12"/>
  <c r="AD73" i="12" s="1"/>
  <c r="S73" i="12"/>
  <c r="AC73" i="12" s="1"/>
  <c r="T244" i="12"/>
  <c r="AD244" i="12" s="1"/>
  <c r="S244" i="12"/>
  <c r="W238" i="12"/>
  <c r="AA238" i="12" s="1"/>
  <c r="X238" i="12"/>
  <c r="W438" i="12"/>
  <c r="AA438" i="12" s="1"/>
  <c r="X438" i="12"/>
  <c r="W9" i="12"/>
  <c r="AA9" i="12" s="1"/>
  <c r="X9" i="12"/>
  <c r="R348" i="12"/>
  <c r="T101" i="16"/>
  <c r="AD101" i="16" s="1"/>
  <c r="S101" i="16"/>
  <c r="AK71" i="15"/>
  <c r="AM71" i="15" s="1"/>
  <c r="AL71" i="15"/>
  <c r="AN71" i="15" s="1"/>
  <c r="R281" i="12"/>
  <c r="AF281" i="12" s="1"/>
  <c r="V34" i="15"/>
  <c r="Z34" i="15" s="1"/>
  <c r="U34" i="15"/>
  <c r="Y34" i="15" s="1"/>
  <c r="X103" i="12"/>
  <c r="AB103" i="12" s="1"/>
  <c r="W103" i="12"/>
  <c r="AA103" i="12" s="1"/>
  <c r="R92" i="12"/>
  <c r="Q92" i="12" s="1"/>
  <c r="AE92" i="12" s="1"/>
  <c r="R70" i="12"/>
  <c r="Q70" i="12" s="1"/>
  <c r="AE70" i="12" s="1"/>
  <c r="W462" i="12"/>
  <c r="AA462" i="12" s="1"/>
  <c r="X462" i="12"/>
  <c r="AB462" i="12" s="1"/>
  <c r="R107" i="16"/>
  <c r="AF107" i="16" s="1"/>
  <c r="W100" i="12"/>
  <c r="AA100" i="12" s="1"/>
  <c r="X100" i="12"/>
  <c r="AB100" i="12" s="1"/>
  <c r="S10" i="12"/>
  <c r="AC10" i="12" s="1"/>
  <c r="T10" i="12"/>
  <c r="AD10" i="12" s="1"/>
  <c r="S129" i="12"/>
  <c r="AC129" i="12" s="1"/>
  <c r="T129" i="12"/>
  <c r="AD129" i="12" s="1"/>
  <c r="R25" i="16"/>
  <c r="AF25" i="16" s="1"/>
  <c r="T18" i="12"/>
  <c r="AD18" i="12" s="1"/>
  <c r="S18" i="12"/>
  <c r="AL99" i="12"/>
  <c r="AN99" i="12" s="1"/>
  <c r="AK99" i="12"/>
  <c r="AM99" i="12" s="1"/>
  <c r="AL83" i="12"/>
  <c r="AK83" i="12"/>
  <c r="AM83" i="12" s="1"/>
  <c r="S403" i="12"/>
  <c r="AC403" i="12" s="1"/>
  <c r="T403" i="12"/>
  <c r="AD403" i="12" s="1"/>
  <c r="R365" i="12"/>
  <c r="W29" i="13"/>
  <c r="AA29" i="13" s="1"/>
  <c r="X29" i="13"/>
  <c r="AB29" i="13" s="1"/>
  <c r="U73" i="12"/>
  <c r="Y73" i="12" s="1"/>
  <c r="V73" i="12"/>
  <c r="AG308" i="12"/>
  <c r="AH308" i="12"/>
  <c r="AJ308" i="12" s="1"/>
  <c r="AK153" i="12"/>
  <c r="AM153" i="12" s="1"/>
  <c r="AL153" i="12"/>
  <c r="AN153" i="12" s="1"/>
  <c r="AL37" i="15"/>
  <c r="AN37" i="15" s="1"/>
  <c r="AK37" i="15"/>
  <c r="AM37" i="15" s="1"/>
  <c r="U62" i="15"/>
  <c r="Y62" i="15" s="1"/>
  <c r="V62" i="15"/>
  <c r="V358" i="12"/>
  <c r="U358" i="12"/>
  <c r="Y358" i="12" s="1"/>
  <c r="AL206" i="12"/>
  <c r="AK206" i="12"/>
  <c r="AM206" i="12" s="1"/>
  <c r="S297" i="12"/>
  <c r="AC297" i="12" s="1"/>
  <c r="T297" i="12"/>
  <c r="AD297" i="12" s="1"/>
  <c r="W148" i="12"/>
  <c r="AA148" i="12" s="1"/>
  <c r="X148" i="12"/>
  <c r="S95" i="16"/>
  <c r="T95" i="16"/>
  <c r="AD95" i="16" s="1"/>
  <c r="R135" i="16"/>
  <c r="S22" i="13"/>
  <c r="T22" i="13"/>
  <c r="AD22" i="13" s="1"/>
  <c r="R224" i="12"/>
  <c r="R68" i="16"/>
  <c r="AF68" i="16" s="1"/>
  <c r="AG476" i="12"/>
  <c r="AH476" i="12"/>
  <c r="AJ476" i="12" s="1"/>
  <c r="U60" i="12"/>
  <c r="Y60" i="12" s="1"/>
  <c r="V60" i="12"/>
  <c r="Z60" i="12" s="1"/>
  <c r="R53" i="12"/>
  <c r="AK347" i="12"/>
  <c r="AM347" i="12" s="1"/>
  <c r="AL347" i="12"/>
  <c r="AN347" i="12" s="1"/>
  <c r="AL146" i="12"/>
  <c r="AN146" i="12" s="1"/>
  <c r="AK146" i="12"/>
  <c r="AM146" i="12" s="1"/>
  <c r="AL16" i="3"/>
  <c r="AN16" i="3" s="1"/>
  <c r="AK16" i="3"/>
  <c r="AM16" i="3" s="1"/>
  <c r="V484" i="12"/>
  <c r="U484" i="12"/>
  <c r="Y484" i="12" s="1"/>
  <c r="U259" i="12"/>
  <c r="Y259" i="12" s="1"/>
  <c r="V259" i="12"/>
  <c r="Z259" i="12" s="1"/>
  <c r="AL192" i="16"/>
  <c r="AN192" i="16" s="1"/>
  <c r="AK192" i="16"/>
  <c r="AM192" i="16" s="1"/>
  <c r="V217" i="12"/>
  <c r="Z217" i="12" s="1"/>
  <c r="U217" i="12"/>
  <c r="Y217" i="12" s="1"/>
  <c r="AL53" i="15"/>
  <c r="AN53" i="15" s="1"/>
  <c r="AK53" i="15"/>
  <c r="AM53" i="15" s="1"/>
  <c r="U204" i="16"/>
  <c r="Y204" i="16" s="1"/>
  <c r="V204" i="16"/>
  <c r="Z204" i="16" s="1"/>
  <c r="V27" i="16"/>
  <c r="Z27" i="16" s="1"/>
  <c r="U27" i="16"/>
  <c r="Y27" i="16" s="1"/>
  <c r="W21" i="3"/>
  <c r="AA21" i="3" s="1"/>
  <c r="X21" i="3"/>
  <c r="AB21" i="3" s="1"/>
  <c r="X24" i="13"/>
  <c r="AB24" i="13" s="1"/>
  <c r="W24" i="13"/>
  <c r="AA24" i="13" s="1"/>
  <c r="V398" i="12"/>
  <c r="U398" i="12"/>
  <c r="Y398" i="12" s="1"/>
  <c r="U488" i="12"/>
  <c r="Y488" i="12" s="1"/>
  <c r="V488" i="12"/>
  <c r="AL32" i="12"/>
  <c r="AN32" i="12" s="1"/>
  <c r="AK32" i="12"/>
  <c r="AM32" i="12" s="1"/>
  <c r="U213" i="12"/>
  <c r="Y213" i="12" s="1"/>
  <c r="V213" i="12"/>
  <c r="Z213" i="12" s="1"/>
  <c r="R157" i="12"/>
  <c r="Q157" i="12" s="1"/>
  <c r="AE157" i="12" s="1"/>
  <c r="AK274" i="12"/>
  <c r="AM274" i="12" s="1"/>
  <c r="AL274" i="12"/>
  <c r="AN274" i="12" s="1"/>
  <c r="V154" i="12"/>
  <c r="U154" i="12"/>
  <c r="Y154" i="12" s="1"/>
  <c r="U173" i="16"/>
  <c r="Y173" i="16" s="1"/>
  <c r="V173" i="16"/>
  <c r="R36" i="16"/>
  <c r="AG228" i="16"/>
  <c r="AI228" i="16" s="1"/>
  <c r="AH228" i="16"/>
  <c r="AJ228" i="16" s="1"/>
  <c r="AL58" i="12"/>
  <c r="AK58" i="12"/>
  <c r="AM58" i="12" s="1"/>
  <c r="AK175" i="12"/>
  <c r="AM175" i="12" s="1"/>
  <c r="AL175" i="12"/>
  <c r="AN175" i="12" s="1"/>
  <c r="S477" i="12"/>
  <c r="AC477" i="12" s="1"/>
  <c r="T477" i="12"/>
  <c r="AD477" i="12" s="1"/>
  <c r="T14" i="14"/>
  <c r="AD14" i="14" s="1"/>
  <c r="S14" i="14"/>
  <c r="AL198" i="16"/>
  <c r="AN198" i="16" s="1"/>
  <c r="AK198" i="16"/>
  <c r="AM198" i="16" s="1"/>
  <c r="R128" i="12"/>
  <c r="AF128" i="12" s="1"/>
  <c r="W431" i="12"/>
  <c r="AA431" i="12" s="1"/>
  <c r="X431" i="12"/>
  <c r="AB431" i="12" s="1"/>
  <c r="AH29" i="15"/>
  <c r="AJ29" i="15" s="1"/>
  <c r="AG29" i="15"/>
  <c r="AK278" i="12"/>
  <c r="AM278" i="12" s="1"/>
  <c r="AL278" i="12"/>
  <c r="AN278" i="12" s="1"/>
  <c r="V293" i="12"/>
  <c r="U293" i="12"/>
  <c r="Y293" i="12" s="1"/>
  <c r="V64" i="15"/>
  <c r="U64" i="15"/>
  <c r="Y64" i="15" s="1"/>
  <c r="R45" i="12"/>
  <c r="AH119" i="16"/>
  <c r="AJ119" i="16" s="1"/>
  <c r="AG119" i="16"/>
  <c r="AI119" i="16" s="1"/>
  <c r="AL63" i="16"/>
  <c r="AN63" i="16" s="1"/>
  <c r="AK63" i="16"/>
  <c r="AM63" i="16" s="1"/>
  <c r="S309" i="12"/>
  <c r="AC309" i="12" s="1"/>
  <c r="T309" i="12"/>
  <c r="AD309" i="12" s="1"/>
  <c r="AL53" i="12"/>
  <c r="AN53" i="12" s="1"/>
  <c r="AK53" i="12"/>
  <c r="AM53" i="12" s="1"/>
  <c r="V186" i="12"/>
  <c r="U186" i="12"/>
  <c r="Y186" i="12" s="1"/>
  <c r="W63" i="12"/>
  <c r="AA63" i="12" s="1"/>
  <c r="X63" i="12"/>
  <c r="AB63" i="12" s="1"/>
  <c r="AG377" i="12"/>
  <c r="AI377" i="12" s="1"/>
  <c r="AH377" i="12"/>
  <c r="AJ377" i="12" s="1"/>
  <c r="T80" i="15"/>
  <c r="AD80" i="15" s="1"/>
  <c r="S80" i="15"/>
  <c r="AC80" i="15" s="1"/>
  <c r="AG393" i="12"/>
  <c r="AH393" i="12"/>
  <c r="AJ393" i="12" s="1"/>
  <c r="T12" i="3"/>
  <c r="AD12" i="3" s="1"/>
  <c r="S12" i="3"/>
  <c r="X372" i="12"/>
  <c r="AB372" i="12" s="1"/>
  <c r="W372" i="12"/>
  <c r="AA372" i="12" s="1"/>
  <c r="AG39" i="15"/>
  <c r="AI39" i="15" s="1"/>
  <c r="AH39" i="15"/>
  <c r="AJ39" i="15" s="1"/>
  <c r="V108" i="12"/>
  <c r="Z108" i="12" s="1"/>
  <c r="U108" i="12"/>
  <c r="Y108" i="12" s="1"/>
  <c r="AK375" i="12"/>
  <c r="AM375" i="12" s="1"/>
  <c r="AL375" i="12"/>
  <c r="AN375" i="12" s="1"/>
  <c r="AK266" i="12"/>
  <c r="AM266" i="12" s="1"/>
  <c r="AL266" i="12"/>
  <c r="AN266" i="12" s="1"/>
  <c r="R157" i="16"/>
  <c r="AF157" i="16" s="1"/>
  <c r="W172" i="12"/>
  <c r="AA172" i="12" s="1"/>
  <c r="X172" i="12"/>
  <c r="AB172" i="12" s="1"/>
  <c r="S77" i="16"/>
  <c r="AC77" i="16" s="1"/>
  <c r="T77" i="16"/>
  <c r="AD77" i="16" s="1"/>
  <c r="AL129" i="16"/>
  <c r="AK129" i="16"/>
  <c r="AM129" i="16" s="1"/>
  <c r="AK33" i="15"/>
  <c r="AM33" i="15" s="1"/>
  <c r="AL33" i="15"/>
  <c r="AN33" i="15" s="1"/>
  <c r="AK7" i="14"/>
  <c r="AM7" i="14" s="1"/>
  <c r="AL7" i="14"/>
  <c r="AN7" i="14" s="1"/>
  <c r="AH101" i="16"/>
  <c r="AJ101" i="16" s="1"/>
  <c r="AG101" i="16"/>
  <c r="R290" i="12"/>
  <c r="U414" i="12"/>
  <c r="Y414" i="12" s="1"/>
  <c r="V414" i="12"/>
  <c r="R33" i="15"/>
  <c r="AG421" i="12"/>
  <c r="AH421" i="12"/>
  <c r="AJ421" i="12" s="1"/>
  <c r="T214" i="12"/>
  <c r="AD214" i="12" s="1"/>
  <c r="S214" i="12"/>
  <c r="AL324" i="12"/>
  <c r="AN324" i="12" s="1"/>
  <c r="AK324" i="12"/>
  <c r="AM324" i="12" s="1"/>
  <c r="AG334" i="12"/>
  <c r="AI334" i="12" s="1"/>
  <c r="AH334" i="12"/>
  <c r="AJ334" i="12" s="1"/>
  <c r="R23" i="3"/>
  <c r="Q23" i="3" s="1"/>
  <c r="AE23" i="3" s="1"/>
  <c r="AL152" i="12"/>
  <c r="AN152" i="12" s="1"/>
  <c r="AK152" i="12"/>
  <c r="AM152" i="12" s="1"/>
  <c r="U47" i="12"/>
  <c r="Y47" i="12" s="1"/>
  <c r="V47" i="12"/>
  <c r="Z47" i="12" s="1"/>
  <c r="AK19" i="3"/>
  <c r="AL19" i="3"/>
  <c r="AN19" i="3" s="1"/>
  <c r="AL20" i="3"/>
  <c r="AN20" i="3" s="1"/>
  <c r="AK20" i="3"/>
  <c r="AM20" i="3" s="1"/>
  <c r="T51" i="15"/>
  <c r="AD51" i="15" s="1"/>
  <c r="S51" i="15"/>
  <c r="R12" i="3"/>
  <c r="Q12" i="3" s="1"/>
  <c r="AK51" i="15"/>
  <c r="AM51" i="15" s="1"/>
  <c r="AL51" i="15"/>
  <c r="T25" i="3"/>
  <c r="AD25" i="3" s="1"/>
  <c r="S25" i="3"/>
  <c r="AC25" i="3" s="1"/>
  <c r="AH18" i="12"/>
  <c r="AJ18" i="12" s="1"/>
  <c r="AG18" i="12"/>
  <c r="AG34" i="13"/>
  <c r="AH34" i="13"/>
  <c r="AJ34" i="13" s="1"/>
  <c r="AG8" i="12"/>
  <c r="AI8" i="12" s="1"/>
  <c r="AH8" i="12"/>
  <c r="AJ8" i="12" s="1"/>
  <c r="AL252" i="12"/>
  <c r="AK252" i="12"/>
  <c r="AM252" i="12" s="1"/>
  <c r="W73" i="16"/>
  <c r="AA73" i="16" s="1"/>
  <c r="X73" i="16"/>
  <c r="AB73" i="16" s="1"/>
  <c r="X66" i="12"/>
  <c r="AB66" i="12" s="1"/>
  <c r="W66" i="12"/>
  <c r="AA66" i="12" s="1"/>
  <c r="R19" i="3"/>
  <c r="Q19" i="3" s="1"/>
  <c r="AE19" i="3" s="1"/>
  <c r="U26" i="16"/>
  <c r="Y26" i="16" s="1"/>
  <c r="V26" i="16"/>
  <c r="V192" i="12"/>
  <c r="U192" i="12"/>
  <c r="Y192" i="12" s="1"/>
  <c r="X31" i="16"/>
  <c r="AB31" i="16" s="1"/>
  <c r="W31" i="16"/>
  <c r="AA31" i="16" s="1"/>
  <c r="R28" i="16"/>
  <c r="U23" i="16"/>
  <c r="Y23" i="16" s="1"/>
  <c r="V23" i="16"/>
  <c r="Z23" i="16" s="1"/>
  <c r="X416" i="12"/>
  <c r="AB416" i="12" s="1"/>
  <c r="W416" i="12"/>
  <c r="AA416" i="12" s="1"/>
  <c r="R136" i="16"/>
  <c r="AF136" i="16" s="1"/>
  <c r="R429" i="12"/>
  <c r="AF429" i="12" s="1"/>
  <c r="V93" i="15"/>
  <c r="Z93" i="15" s="1"/>
  <c r="U93" i="15"/>
  <c r="Y93" i="15" s="1"/>
  <c r="W409" i="12"/>
  <c r="AA409" i="12" s="1"/>
  <c r="X409" i="12"/>
  <c r="AB409" i="12" s="1"/>
  <c r="T9" i="13"/>
  <c r="AD9" i="13" s="1"/>
  <c r="S9" i="13"/>
  <c r="V18" i="15"/>
  <c r="U18" i="15"/>
  <c r="Y18" i="15" s="1"/>
  <c r="AH13" i="3"/>
  <c r="AJ13" i="3" s="1"/>
  <c r="AG13" i="3"/>
  <c r="AI13" i="3" s="1"/>
  <c r="S22" i="3"/>
  <c r="T22" i="3"/>
  <c r="AD22" i="3" s="1"/>
  <c r="U206" i="12"/>
  <c r="Y206" i="12" s="1"/>
  <c r="V206" i="12"/>
  <c r="X441" i="12"/>
  <c r="AB441" i="12" s="1"/>
  <c r="W441" i="12"/>
  <c r="AA441" i="12" s="1"/>
  <c r="S399" i="12"/>
  <c r="T399" i="12"/>
  <c r="AD399" i="12" s="1"/>
  <c r="AK498" i="12"/>
  <c r="AM498" i="12" s="1"/>
  <c r="AL498" i="12"/>
  <c r="AN498" i="12" s="1"/>
  <c r="AH84" i="16"/>
  <c r="AJ84" i="16" s="1"/>
  <c r="AG84" i="16"/>
  <c r="AI84" i="16" s="1"/>
  <c r="AG235" i="12"/>
  <c r="AI235" i="12" s="1"/>
  <c r="AH235" i="12"/>
  <c r="AJ235" i="12" s="1"/>
  <c r="S53" i="16"/>
  <c r="T53" i="16"/>
  <c r="AD53" i="16" s="1"/>
  <c r="U71" i="15"/>
  <c r="Y71" i="15" s="1"/>
  <c r="V71" i="15"/>
  <c r="T436" i="12"/>
  <c r="AD436" i="12" s="1"/>
  <c r="S436" i="12"/>
  <c r="AC436" i="12" s="1"/>
  <c r="R218" i="12"/>
  <c r="Q218" i="12" s="1"/>
  <c r="R18" i="15"/>
  <c r="Q18" i="15" s="1"/>
  <c r="R63" i="16"/>
  <c r="Q63" i="16" s="1"/>
  <c r="AH15" i="3"/>
  <c r="AJ15" i="3" s="1"/>
  <c r="AG15" i="3"/>
  <c r="AI15" i="3" s="1"/>
  <c r="R83" i="15"/>
  <c r="Q83" i="15" s="1"/>
  <c r="AH352" i="12"/>
  <c r="AJ352" i="12" s="1"/>
  <c r="AG352" i="12"/>
  <c r="U336" i="12"/>
  <c r="Y336" i="12" s="1"/>
  <c r="V336" i="12"/>
  <c r="Z336" i="12" s="1"/>
  <c r="T273" i="12"/>
  <c r="AD273" i="12" s="1"/>
  <c r="S273" i="12"/>
  <c r="W64" i="16"/>
  <c r="AA64" i="16" s="1"/>
  <c r="X64" i="16"/>
  <c r="AB64" i="16" s="1"/>
  <c r="AK87" i="12"/>
  <c r="AM87" i="12" s="1"/>
  <c r="AL87" i="12"/>
  <c r="W256" i="12"/>
  <c r="AA256" i="12" s="1"/>
  <c r="X256" i="12"/>
  <c r="AK199" i="16"/>
  <c r="AM199" i="16" s="1"/>
  <c r="AL199" i="16"/>
  <c r="AN199" i="16" s="1"/>
  <c r="AG209" i="16"/>
  <c r="AH209" i="16"/>
  <c r="AJ209" i="16" s="1"/>
  <c r="R308" i="12"/>
  <c r="X139" i="16"/>
  <c r="W139" i="16"/>
  <c r="AA139" i="16" s="1"/>
  <c r="W348" i="12"/>
  <c r="AA348" i="12" s="1"/>
  <c r="X348" i="12"/>
  <c r="AB348" i="12" s="1"/>
  <c r="U331" i="12"/>
  <c r="Y331" i="12" s="1"/>
  <c r="V331" i="12"/>
  <c r="AL496" i="12"/>
  <c r="AN496" i="12" s="1"/>
  <c r="AK496" i="12"/>
  <c r="AM496" i="12" s="1"/>
  <c r="U95" i="16"/>
  <c r="Y95" i="16" s="1"/>
  <c r="V95" i="16"/>
  <c r="Z95" i="16" s="1"/>
  <c r="R469" i="12"/>
  <c r="V223" i="12"/>
  <c r="Z223" i="12" s="1"/>
  <c r="U223" i="12"/>
  <c r="Y223" i="12" s="1"/>
  <c r="AL430" i="12"/>
  <c r="AN430" i="12" s="1"/>
  <c r="AK430" i="12"/>
  <c r="AM430" i="12" s="1"/>
  <c r="S278" i="12"/>
  <c r="T278" i="12"/>
  <c r="AD278" i="12" s="1"/>
  <c r="AK11" i="14"/>
  <c r="AM11" i="14" s="1"/>
  <c r="AL11" i="14"/>
  <c r="AN11" i="14" s="1"/>
  <c r="S8" i="15"/>
  <c r="T8" i="15"/>
  <c r="AD8" i="15" s="1"/>
  <c r="W357" i="12"/>
  <c r="AA357" i="12" s="1"/>
  <c r="X357" i="12"/>
  <c r="AB357" i="12" s="1"/>
  <c r="W22" i="12"/>
  <c r="AA22" i="12" s="1"/>
  <c r="X22" i="12"/>
  <c r="AB22" i="12" s="1"/>
  <c r="V200" i="16"/>
  <c r="U200" i="16"/>
  <c r="Y200" i="16" s="1"/>
  <c r="S480" i="12"/>
  <c r="T480" i="12"/>
  <c r="AD480" i="12" s="1"/>
  <c r="R494" i="12"/>
  <c r="AF494" i="12" s="1"/>
  <c r="AH71" i="12"/>
  <c r="AJ71" i="12" s="1"/>
  <c r="AG71" i="12"/>
  <c r="T15" i="13"/>
  <c r="AD15" i="13" s="1"/>
  <c r="S15" i="13"/>
  <c r="AC15" i="13" s="1"/>
  <c r="AK113" i="16"/>
  <c r="AM113" i="16" s="1"/>
  <c r="AL113" i="16"/>
  <c r="AL46" i="15"/>
  <c r="AN46" i="15" s="1"/>
  <c r="AK46" i="15"/>
  <c r="AM46" i="15" s="1"/>
  <c r="T414" i="12"/>
  <c r="AD414" i="12" s="1"/>
  <c r="S414" i="12"/>
  <c r="AC414" i="12" s="1"/>
  <c r="AG208" i="16"/>
  <c r="AI208" i="16" s="1"/>
  <c r="AH208" i="16"/>
  <c r="AJ208" i="16" s="1"/>
  <c r="R161" i="12"/>
  <c r="Q161" i="12" s="1"/>
  <c r="AE161" i="12" s="1"/>
  <c r="AG98" i="16"/>
  <c r="AH98" i="16"/>
  <c r="AJ98" i="16" s="1"/>
  <c r="AH347" i="12"/>
  <c r="AJ347" i="12" s="1"/>
  <c r="AG347" i="12"/>
  <c r="AI347" i="12" s="1"/>
  <c r="T63" i="16"/>
  <c r="AD63" i="16" s="1"/>
  <c r="S63" i="16"/>
  <c r="U111" i="16"/>
  <c r="Y111" i="16" s="1"/>
  <c r="V111" i="16"/>
  <c r="Z111" i="16" s="1"/>
  <c r="AK55" i="16"/>
  <c r="AM55" i="16" s="1"/>
  <c r="AL55" i="16"/>
  <c r="AN55" i="16" s="1"/>
  <c r="AL383" i="12"/>
  <c r="AN383" i="12" s="1"/>
  <c r="AK383" i="12"/>
  <c r="AM383" i="12" s="1"/>
  <c r="S498" i="12"/>
  <c r="AC498" i="12" s="1"/>
  <c r="T498" i="12"/>
  <c r="AD498" i="12" s="1"/>
  <c r="T388" i="12"/>
  <c r="AD388" i="12" s="1"/>
  <c r="S388" i="12"/>
  <c r="AC388" i="12" s="1"/>
  <c r="T74" i="12"/>
  <c r="S74" i="12"/>
  <c r="AC74" i="12" s="1"/>
  <c r="X414" i="12"/>
  <c r="W414" i="12"/>
  <c r="AA414" i="12" s="1"/>
  <c r="R62" i="12"/>
  <c r="AF62" i="12" s="1"/>
  <c r="AH485" i="12"/>
  <c r="AJ485" i="12" s="1"/>
  <c r="AG485" i="12"/>
  <c r="AI485" i="12" s="1"/>
  <c r="AG19" i="16"/>
  <c r="AH19" i="16"/>
  <c r="AJ19" i="16" s="1"/>
  <c r="X262" i="12"/>
  <c r="AB262" i="12" s="1"/>
  <c r="W262" i="12"/>
  <c r="AA262" i="12" s="1"/>
  <c r="R344" i="12"/>
  <c r="W144" i="12"/>
  <c r="AA144" i="12" s="1"/>
  <c r="X144" i="12"/>
  <c r="U474" i="12"/>
  <c r="Y474" i="12" s="1"/>
  <c r="V474" i="12"/>
  <c r="Z474" i="12" s="1"/>
  <c r="AG496" i="12"/>
  <c r="AI496" i="12" s="1"/>
  <c r="AH496" i="12"/>
  <c r="AJ496" i="12" s="1"/>
  <c r="T87" i="15"/>
  <c r="AD87" i="15" s="1"/>
  <c r="S87" i="15"/>
  <c r="AC87" i="15" s="1"/>
  <c r="AH395" i="12"/>
  <c r="AJ395" i="12" s="1"/>
  <c r="AG395" i="12"/>
  <c r="AH270" i="12"/>
  <c r="AJ270" i="12" s="1"/>
  <c r="AG270" i="12"/>
  <c r="AI270" i="12" s="1"/>
  <c r="AH7" i="14"/>
  <c r="AJ7" i="14" s="1"/>
  <c r="AG7" i="14"/>
  <c r="U72" i="12"/>
  <c r="Y72" i="12" s="1"/>
  <c r="V72" i="12"/>
  <c r="Z72" i="12" s="1"/>
  <c r="U270" i="12"/>
  <c r="Y270" i="12" s="1"/>
  <c r="V270" i="12"/>
  <c r="Z270" i="12" s="1"/>
  <c r="R248" i="12"/>
  <c r="Q248" i="12" s="1"/>
  <c r="T54" i="12"/>
  <c r="AD54" i="12" s="1"/>
  <c r="S54" i="12"/>
  <c r="AC54" i="12" s="1"/>
  <c r="V17" i="12"/>
  <c r="Z17" i="12" s="1"/>
  <c r="U17" i="12"/>
  <c r="Y17" i="12" s="1"/>
  <c r="T108" i="12"/>
  <c r="AD108" i="12" s="1"/>
  <c r="S108" i="12"/>
  <c r="AC108" i="12" s="1"/>
  <c r="AG329" i="12"/>
  <c r="AH329" i="12"/>
  <c r="AJ329" i="12" s="1"/>
  <c r="R196" i="12"/>
  <c r="S139" i="16"/>
  <c r="AC139" i="16" s="1"/>
  <c r="T139" i="16"/>
  <c r="AD139" i="16" s="1"/>
  <c r="U14" i="15"/>
  <c r="Y14" i="15" s="1"/>
  <c r="V14" i="15"/>
  <c r="Z14" i="15" s="1"/>
  <c r="T401" i="12"/>
  <c r="AD401" i="12" s="1"/>
  <c r="S401" i="12"/>
  <c r="W27" i="12"/>
  <c r="AA27" i="12" s="1"/>
  <c r="X27" i="12"/>
  <c r="AB27" i="12" s="1"/>
  <c r="R372" i="12"/>
  <c r="T165" i="12"/>
  <c r="AD165" i="12" s="1"/>
  <c r="S165" i="12"/>
  <c r="AC165" i="12" s="1"/>
  <c r="U241" i="12"/>
  <c r="Y241" i="12" s="1"/>
  <c r="V241" i="12"/>
  <c r="S179" i="16"/>
  <c r="AC179" i="16" s="1"/>
  <c r="T179" i="16"/>
  <c r="AD179" i="16" s="1"/>
  <c r="AH387" i="12"/>
  <c r="AJ387" i="12" s="1"/>
  <c r="AG387" i="12"/>
  <c r="T67" i="16"/>
  <c r="AD67" i="16" s="1"/>
  <c r="S67" i="16"/>
  <c r="V23" i="3"/>
  <c r="Z23" i="3" s="1"/>
  <c r="U23" i="3"/>
  <c r="Y23" i="3" s="1"/>
  <c r="U481" i="12"/>
  <c r="Y481" i="12" s="1"/>
  <c r="V481" i="12"/>
  <c r="Z481" i="12" s="1"/>
  <c r="R13" i="12"/>
  <c r="AF13" i="12" s="1"/>
  <c r="R85" i="16"/>
  <c r="AF85" i="16" s="1"/>
  <c r="AH258" i="12"/>
  <c r="AJ258" i="12" s="1"/>
  <c r="AG258" i="12"/>
  <c r="AI258" i="12" s="1"/>
  <c r="AK90" i="12"/>
  <c r="AM90" i="12" s="1"/>
  <c r="AL90" i="12"/>
  <c r="T377" i="12"/>
  <c r="AD377" i="12" s="1"/>
  <c r="S377" i="12"/>
  <c r="AC377" i="12" s="1"/>
  <c r="AK11" i="3"/>
  <c r="AL11" i="3"/>
  <c r="AN11" i="3" s="1"/>
  <c r="AH298" i="12"/>
  <c r="AJ298" i="12" s="1"/>
  <c r="AG298" i="12"/>
  <c r="AG118" i="12"/>
  <c r="AI118" i="12" s="1"/>
  <c r="AH118" i="12"/>
  <c r="AJ118" i="12" s="1"/>
  <c r="R360" i="12"/>
  <c r="Q360" i="12" s="1"/>
  <c r="AE360" i="12" s="1"/>
  <c r="AH152" i="16"/>
  <c r="AJ152" i="16" s="1"/>
  <c r="AG152" i="16"/>
  <c r="U215" i="16"/>
  <c r="Y215" i="16" s="1"/>
  <c r="V215" i="16"/>
  <c r="R18" i="3"/>
  <c r="U186" i="16"/>
  <c r="Y186" i="16" s="1"/>
  <c r="V186" i="16"/>
  <c r="AG216" i="12"/>
  <c r="AI216" i="12" s="1"/>
  <c r="AH216" i="12"/>
  <c r="AJ216" i="12" s="1"/>
  <c r="X405" i="12"/>
  <c r="AB405" i="12" s="1"/>
  <c r="W405" i="12"/>
  <c r="AA405" i="12" s="1"/>
  <c r="AH76" i="12"/>
  <c r="AJ76" i="12" s="1"/>
  <c r="AG76" i="12"/>
  <c r="AI76" i="12" s="1"/>
  <c r="AK334" i="12"/>
  <c r="AM334" i="12" s="1"/>
  <c r="AL334" i="12"/>
  <c r="AN334" i="12" s="1"/>
  <c r="X252" i="12"/>
  <c r="AB252" i="12" s="1"/>
  <c r="W252" i="12"/>
  <c r="AA252" i="12" s="1"/>
  <c r="R162" i="12"/>
  <c r="X189" i="12"/>
  <c r="AB189" i="12" s="1"/>
  <c r="W189" i="12"/>
  <c r="AA189" i="12" s="1"/>
  <c r="AL31" i="12"/>
  <c r="AN31" i="12" s="1"/>
  <c r="AK31" i="12"/>
  <c r="AM31" i="12" s="1"/>
  <c r="AH351" i="12"/>
  <c r="AJ351" i="12" s="1"/>
  <c r="AG351" i="12"/>
  <c r="AI351" i="12" s="1"/>
  <c r="AL360" i="12"/>
  <c r="AK360" i="12"/>
  <c r="AM360" i="12" s="1"/>
  <c r="S258" i="12"/>
  <c r="T258" i="12"/>
  <c r="AD258" i="12" s="1"/>
  <c r="V468" i="12"/>
  <c r="Z468" i="12" s="1"/>
  <c r="U468" i="12"/>
  <c r="Y468" i="12" s="1"/>
  <c r="U496" i="12"/>
  <c r="Y496" i="12" s="1"/>
  <c r="V496" i="12"/>
  <c r="Z496" i="12" s="1"/>
  <c r="AL387" i="12"/>
  <c r="AN387" i="12" s="1"/>
  <c r="AK387" i="12"/>
  <c r="AM387" i="12" s="1"/>
  <c r="V508" i="12"/>
  <c r="Z508" i="12" s="1"/>
  <c r="U508" i="12"/>
  <c r="Y508" i="12" s="1"/>
  <c r="W242" i="12"/>
  <c r="AA242" i="12" s="1"/>
  <c r="X242" i="12"/>
  <c r="AB242" i="12" s="1"/>
  <c r="V11" i="15"/>
  <c r="Z11" i="15" s="1"/>
  <c r="U11" i="15"/>
  <c r="Y11" i="15" s="1"/>
  <c r="AK196" i="16"/>
  <c r="AM196" i="16" s="1"/>
  <c r="AL196" i="16"/>
  <c r="AN196" i="16" s="1"/>
  <c r="AK388" i="12"/>
  <c r="AM388" i="12" s="1"/>
  <c r="AL388" i="12"/>
  <c r="AN388" i="12" s="1"/>
  <c r="R223" i="12"/>
  <c r="AG28" i="14"/>
  <c r="AI28" i="14" s="1"/>
  <c r="AH28" i="14"/>
  <c r="AJ28" i="14" s="1"/>
  <c r="R151" i="12"/>
  <c r="R64" i="15"/>
  <c r="AF64" i="15" s="1"/>
  <c r="S358" i="12"/>
  <c r="AC358" i="12" s="1"/>
  <c r="T358" i="12"/>
  <c r="AD358" i="12" s="1"/>
  <c r="R9" i="15"/>
  <c r="W162" i="16"/>
  <c r="AA162" i="16" s="1"/>
  <c r="X162" i="16"/>
  <c r="AB162" i="16" s="1"/>
  <c r="AH409" i="12"/>
  <c r="AJ409" i="12" s="1"/>
  <c r="AG409" i="12"/>
  <c r="AI409" i="12" s="1"/>
  <c r="R34" i="14"/>
  <c r="AK119" i="12"/>
  <c r="AM119" i="12" s="1"/>
  <c r="AL119" i="12"/>
  <c r="R310" i="12"/>
  <c r="T162" i="16"/>
  <c r="AD162" i="16" s="1"/>
  <c r="S162" i="16"/>
  <c r="AC162" i="16" s="1"/>
  <c r="R14" i="3"/>
  <c r="AG242" i="12"/>
  <c r="AH242" i="12"/>
  <c r="AJ242" i="12" s="1"/>
  <c r="AK28" i="15"/>
  <c r="AM28" i="15" s="1"/>
  <c r="AL28" i="15"/>
  <c r="AN28" i="15" s="1"/>
  <c r="W53" i="15"/>
  <c r="AA53" i="15" s="1"/>
  <c r="X53" i="15"/>
  <c r="S250" i="12"/>
  <c r="AC250" i="12" s="1"/>
  <c r="T250" i="12"/>
  <c r="AD250" i="12" s="1"/>
  <c r="AK418" i="12"/>
  <c r="AM418" i="12" s="1"/>
  <c r="AL418" i="12"/>
  <c r="AN418" i="12" s="1"/>
  <c r="AK24" i="13"/>
  <c r="AM24" i="13" s="1"/>
  <c r="AL24" i="13"/>
  <c r="AN24" i="13" s="1"/>
  <c r="AK172" i="12"/>
  <c r="AM172" i="12" s="1"/>
  <c r="AL172" i="12"/>
  <c r="AN172" i="12" s="1"/>
  <c r="AH26" i="3"/>
  <c r="AJ26" i="3" s="1"/>
  <c r="AG26" i="3"/>
  <c r="AI26" i="3" s="1"/>
  <c r="U413" i="12"/>
  <c r="Y413" i="12" s="1"/>
  <c r="V413" i="12"/>
  <c r="Z413" i="12" s="1"/>
  <c r="W12" i="15"/>
  <c r="AA12" i="15" s="1"/>
  <c r="X12" i="15"/>
  <c r="AB12" i="15" s="1"/>
  <c r="AG31" i="16"/>
  <c r="AI31" i="16" s="1"/>
  <c r="AH31" i="16"/>
  <c r="AJ31" i="16" s="1"/>
  <c r="AK285" i="12"/>
  <c r="AM285" i="12" s="1"/>
  <c r="AL285" i="12"/>
  <c r="AN285" i="12" s="1"/>
  <c r="W208" i="16"/>
  <c r="AA208" i="16" s="1"/>
  <c r="X208" i="16"/>
  <c r="AB208" i="16" s="1"/>
  <c r="S102" i="16"/>
  <c r="T102" i="16"/>
  <c r="AD102" i="16" s="1"/>
  <c r="X434" i="12"/>
  <c r="AB434" i="12" s="1"/>
  <c r="W434" i="12"/>
  <c r="AA434" i="12" s="1"/>
  <c r="R468" i="12"/>
  <c r="Q468" i="12" s="1"/>
  <c r="AE468" i="12" s="1"/>
  <c r="V33" i="14"/>
  <c r="U33" i="14"/>
  <c r="Y33" i="14" s="1"/>
  <c r="AK303" i="12"/>
  <c r="AM303" i="12" s="1"/>
  <c r="AL303" i="12"/>
  <c r="AN303" i="12" s="1"/>
  <c r="AL215" i="16"/>
  <c r="AN215" i="16" s="1"/>
  <c r="AK215" i="16"/>
  <c r="AM215" i="16" s="1"/>
  <c r="V314" i="12"/>
  <c r="Z314" i="12" s="1"/>
  <c r="U314" i="12"/>
  <c r="Y314" i="12" s="1"/>
  <c r="V275" i="12"/>
  <c r="U275" i="12"/>
  <c r="Y275" i="12" s="1"/>
  <c r="U507" i="12"/>
  <c r="Y507" i="12" s="1"/>
  <c r="V507" i="12"/>
  <c r="Z507" i="12" s="1"/>
  <c r="AG111" i="16"/>
  <c r="AI111" i="16" s="1"/>
  <c r="AH111" i="16"/>
  <c r="AJ111" i="16" s="1"/>
  <c r="W73" i="12"/>
  <c r="AA73" i="12" s="1"/>
  <c r="X73" i="12"/>
  <c r="R215" i="12"/>
  <c r="AG456" i="12"/>
  <c r="AI456" i="12" s="1"/>
  <c r="AH456" i="12"/>
  <c r="AJ456" i="12" s="1"/>
  <c r="AH447" i="12"/>
  <c r="AJ447" i="12" s="1"/>
  <c r="AG447" i="12"/>
  <c r="AI447" i="12" s="1"/>
  <c r="X35" i="16"/>
  <c r="AB35" i="16" s="1"/>
  <c r="W35" i="16"/>
  <c r="AA35" i="16" s="1"/>
  <c r="AL23" i="12"/>
  <c r="AN23" i="12" s="1"/>
  <c r="AK23" i="12"/>
  <c r="AM23" i="12" s="1"/>
  <c r="R31" i="14"/>
  <c r="AK142" i="16"/>
  <c r="AM142" i="16" s="1"/>
  <c r="AL142" i="16"/>
  <c r="AN142" i="16" s="1"/>
  <c r="S65" i="12"/>
  <c r="AC65" i="12" s="1"/>
  <c r="T65" i="12"/>
  <c r="AD65" i="12" s="1"/>
  <c r="AK248" i="12"/>
  <c r="AM248" i="12" s="1"/>
  <c r="AL248" i="12"/>
  <c r="AN248" i="12" s="1"/>
  <c r="AL104" i="15"/>
  <c r="AN104" i="15" s="1"/>
  <c r="AK104" i="15"/>
  <c r="AM104" i="15" s="1"/>
  <c r="V93" i="16"/>
  <c r="U93" i="16"/>
  <c r="Y93" i="16" s="1"/>
  <c r="AG36" i="14"/>
  <c r="AH36" i="14"/>
  <c r="AJ36" i="14" s="1"/>
  <c r="S45" i="14"/>
  <c r="T45" i="14"/>
  <c r="AD45" i="14" s="1"/>
  <c r="V7" i="3"/>
  <c r="Z7" i="3" s="1"/>
  <c r="U7" i="3"/>
  <c r="Y7" i="3" s="1"/>
  <c r="AL311" i="12"/>
  <c r="AN311" i="12" s="1"/>
  <c r="AK311" i="12"/>
  <c r="AM311" i="12" s="1"/>
  <c r="AK502" i="12"/>
  <c r="AM502" i="12" s="1"/>
  <c r="AL502" i="12"/>
  <c r="AN502" i="12" s="1"/>
  <c r="X429" i="12"/>
  <c r="W429" i="12"/>
  <c r="AA429" i="12" s="1"/>
  <c r="R345" i="12"/>
  <c r="Q345" i="12" s="1"/>
  <c r="AE345" i="12" s="1"/>
  <c r="AG401" i="12"/>
  <c r="AH401" i="12"/>
  <c r="AJ401" i="12" s="1"/>
  <c r="AK262" i="12"/>
  <c r="AM262" i="12" s="1"/>
  <c r="AL262" i="12"/>
  <c r="AN262" i="12" s="1"/>
  <c r="S351" i="12"/>
  <c r="T351" i="12"/>
  <c r="AD351" i="12" s="1"/>
  <c r="V40" i="15"/>
  <c r="Z40" i="15" s="1"/>
  <c r="U40" i="15"/>
  <c r="Y40" i="15" s="1"/>
  <c r="T140" i="16"/>
  <c r="AD140" i="16" s="1"/>
  <c r="S140" i="16"/>
  <c r="AH216" i="16"/>
  <c r="AJ216" i="16" s="1"/>
  <c r="AG216" i="16"/>
  <c r="S46" i="16"/>
  <c r="T46" i="16"/>
  <c r="AD46" i="16" s="1"/>
  <c r="AH96" i="12"/>
  <c r="AJ96" i="12" s="1"/>
  <c r="AG96" i="12"/>
  <c r="R70" i="15"/>
  <c r="AF70" i="15" s="1"/>
  <c r="AH411" i="12"/>
  <c r="AJ411" i="12" s="1"/>
  <c r="AG411" i="12"/>
  <c r="AI411" i="12" s="1"/>
  <c r="R482" i="12"/>
  <c r="V142" i="12"/>
  <c r="U142" i="12"/>
  <c r="Y142" i="12" s="1"/>
  <c r="V28" i="12"/>
  <c r="Z28" i="12" s="1"/>
  <c r="U28" i="12"/>
  <c r="Y28" i="12" s="1"/>
  <c r="AH390" i="12"/>
  <c r="AJ390" i="12" s="1"/>
  <c r="AG390" i="12"/>
  <c r="U8" i="3"/>
  <c r="V8" i="3"/>
  <c r="Z8" i="3" s="1"/>
  <c r="AK62" i="15"/>
  <c r="AM62" i="15" s="1"/>
  <c r="AL62" i="15"/>
  <c r="AN62" i="15" s="1"/>
  <c r="V376" i="12"/>
  <c r="U376" i="12"/>
  <c r="Y376" i="12" s="1"/>
  <c r="AL9" i="3"/>
  <c r="AN9" i="3" s="1"/>
  <c r="AK9" i="3"/>
  <c r="AM9" i="3" s="1"/>
  <c r="AK409" i="12"/>
  <c r="AM409" i="12" s="1"/>
  <c r="AL409" i="12"/>
  <c r="AH15" i="14"/>
  <c r="AJ15" i="14" s="1"/>
  <c r="AG15" i="14"/>
  <c r="AI15" i="14" s="1"/>
  <c r="AL351" i="12"/>
  <c r="AN351" i="12" s="1"/>
  <c r="AK351" i="12"/>
  <c r="T127" i="12"/>
  <c r="AD127" i="12" s="1"/>
  <c r="S127" i="12"/>
  <c r="AC127" i="12" s="1"/>
  <c r="R383" i="12"/>
  <c r="Q383" i="12" s="1"/>
  <c r="AE383" i="12" s="1"/>
  <c r="AL240" i="16"/>
  <c r="AN240" i="16" s="1"/>
  <c r="AK240" i="16"/>
  <c r="AK475" i="12"/>
  <c r="AM475" i="12" s="1"/>
  <c r="AL475" i="12"/>
  <c r="AN475" i="12" s="1"/>
  <c r="T185" i="16"/>
  <c r="AD185" i="16" s="1"/>
  <c r="S185" i="16"/>
  <c r="V170" i="16"/>
  <c r="Z170" i="16" s="1"/>
  <c r="U170" i="16"/>
  <c r="Y170" i="16" s="1"/>
  <c r="AL208" i="16"/>
  <c r="AN208" i="16" s="1"/>
  <c r="AK208" i="16"/>
  <c r="AM208" i="16" s="1"/>
  <c r="AG33" i="15"/>
  <c r="AH33" i="15"/>
  <c r="AJ33" i="15" s="1"/>
  <c r="AH203" i="16"/>
  <c r="AJ203" i="16" s="1"/>
  <c r="AG203" i="16"/>
  <c r="AI203" i="16" s="1"/>
  <c r="AL11" i="15"/>
  <c r="AN11" i="15" s="1"/>
  <c r="AK11" i="15"/>
  <c r="AM11" i="15" s="1"/>
  <c r="U10" i="13"/>
  <c r="Y10" i="13" s="1"/>
  <c r="V10" i="13"/>
  <c r="Z10" i="13" s="1"/>
  <c r="T375" i="12"/>
  <c r="AD375" i="12" s="1"/>
  <c r="S375" i="12"/>
  <c r="AC375" i="12" s="1"/>
  <c r="X92" i="12"/>
  <c r="AB92" i="12" s="1"/>
  <c r="W92" i="12"/>
  <c r="AA92" i="12" s="1"/>
  <c r="AL81" i="16"/>
  <c r="AN81" i="16" s="1"/>
  <c r="AK81" i="16"/>
  <c r="AM81" i="16" s="1"/>
  <c r="R346" i="12"/>
  <c r="V105" i="15"/>
  <c r="Z105" i="15" s="1"/>
  <c r="U105" i="15"/>
  <c r="Y105" i="15" s="1"/>
  <c r="W125" i="16"/>
  <c r="AA125" i="16" s="1"/>
  <c r="X125" i="16"/>
  <c r="AB125" i="16" s="1"/>
  <c r="S298" i="12"/>
  <c r="T298" i="12"/>
  <c r="AD298" i="12" s="1"/>
  <c r="X140" i="16"/>
  <c r="AB140" i="16" s="1"/>
  <c r="W140" i="16"/>
  <c r="AA140" i="16" s="1"/>
  <c r="U56" i="12"/>
  <c r="Y56" i="12" s="1"/>
  <c r="V56" i="12"/>
  <c r="AG243" i="16"/>
  <c r="AH243" i="16"/>
  <c r="AJ243" i="16" s="1"/>
  <c r="V221" i="12"/>
  <c r="U221" i="12"/>
  <c r="Y221" i="12" s="1"/>
  <c r="AG201" i="16"/>
  <c r="AH201" i="16"/>
  <c r="AJ201" i="16" s="1"/>
  <c r="U417" i="12"/>
  <c r="Y417" i="12" s="1"/>
  <c r="V417" i="12"/>
  <c r="R36" i="14"/>
  <c r="AG46" i="16"/>
  <c r="AH46" i="16"/>
  <c r="AJ46" i="16" s="1"/>
  <c r="R286" i="12"/>
  <c r="AF286" i="12" s="1"/>
  <c r="X457" i="12"/>
  <c r="AB457" i="12" s="1"/>
  <c r="W457" i="12"/>
  <c r="AA457" i="12" s="1"/>
  <c r="X116" i="12"/>
  <c r="W116" i="12"/>
  <c r="AA116" i="12" s="1"/>
  <c r="R125" i="16"/>
  <c r="AF125" i="16" s="1"/>
  <c r="S88" i="16"/>
  <c r="T88" i="16"/>
  <c r="AD88" i="16" s="1"/>
  <c r="AL177" i="12"/>
  <c r="AN177" i="12" s="1"/>
  <c r="AK177" i="12"/>
  <c r="AM177" i="12" s="1"/>
  <c r="AH20" i="15"/>
  <c r="AJ20" i="15" s="1"/>
  <c r="AG20" i="15"/>
  <c r="R52" i="15"/>
  <c r="AF52" i="15" s="1"/>
  <c r="T16" i="12"/>
  <c r="S16" i="12"/>
  <c r="R262" i="12"/>
  <c r="Q262" i="12" s="1"/>
  <c r="AE262" i="12" s="1"/>
  <c r="V384" i="12"/>
  <c r="U384" i="12"/>
  <c r="Y384" i="12" s="1"/>
  <c r="V32" i="15"/>
  <c r="Z32" i="15" s="1"/>
  <c r="U32" i="15"/>
  <c r="Y32" i="15" s="1"/>
  <c r="AH232" i="16"/>
  <c r="AJ232" i="16" s="1"/>
  <c r="AG232" i="16"/>
  <c r="AI232" i="16" s="1"/>
  <c r="U39" i="15"/>
  <c r="Y39" i="15" s="1"/>
  <c r="V39" i="15"/>
  <c r="Z39" i="15" s="1"/>
  <c r="R298" i="12"/>
  <c r="U179" i="12"/>
  <c r="Y179" i="12" s="1"/>
  <c r="V179" i="12"/>
  <c r="AG123" i="12"/>
  <c r="AH123" i="12"/>
  <c r="AJ123" i="12" s="1"/>
  <c r="T20" i="16"/>
  <c r="AD20" i="16" s="1"/>
  <c r="S20" i="16"/>
  <c r="AG323" i="12"/>
  <c r="AI323" i="12" s="1"/>
  <c r="AH323" i="12"/>
  <c r="AJ323" i="12" s="1"/>
  <c r="X34" i="14"/>
  <c r="AB34" i="14" s="1"/>
  <c r="W34" i="14"/>
  <c r="AA34" i="14" s="1"/>
  <c r="U370" i="12"/>
  <c r="Y370" i="12" s="1"/>
  <c r="V370" i="12"/>
  <c r="W452" i="12"/>
  <c r="AA452" i="12" s="1"/>
  <c r="X452" i="12"/>
  <c r="AB452" i="12" s="1"/>
  <c r="R95" i="12"/>
  <c r="Q95" i="12" s="1"/>
  <c r="AE95" i="12" s="1"/>
  <c r="AK97" i="12"/>
  <c r="AM97" i="12" s="1"/>
  <c r="AL97" i="12"/>
  <c r="AN97" i="12" s="1"/>
  <c r="AL362" i="12"/>
  <c r="AN362" i="12" s="1"/>
  <c r="AK362" i="12"/>
  <c r="AM362" i="12" s="1"/>
  <c r="V482" i="12"/>
  <c r="Z482" i="12" s="1"/>
  <c r="U482" i="12"/>
  <c r="Y482" i="12" s="1"/>
  <c r="T34" i="14"/>
  <c r="AD34" i="14" s="1"/>
  <c r="S34" i="14"/>
  <c r="AC34" i="14" s="1"/>
  <c r="T139" i="12"/>
  <c r="AD139" i="12" s="1"/>
  <c r="S139" i="12"/>
  <c r="R44" i="12"/>
  <c r="AF44" i="12" s="1"/>
  <c r="V44" i="12"/>
  <c r="U44" i="12"/>
  <c r="Y44" i="12" s="1"/>
  <c r="V483" i="12"/>
  <c r="U483" i="12"/>
  <c r="Y483" i="12" s="1"/>
  <c r="AK286" i="12"/>
  <c r="AM286" i="12" s="1"/>
  <c r="AL286" i="12"/>
  <c r="AN286" i="12" s="1"/>
  <c r="R323" i="12"/>
  <c r="U21" i="15"/>
  <c r="Y21" i="15" s="1"/>
  <c r="V21" i="15"/>
  <c r="Z21" i="15" s="1"/>
  <c r="AH450" i="12"/>
  <c r="AJ450" i="12" s="1"/>
  <c r="AG450" i="12"/>
  <c r="V103" i="12"/>
  <c r="Z103" i="12" s="1"/>
  <c r="U103" i="12"/>
  <c r="Y103" i="12" s="1"/>
  <c r="AH149" i="12"/>
  <c r="AJ149" i="12" s="1"/>
  <c r="AG149" i="12"/>
  <c r="AI149" i="12" s="1"/>
  <c r="R83" i="12"/>
  <c r="AF83" i="12" s="1"/>
  <c r="U322" i="12"/>
  <c r="Y322" i="12" s="1"/>
  <c r="V322" i="12"/>
  <c r="Z322" i="12" s="1"/>
  <c r="AH67" i="12"/>
  <c r="AJ67" i="12" s="1"/>
  <c r="AG67" i="12"/>
  <c r="AI67" i="12" s="1"/>
  <c r="AG67" i="15"/>
  <c r="AH67" i="15"/>
  <c r="AJ67" i="15" s="1"/>
  <c r="R470" i="12"/>
  <c r="AF470" i="12" s="1"/>
  <c r="AK24" i="14"/>
  <c r="AM24" i="14" s="1"/>
  <c r="AL24" i="14"/>
  <c r="AN24" i="14" s="1"/>
  <c r="AK224" i="12"/>
  <c r="AM224" i="12" s="1"/>
  <c r="AL224" i="12"/>
  <c r="AN224" i="12" s="1"/>
  <c r="AG346" i="12"/>
  <c r="AH346" i="12"/>
  <c r="AJ346" i="12" s="1"/>
  <c r="AG311" i="12"/>
  <c r="AH311" i="12"/>
  <c r="AJ311" i="12" s="1"/>
  <c r="AH156" i="16"/>
  <c r="AJ156" i="16" s="1"/>
  <c r="AG156" i="16"/>
  <c r="AH39" i="12"/>
  <c r="AJ39" i="12" s="1"/>
  <c r="AG39" i="12"/>
  <c r="V188" i="12"/>
  <c r="Z188" i="12" s="1"/>
  <c r="U188" i="12"/>
  <c r="Y188" i="12" s="1"/>
  <c r="T123" i="12"/>
  <c r="AD123" i="12" s="1"/>
  <c r="S123" i="12"/>
  <c r="AG204" i="12"/>
  <c r="AI204" i="12" s="1"/>
  <c r="AH204" i="12"/>
  <c r="AJ204" i="12" s="1"/>
  <c r="R45" i="15"/>
  <c r="AL30" i="12"/>
  <c r="AN30" i="12" s="1"/>
  <c r="AK30" i="12"/>
  <c r="AM30" i="12" s="1"/>
  <c r="T44" i="14"/>
  <c r="AD44" i="14" s="1"/>
  <c r="S44" i="14"/>
  <c r="U18" i="3"/>
  <c r="Y18" i="3" s="1"/>
  <c r="V18" i="3"/>
  <c r="Z18" i="3" s="1"/>
  <c r="AL32" i="15"/>
  <c r="AN32" i="15" s="1"/>
  <c r="AK32" i="15"/>
  <c r="AM32" i="15" s="1"/>
  <c r="R393" i="12"/>
  <c r="AL98" i="12"/>
  <c r="AN98" i="12" s="1"/>
  <c r="AK98" i="12"/>
  <c r="AM98" i="12" s="1"/>
  <c r="V332" i="12"/>
  <c r="Z332" i="12" s="1"/>
  <c r="U332" i="12"/>
  <c r="Y332" i="12" s="1"/>
  <c r="AG196" i="16"/>
  <c r="AH196" i="16"/>
  <c r="AJ196" i="16" s="1"/>
  <c r="V115" i="16"/>
  <c r="U115" i="16"/>
  <c r="Y115" i="16" s="1"/>
  <c r="R246" i="12"/>
  <c r="AF246" i="12" s="1"/>
  <c r="AG24" i="12"/>
  <c r="AH24" i="12"/>
  <c r="AJ24" i="12" s="1"/>
  <c r="X78" i="12"/>
  <c r="AB78" i="12" s="1"/>
  <c r="W78" i="12"/>
  <c r="AA78" i="12" s="1"/>
  <c r="AH74" i="12"/>
  <c r="AJ74" i="12" s="1"/>
  <c r="AG74" i="12"/>
  <c r="AI74" i="12" s="1"/>
  <c r="AG213" i="12"/>
  <c r="AH213" i="12"/>
  <c r="AJ213" i="12" s="1"/>
  <c r="R173" i="12"/>
  <c r="X445" i="12"/>
  <c r="AB445" i="12" s="1"/>
  <c r="W445" i="12"/>
  <c r="AA445" i="12" s="1"/>
  <c r="AG115" i="16"/>
  <c r="AI115" i="16" s="1"/>
  <c r="AH115" i="16"/>
  <c r="AJ115" i="16" s="1"/>
  <c r="U183" i="12"/>
  <c r="Y183" i="12" s="1"/>
  <c r="V183" i="12"/>
  <c r="R343" i="12"/>
  <c r="Q343" i="12" s="1"/>
  <c r="AE343" i="12" s="1"/>
  <c r="AK15" i="3"/>
  <c r="AM15" i="3" s="1"/>
  <c r="AL15" i="3"/>
  <c r="AN15" i="3" s="1"/>
  <c r="AG22" i="3"/>
  <c r="AH22" i="3"/>
  <c r="AJ22" i="3" s="1"/>
  <c r="R312" i="12"/>
  <c r="Q312" i="12" s="1"/>
  <c r="U25" i="15"/>
  <c r="Y25" i="15" s="1"/>
  <c r="V25" i="15"/>
  <c r="Z25" i="15" s="1"/>
  <c r="U73" i="16"/>
  <c r="Y73" i="16" s="1"/>
  <c r="V73" i="16"/>
  <c r="AH63" i="16"/>
  <c r="AJ63" i="16" s="1"/>
  <c r="AG63" i="16"/>
  <c r="V178" i="12"/>
  <c r="U178" i="12"/>
  <c r="Y178" i="12" s="1"/>
  <c r="AK390" i="12"/>
  <c r="AM390" i="12" s="1"/>
  <c r="AL390" i="12"/>
  <c r="X61" i="15"/>
  <c r="AB61" i="15" s="1"/>
  <c r="W61" i="15"/>
  <c r="AA61" i="15" s="1"/>
  <c r="AH106" i="16"/>
  <c r="AJ106" i="16" s="1"/>
  <c r="AG106" i="16"/>
  <c r="W11" i="15"/>
  <c r="AA11" i="15" s="1"/>
  <c r="X11" i="15"/>
  <c r="AB11" i="15" s="1"/>
  <c r="V199" i="12"/>
  <c r="U199" i="12"/>
  <c r="Y199" i="12" s="1"/>
  <c r="AG86" i="12"/>
  <c r="AH86" i="12"/>
  <c r="AJ86" i="12" s="1"/>
  <c r="AL180" i="12"/>
  <c r="AN180" i="12" s="1"/>
  <c r="AK180" i="12"/>
  <c r="AM180" i="12" s="1"/>
  <c r="S24" i="3"/>
  <c r="T24" i="3"/>
  <c r="AD24" i="3" s="1"/>
  <c r="T33" i="14"/>
  <c r="AD33" i="14" s="1"/>
  <c r="S33" i="14"/>
  <c r="R190" i="12"/>
  <c r="S26" i="3"/>
  <c r="T26" i="3"/>
  <c r="T18" i="3"/>
  <c r="AD18" i="3" s="1"/>
  <c r="S18" i="3"/>
  <c r="X23" i="14"/>
  <c r="W23" i="14"/>
  <c r="AA23" i="14" s="1"/>
  <c r="X496" i="12"/>
  <c r="AB496" i="12" s="1"/>
  <c r="W496" i="12"/>
  <c r="AA496" i="12" s="1"/>
  <c r="R367" i="12"/>
  <c r="V388" i="12"/>
  <c r="U388" i="12"/>
  <c r="Y388" i="12" s="1"/>
  <c r="T365" i="12"/>
  <c r="AD365" i="12" s="1"/>
  <c r="S365" i="12"/>
  <c r="AC365" i="12" s="1"/>
  <c r="AG126" i="12"/>
  <c r="AI126" i="12" s="1"/>
  <c r="AH126" i="12"/>
  <c r="AJ126" i="12" s="1"/>
  <c r="R446" i="12"/>
  <c r="Q446" i="12" s="1"/>
  <c r="S504" i="12"/>
  <c r="T504" i="12"/>
  <c r="AD504" i="12" s="1"/>
  <c r="S97" i="15"/>
  <c r="T97" i="15"/>
  <c r="AD97" i="15" s="1"/>
  <c r="AL10" i="3"/>
  <c r="AN10" i="3" s="1"/>
  <c r="AK10" i="3"/>
  <c r="AM10" i="3" s="1"/>
  <c r="V14" i="13"/>
  <c r="Z14" i="13" s="1"/>
  <c r="U14" i="13"/>
  <c r="Y14" i="13" s="1"/>
  <c r="AH184" i="16"/>
  <c r="AJ184" i="16" s="1"/>
  <c r="AG184" i="16"/>
  <c r="AI184" i="16" s="1"/>
  <c r="T332" i="12"/>
  <c r="AD332" i="12" s="1"/>
  <c r="S332" i="12"/>
  <c r="AC332" i="12" s="1"/>
  <c r="R168" i="16"/>
  <c r="AF168" i="16" s="1"/>
  <c r="R77" i="15"/>
  <c r="AK419" i="12"/>
  <c r="AM419" i="12" s="1"/>
  <c r="AL419" i="12"/>
  <c r="W301" i="12"/>
  <c r="AA301" i="12" s="1"/>
  <c r="X301" i="12"/>
  <c r="AB301" i="12" s="1"/>
  <c r="R340" i="12"/>
  <c r="AG244" i="16"/>
  <c r="AI244" i="16" s="1"/>
  <c r="AH244" i="16"/>
  <c r="AJ244" i="16" s="1"/>
  <c r="T173" i="16"/>
  <c r="AD173" i="16" s="1"/>
  <c r="S173" i="16"/>
  <c r="X123" i="12"/>
  <c r="AB123" i="12" s="1"/>
  <c r="W123" i="12"/>
  <c r="AA123" i="12" s="1"/>
  <c r="AG106" i="15"/>
  <c r="AH106" i="15"/>
  <c r="AJ106" i="15" s="1"/>
  <c r="R388" i="12"/>
  <c r="AH128" i="12"/>
  <c r="AJ128" i="12" s="1"/>
  <c r="AG128" i="12"/>
  <c r="R118" i="16"/>
  <c r="X15" i="13"/>
  <c r="W15" i="13"/>
  <c r="AA15" i="13" s="1"/>
  <c r="S341" i="12"/>
  <c r="T341" i="12"/>
  <c r="AD341" i="12" s="1"/>
  <c r="V18" i="13"/>
  <c r="Z18" i="13" s="1"/>
  <c r="U18" i="13"/>
  <c r="Y18" i="13" s="1"/>
  <c r="T11" i="12"/>
  <c r="AD11" i="12" s="1"/>
  <c r="S11" i="12"/>
  <c r="R226" i="12"/>
  <c r="Q226" i="12" s="1"/>
  <c r="AE226" i="12" s="1"/>
  <c r="AH478" i="12"/>
  <c r="AJ478" i="12" s="1"/>
  <c r="AG478" i="12"/>
  <c r="R29" i="13"/>
  <c r="AF29" i="13" s="1"/>
  <c r="AH100" i="15"/>
  <c r="AJ100" i="15" s="1"/>
  <c r="AG100" i="15"/>
  <c r="S251" i="12"/>
  <c r="AC251" i="12" s="1"/>
  <c r="T251" i="12"/>
  <c r="AD251" i="12" s="1"/>
  <c r="AG10" i="3"/>
  <c r="AI10" i="3" s="1"/>
  <c r="AH10" i="3"/>
  <c r="AJ10" i="3" s="1"/>
  <c r="W202" i="16"/>
  <c r="AA202" i="16" s="1"/>
  <c r="X202" i="16"/>
  <c r="AB202" i="16" s="1"/>
  <c r="AG446" i="12"/>
  <c r="AI446" i="12" s="1"/>
  <c r="AH446" i="12"/>
  <c r="AJ446" i="12" s="1"/>
  <c r="AH202" i="16"/>
  <c r="AJ202" i="16" s="1"/>
  <c r="AG202" i="16"/>
  <c r="U445" i="12"/>
  <c r="Y445" i="12" s="1"/>
  <c r="V445" i="12"/>
  <c r="Z445" i="12" s="1"/>
  <c r="AK287" i="12"/>
  <c r="AM287" i="12" s="1"/>
  <c r="AL287" i="12"/>
  <c r="AN287" i="12" s="1"/>
  <c r="X413" i="12"/>
  <c r="AB413" i="12" s="1"/>
  <c r="W413" i="12"/>
  <c r="AA413" i="12" s="1"/>
  <c r="U140" i="12"/>
  <c r="Y140" i="12" s="1"/>
  <c r="V140" i="12"/>
  <c r="Z140" i="12" s="1"/>
  <c r="AG248" i="12"/>
  <c r="AI248" i="12" s="1"/>
  <c r="AH248" i="12"/>
  <c r="AJ248" i="12" s="1"/>
  <c r="AK50" i="12"/>
  <c r="AM50" i="12" s="1"/>
  <c r="AL50" i="12"/>
  <c r="AN50" i="12" s="1"/>
  <c r="AL195" i="16"/>
  <c r="AN195" i="16" s="1"/>
  <c r="AK195" i="16"/>
  <c r="AM195" i="16" s="1"/>
  <c r="S345" i="12"/>
  <c r="AC345" i="12" s="1"/>
  <c r="T345" i="12"/>
  <c r="AD345" i="12" s="1"/>
  <c r="U160" i="16"/>
  <c r="Y160" i="16" s="1"/>
  <c r="V160" i="16"/>
  <c r="Z160" i="16" s="1"/>
  <c r="R425" i="12"/>
  <c r="R194" i="16"/>
  <c r="X117" i="16"/>
  <c r="AB117" i="16" s="1"/>
  <c r="W117" i="16"/>
  <c r="AA117" i="16" s="1"/>
  <c r="V32" i="13"/>
  <c r="Z32" i="13" s="1"/>
  <c r="U32" i="13"/>
  <c r="Y32" i="13" s="1"/>
  <c r="R170" i="16"/>
  <c r="AL456" i="12"/>
  <c r="AN456" i="12" s="1"/>
  <c r="AK456" i="12"/>
  <c r="AM456" i="12" s="1"/>
  <c r="T287" i="12"/>
  <c r="AD287" i="12" s="1"/>
  <c r="S287" i="12"/>
  <c r="AC287" i="12" s="1"/>
  <c r="T23" i="13"/>
  <c r="AD23" i="13" s="1"/>
  <c r="S23" i="13"/>
  <c r="V14" i="14"/>
  <c r="U14" i="14"/>
  <c r="Y14" i="14" s="1"/>
  <c r="R155" i="16"/>
  <c r="U12" i="13"/>
  <c r="Y12" i="13" s="1"/>
  <c r="V12" i="13"/>
  <c r="Z12" i="13" s="1"/>
  <c r="R126" i="16"/>
  <c r="AG297" i="12"/>
  <c r="AH297" i="12"/>
  <c r="AJ297" i="12" s="1"/>
  <c r="AK10" i="12"/>
  <c r="AM10" i="12" s="1"/>
  <c r="AL10" i="12"/>
  <c r="AN10" i="12" s="1"/>
  <c r="X32" i="14"/>
  <c r="W32" i="14"/>
  <c r="AA32" i="14" s="1"/>
  <c r="U31" i="15"/>
  <c r="Y31" i="15" s="1"/>
  <c r="V31" i="15"/>
  <c r="Z31" i="15" s="1"/>
  <c r="U469" i="12"/>
  <c r="Y469" i="12" s="1"/>
  <c r="V469" i="12"/>
  <c r="R20" i="16"/>
  <c r="Q20" i="16" s="1"/>
  <c r="T193" i="16"/>
  <c r="AD193" i="16" s="1"/>
  <c r="S193" i="16"/>
  <c r="AC193" i="16" s="1"/>
  <c r="R471" i="12"/>
  <c r="AF471" i="12" s="1"/>
  <c r="S173" i="12"/>
  <c r="T173" i="12"/>
  <c r="AD173" i="12" s="1"/>
  <c r="W401" i="12"/>
  <c r="AA401" i="12" s="1"/>
  <c r="X401" i="12"/>
  <c r="AB401" i="12" s="1"/>
  <c r="AL247" i="12"/>
  <c r="AN247" i="12" s="1"/>
  <c r="AK247" i="12"/>
  <c r="AM247" i="12" s="1"/>
  <c r="S400" i="12"/>
  <c r="T400" i="12"/>
  <c r="AD400" i="12" s="1"/>
  <c r="AL460" i="12"/>
  <c r="AN460" i="12" s="1"/>
  <c r="AK460" i="12"/>
  <c r="AM460" i="12" s="1"/>
  <c r="AK20" i="16"/>
  <c r="AM20" i="16" s="1"/>
  <c r="AL20" i="16"/>
  <c r="AG306" i="12"/>
  <c r="AI306" i="12" s="1"/>
  <c r="AH306" i="12"/>
  <c r="AJ306" i="12" s="1"/>
  <c r="V209" i="12"/>
  <c r="U209" i="12"/>
  <c r="Y209" i="12" s="1"/>
  <c r="X460" i="12"/>
  <c r="AB460" i="12" s="1"/>
  <c r="W460" i="12"/>
  <c r="AA460" i="12" s="1"/>
  <c r="W277" i="12"/>
  <c r="AA277" i="12" s="1"/>
  <c r="X277" i="12"/>
  <c r="AB277" i="12" s="1"/>
  <c r="W106" i="12"/>
  <c r="AA106" i="12" s="1"/>
  <c r="X106" i="12"/>
  <c r="AL64" i="15"/>
  <c r="AN64" i="15" s="1"/>
  <c r="AK64" i="15"/>
  <c r="AM64" i="15" s="1"/>
  <c r="AH57" i="16"/>
  <c r="AJ57" i="16" s="1"/>
  <c r="AG57" i="16"/>
  <c r="AK26" i="12"/>
  <c r="AM26" i="12" s="1"/>
  <c r="AL26" i="12"/>
  <c r="AN26" i="12" s="1"/>
  <c r="S340" i="12"/>
  <c r="T340" i="12"/>
  <c r="AD340" i="12" s="1"/>
  <c r="T73" i="15"/>
  <c r="AD73" i="15" s="1"/>
  <c r="S73" i="15"/>
  <c r="AH146" i="16"/>
  <c r="AJ146" i="16" s="1"/>
  <c r="AG146" i="16"/>
  <c r="AG75" i="15"/>
  <c r="AH75" i="15"/>
  <c r="AJ75" i="15" s="1"/>
  <c r="AH30" i="14"/>
  <c r="AJ30" i="14" s="1"/>
  <c r="AG30" i="14"/>
  <c r="AI30" i="14" s="1"/>
  <c r="T473" i="12"/>
  <c r="AD473" i="12" s="1"/>
  <c r="S473" i="12"/>
  <c r="AC473" i="12" s="1"/>
  <c r="V137" i="16"/>
  <c r="Z137" i="16" s="1"/>
  <c r="U137" i="16"/>
  <c r="Y137" i="16" s="1"/>
  <c r="AL249" i="12"/>
  <c r="AN249" i="12" s="1"/>
  <c r="AK249" i="12"/>
  <c r="AM249" i="12" s="1"/>
  <c r="AH241" i="12"/>
  <c r="AJ241" i="12" s="1"/>
  <c r="AG241" i="12"/>
  <c r="R324" i="12"/>
  <c r="R159" i="16"/>
  <c r="Q159" i="16" s="1"/>
  <c r="AE159" i="16" s="1"/>
  <c r="S123" i="16"/>
  <c r="T123" i="16"/>
  <c r="AD123" i="16" s="1"/>
  <c r="U471" i="12"/>
  <c r="Y471" i="12" s="1"/>
  <c r="V471" i="12"/>
  <c r="Z471" i="12" s="1"/>
  <c r="S493" i="12"/>
  <c r="AC493" i="12" s="1"/>
  <c r="T493" i="12"/>
  <c r="AD493" i="12" s="1"/>
  <c r="R479" i="12"/>
  <c r="Q479" i="12" s="1"/>
  <c r="AE479" i="12" s="1"/>
  <c r="W251" i="12"/>
  <c r="AA251" i="12" s="1"/>
  <c r="X251" i="12"/>
  <c r="AB251" i="12" s="1"/>
  <c r="AG79" i="12"/>
  <c r="AH79" i="12"/>
  <c r="AJ79" i="12" s="1"/>
  <c r="X318" i="12"/>
  <c r="AB318" i="12" s="1"/>
  <c r="W318" i="12"/>
  <c r="AA318" i="12" s="1"/>
  <c r="X41" i="15"/>
  <c r="W41" i="15"/>
  <c r="AA41" i="15" s="1"/>
  <c r="W410" i="12"/>
  <c r="AA410" i="12" s="1"/>
  <c r="X410" i="12"/>
  <c r="AB410" i="12" s="1"/>
  <c r="AK212" i="12"/>
  <c r="AM212" i="12" s="1"/>
  <c r="AL212" i="12"/>
  <c r="AN212" i="12" s="1"/>
  <c r="R82" i="15"/>
  <c r="AF82" i="15" s="1"/>
  <c r="R193" i="12"/>
  <c r="R58" i="15"/>
  <c r="X255" i="12"/>
  <c r="AB255" i="12" s="1"/>
  <c r="W255" i="12"/>
  <c r="AA255" i="12" s="1"/>
  <c r="U9" i="14"/>
  <c r="Y9" i="14" s="1"/>
  <c r="V9" i="14"/>
  <c r="Z9" i="14" s="1"/>
  <c r="T476" i="12"/>
  <c r="AD476" i="12" s="1"/>
  <c r="S476" i="12"/>
  <c r="T426" i="12"/>
  <c r="AD426" i="12" s="1"/>
  <c r="S426" i="12"/>
  <c r="W473" i="12"/>
  <c r="AA473" i="12" s="1"/>
  <c r="X473" i="12"/>
  <c r="AB473" i="12" s="1"/>
  <c r="AH163" i="12"/>
  <c r="AJ163" i="12" s="1"/>
  <c r="AG163" i="12"/>
  <c r="AI163" i="12" s="1"/>
  <c r="X373" i="12"/>
  <c r="AB373" i="12" s="1"/>
  <c r="W373" i="12"/>
  <c r="AA373" i="12" s="1"/>
  <c r="V8" i="15"/>
  <c r="U8" i="15"/>
  <c r="Y8" i="15" s="1"/>
  <c r="R45" i="16"/>
  <c r="Q45" i="16" s="1"/>
  <c r="AK245" i="16"/>
  <c r="AM245" i="16" s="1"/>
  <c r="AL245" i="16"/>
  <c r="AN245" i="16" s="1"/>
  <c r="S385" i="12"/>
  <c r="AC385" i="12" s="1"/>
  <c r="T385" i="12"/>
  <c r="AD385" i="12" s="1"/>
  <c r="AG104" i="16"/>
  <c r="AI104" i="16" s="1"/>
  <c r="AH104" i="16"/>
  <c r="AJ104" i="16" s="1"/>
  <c r="V235" i="12"/>
  <c r="Z235" i="12" s="1"/>
  <c r="U235" i="12"/>
  <c r="Y235" i="12" s="1"/>
  <c r="AG379" i="12"/>
  <c r="AI379" i="12" s="1"/>
  <c r="AH379" i="12"/>
  <c r="AJ379" i="12" s="1"/>
  <c r="X15" i="15"/>
  <c r="AB15" i="15" s="1"/>
  <c r="W15" i="15"/>
  <c r="AA15" i="15" s="1"/>
  <c r="X478" i="12"/>
  <c r="AB478" i="12" s="1"/>
  <c r="W478" i="12"/>
  <c r="AA478" i="12" s="1"/>
  <c r="AH28" i="12"/>
  <c r="AJ28" i="12" s="1"/>
  <c r="AG28" i="12"/>
  <c r="S495" i="12"/>
  <c r="AC495" i="12" s="1"/>
  <c r="T495" i="12"/>
  <c r="AD495" i="12" s="1"/>
  <c r="U49" i="16"/>
  <c r="Y49" i="16" s="1"/>
  <c r="V49" i="16"/>
  <c r="U11" i="12"/>
  <c r="Y11" i="12" s="1"/>
  <c r="V11" i="12"/>
  <c r="W29" i="16"/>
  <c r="AA29" i="16" s="1"/>
  <c r="X29" i="16"/>
  <c r="AB29" i="16" s="1"/>
  <c r="V327" i="12"/>
  <c r="Z327" i="12" s="1"/>
  <c r="U327" i="12"/>
  <c r="Y327" i="12" s="1"/>
  <c r="R320" i="12"/>
  <c r="R39" i="16"/>
  <c r="W319" i="12"/>
  <c r="AA319" i="12" s="1"/>
  <c r="X319" i="12"/>
  <c r="X75" i="12"/>
  <c r="AB75" i="12" s="1"/>
  <c r="W75" i="12"/>
  <c r="AA75" i="12" s="1"/>
  <c r="W233" i="12"/>
  <c r="AA233" i="12" s="1"/>
  <c r="X233" i="12"/>
  <c r="W254" i="12"/>
  <c r="AA254" i="12" s="1"/>
  <c r="X254" i="12"/>
  <c r="R457" i="12"/>
  <c r="Q457" i="12" s="1"/>
  <c r="AE457" i="12" s="1"/>
  <c r="T223" i="16"/>
  <c r="AD223" i="16" s="1"/>
  <c r="S223" i="16"/>
  <c r="AC223" i="16" s="1"/>
  <c r="AH96" i="16"/>
  <c r="AJ96" i="16" s="1"/>
  <c r="AG96" i="16"/>
  <c r="AI96" i="16" s="1"/>
  <c r="R234" i="12"/>
  <c r="W466" i="12"/>
  <c r="AA466" i="12" s="1"/>
  <c r="X466" i="12"/>
  <c r="AB466" i="12" s="1"/>
  <c r="AG139" i="12"/>
  <c r="AI139" i="12" s="1"/>
  <c r="AH139" i="12"/>
  <c r="AJ139" i="12" s="1"/>
  <c r="AH345" i="12"/>
  <c r="AJ345" i="12" s="1"/>
  <c r="AG345" i="12"/>
  <c r="AI345" i="12" s="1"/>
  <c r="AG227" i="12"/>
  <c r="AI227" i="12" s="1"/>
  <c r="AH227" i="12"/>
  <c r="AJ227" i="12" s="1"/>
  <c r="X213" i="16"/>
  <c r="W213" i="16"/>
  <c r="AA213" i="16" s="1"/>
  <c r="AL243" i="12"/>
  <c r="AN243" i="12" s="1"/>
  <c r="AK243" i="12"/>
  <c r="AM243" i="12" s="1"/>
  <c r="AL493" i="12"/>
  <c r="AN493" i="12" s="1"/>
  <c r="AK493" i="12"/>
  <c r="AM493" i="12" s="1"/>
  <c r="AL21" i="3"/>
  <c r="AN21" i="3" s="1"/>
  <c r="AK21" i="3"/>
  <c r="AM21" i="3" s="1"/>
  <c r="AG193" i="12"/>
  <c r="AI193" i="12" s="1"/>
  <c r="AH193" i="12"/>
  <c r="AJ193" i="12" s="1"/>
  <c r="W463" i="12"/>
  <c r="AA463" i="12" s="1"/>
  <c r="X463" i="12"/>
  <c r="R94" i="12"/>
  <c r="AG34" i="12"/>
  <c r="AI34" i="12" s="1"/>
  <c r="AH34" i="12"/>
  <c r="AJ34" i="12" s="1"/>
  <c r="V25" i="16"/>
  <c r="Z25" i="16" s="1"/>
  <c r="U25" i="16"/>
  <c r="Y25" i="16" s="1"/>
  <c r="V356" i="12"/>
  <c r="Z356" i="12" s="1"/>
  <c r="U356" i="12"/>
  <c r="Y356" i="12" s="1"/>
  <c r="T366" i="12"/>
  <c r="AD366" i="12" s="1"/>
  <c r="S366" i="12"/>
  <c r="AK54" i="16"/>
  <c r="AM54" i="16" s="1"/>
  <c r="AL54" i="16"/>
  <c r="AN54" i="16" s="1"/>
  <c r="R39" i="15"/>
  <c r="AF39" i="15" s="1"/>
  <c r="AK446" i="12"/>
  <c r="AM446" i="12" s="1"/>
  <c r="AL446" i="12"/>
  <c r="AN446" i="12" s="1"/>
  <c r="AK342" i="12"/>
  <c r="AM342" i="12" s="1"/>
  <c r="AL342" i="12"/>
  <c r="AN342" i="12" s="1"/>
  <c r="AH358" i="12"/>
  <c r="AJ358" i="12" s="1"/>
  <c r="AG358" i="12"/>
  <c r="AL14" i="3"/>
  <c r="AN14" i="3" s="1"/>
  <c r="AK14" i="3"/>
  <c r="AG213" i="16"/>
  <c r="AH213" i="16"/>
  <c r="AJ213" i="16" s="1"/>
  <c r="AK176" i="12"/>
  <c r="AM176" i="12" s="1"/>
  <c r="AL176" i="12"/>
  <c r="AN176" i="12" s="1"/>
  <c r="V37" i="14"/>
  <c r="Z37" i="14" s="1"/>
  <c r="U37" i="14"/>
  <c r="Y37" i="14" s="1"/>
  <c r="V17" i="3"/>
  <c r="U17" i="3"/>
  <c r="Y17" i="3" s="1"/>
  <c r="AH17" i="3"/>
  <c r="AJ17" i="3" s="1"/>
  <c r="AG17" i="3"/>
  <c r="AH503" i="12"/>
  <c r="AJ503" i="12" s="1"/>
  <c r="AG503" i="12"/>
  <c r="AI503" i="12" s="1"/>
  <c r="R480" i="12"/>
  <c r="R37" i="15"/>
  <c r="AF37" i="15" s="1"/>
  <c r="U138" i="12"/>
  <c r="Y138" i="12" s="1"/>
  <c r="V138" i="12"/>
  <c r="Z138" i="12" s="1"/>
  <c r="T421" i="12"/>
  <c r="AD421" i="12" s="1"/>
  <c r="S421" i="12"/>
  <c r="AC421" i="12" s="1"/>
  <c r="U124" i="16"/>
  <c r="Y124" i="16" s="1"/>
  <c r="V124" i="16"/>
  <c r="Z124" i="16" s="1"/>
  <c r="X443" i="12"/>
  <c r="AB443" i="12" s="1"/>
  <c r="W443" i="12"/>
  <c r="AA443" i="12" s="1"/>
  <c r="S188" i="16"/>
  <c r="AC188" i="16" s="1"/>
  <c r="T188" i="16"/>
  <c r="S36" i="14"/>
  <c r="AC36" i="14" s="1"/>
  <c r="T36" i="14"/>
  <c r="AD36" i="14" s="1"/>
  <c r="AK354" i="12"/>
  <c r="AM354" i="12" s="1"/>
  <c r="AL354" i="12"/>
  <c r="AN354" i="12" s="1"/>
  <c r="AL242" i="16"/>
  <c r="AN242" i="16" s="1"/>
  <c r="AK242" i="16"/>
  <c r="AM242" i="16" s="1"/>
  <c r="AG85" i="16"/>
  <c r="AH85" i="16"/>
  <c r="AJ85" i="16" s="1"/>
  <c r="R503" i="12"/>
  <c r="Q503" i="12" s="1"/>
  <c r="AE503" i="12" s="1"/>
  <c r="U457" i="12"/>
  <c r="Y457" i="12" s="1"/>
  <c r="V457" i="12"/>
  <c r="Z457" i="12" s="1"/>
  <c r="S229" i="16"/>
  <c r="T229" i="16"/>
  <c r="AD229" i="16" s="1"/>
  <c r="U125" i="12"/>
  <c r="Y125" i="12" s="1"/>
  <c r="V125" i="12"/>
  <c r="S36" i="12"/>
  <c r="AC36" i="12" s="1"/>
  <c r="T36" i="12"/>
  <c r="AD36" i="12" s="1"/>
  <c r="AL416" i="12"/>
  <c r="AN416" i="12" s="1"/>
  <c r="AK416" i="12"/>
  <c r="AM416" i="12" s="1"/>
  <c r="AL48" i="12"/>
  <c r="AN48" i="12" s="1"/>
  <c r="AK48" i="12"/>
  <c r="AM48" i="12" s="1"/>
  <c r="AL127" i="16"/>
  <c r="AN127" i="16" s="1"/>
  <c r="AK127" i="16"/>
  <c r="AM127" i="16" s="1"/>
  <c r="U19" i="3"/>
  <c r="Y19" i="3" s="1"/>
  <c r="V19" i="3"/>
  <c r="W104" i="15"/>
  <c r="AA104" i="15" s="1"/>
  <c r="X104" i="15"/>
  <c r="AB104" i="15" s="1"/>
  <c r="V176" i="12"/>
  <c r="U176" i="12"/>
  <c r="Y176" i="12" s="1"/>
  <c r="U53" i="12"/>
  <c r="Y53" i="12" s="1"/>
  <c r="V53" i="12"/>
  <c r="Z53" i="12" s="1"/>
  <c r="R216" i="12"/>
  <c r="AF216" i="12" s="1"/>
  <c r="R363" i="12"/>
  <c r="Q363" i="12" s="1"/>
  <c r="AE363" i="12" s="1"/>
  <c r="AG486" i="12"/>
  <c r="AH486" i="12"/>
  <c r="AJ486" i="12" s="1"/>
  <c r="W25" i="3"/>
  <c r="AA25" i="3" s="1"/>
  <c r="X25" i="3"/>
  <c r="AB25" i="3" s="1"/>
  <c r="AH67" i="16"/>
  <c r="AJ67" i="16" s="1"/>
  <c r="AG67" i="16"/>
  <c r="AG284" i="12"/>
  <c r="AH284" i="12"/>
  <c r="AJ284" i="12" s="1"/>
  <c r="X143" i="16"/>
  <c r="AB143" i="16" s="1"/>
  <c r="W143" i="16"/>
  <c r="AA143" i="16" s="1"/>
  <c r="AH293" i="12"/>
  <c r="AJ293" i="12" s="1"/>
  <c r="AG293" i="12"/>
  <c r="U511" i="12"/>
  <c r="Y511" i="12" s="1"/>
  <c r="V511" i="12"/>
  <c r="Z511" i="12" s="1"/>
  <c r="AH437" i="12"/>
  <c r="AJ437" i="12" s="1"/>
  <c r="AG437" i="12"/>
  <c r="V265" i="12"/>
  <c r="U265" i="12"/>
  <c r="Y265" i="12" s="1"/>
  <c r="AK35" i="12"/>
  <c r="AM35" i="12" s="1"/>
  <c r="AL35" i="12"/>
  <c r="AN35" i="12" s="1"/>
  <c r="T53" i="12"/>
  <c r="AD53" i="12" s="1"/>
  <c r="S53" i="12"/>
  <c r="AC53" i="12" s="1"/>
  <c r="U24" i="12"/>
  <c r="Y24" i="12" s="1"/>
  <c r="V24" i="12"/>
  <c r="S106" i="15"/>
  <c r="T106" i="15"/>
  <c r="AD106" i="15" s="1"/>
  <c r="T488" i="12"/>
  <c r="AD488" i="12" s="1"/>
  <c r="S488" i="12"/>
  <c r="U243" i="12"/>
  <c r="Y243" i="12" s="1"/>
  <c r="V243" i="12"/>
  <c r="Z243" i="12" s="1"/>
  <c r="AK121" i="12"/>
  <c r="AM121" i="12" s="1"/>
  <c r="AL121" i="12"/>
  <c r="AN121" i="12" s="1"/>
  <c r="S43" i="14"/>
  <c r="T43" i="14"/>
  <c r="AD43" i="14" s="1"/>
  <c r="AG384" i="12"/>
  <c r="AH384" i="12"/>
  <c r="AJ384" i="12" s="1"/>
  <c r="AH19" i="3"/>
  <c r="AJ19" i="3" s="1"/>
  <c r="AG19" i="3"/>
  <c r="AI19" i="3" s="1"/>
  <c r="T203" i="16"/>
  <c r="AD203" i="16" s="1"/>
  <c r="S203" i="16"/>
  <c r="AC203" i="16" s="1"/>
  <c r="AK227" i="12"/>
  <c r="AM227" i="12" s="1"/>
  <c r="AL227" i="12"/>
  <c r="AN227" i="12" s="1"/>
  <c r="AG397" i="12"/>
  <c r="AH397" i="12"/>
  <c r="AJ397" i="12" s="1"/>
  <c r="AG183" i="16"/>
  <c r="AI183" i="16" s="1"/>
  <c r="AH183" i="16"/>
  <c r="AJ183" i="16" s="1"/>
  <c r="AL27" i="3"/>
  <c r="AN27" i="3" s="1"/>
  <c r="AK27" i="3"/>
  <c r="AM27" i="3" s="1"/>
  <c r="T15" i="3"/>
  <c r="S15" i="3"/>
  <c r="R13" i="3"/>
  <c r="AK294" i="12"/>
  <c r="AM294" i="12" s="1"/>
  <c r="AL294" i="12"/>
  <c r="AN294" i="12" s="1"/>
  <c r="T393" i="12"/>
  <c r="AD393" i="12" s="1"/>
  <c r="S393" i="12"/>
  <c r="AG47" i="16"/>
  <c r="AH47" i="16"/>
  <c r="AJ47" i="16" s="1"/>
  <c r="U200" i="12"/>
  <c r="Y200" i="12" s="1"/>
  <c r="V200" i="12"/>
  <c r="Z200" i="12" s="1"/>
  <c r="T259" i="12"/>
  <c r="AD259" i="12" s="1"/>
  <c r="S259" i="12"/>
  <c r="S217" i="12"/>
  <c r="AC217" i="12" s="1"/>
  <c r="T217" i="12"/>
  <c r="AD217" i="12" s="1"/>
  <c r="V492" i="12"/>
  <c r="U492" i="12"/>
  <c r="Y492" i="12" s="1"/>
  <c r="V64" i="16"/>
  <c r="Z64" i="16" s="1"/>
  <c r="U64" i="16"/>
  <c r="Y64" i="16" s="1"/>
  <c r="W129" i="12"/>
  <c r="AA129" i="12" s="1"/>
  <c r="X129" i="12"/>
  <c r="AB129" i="12" s="1"/>
  <c r="S97" i="16"/>
  <c r="T97" i="16"/>
  <c r="AD97" i="16" s="1"/>
  <c r="AH178" i="12"/>
  <c r="AJ178" i="12" s="1"/>
  <c r="AG178" i="12"/>
  <c r="R244" i="12"/>
  <c r="Q244" i="12" s="1"/>
  <c r="AE244" i="12" s="1"/>
  <c r="X343" i="12"/>
  <c r="AB343" i="12" s="1"/>
  <c r="W343" i="12"/>
  <c r="AA343" i="12" s="1"/>
  <c r="S294" i="12"/>
  <c r="AC294" i="12" s="1"/>
  <c r="T294" i="12"/>
  <c r="AD294" i="12" s="1"/>
  <c r="AK43" i="14"/>
  <c r="AM43" i="14" s="1"/>
  <c r="AL43" i="14"/>
  <c r="S59" i="15"/>
  <c r="T59" i="15"/>
  <c r="AD59" i="15" s="1"/>
  <c r="X171" i="12"/>
  <c r="W171" i="12"/>
  <c r="AA171" i="12" s="1"/>
  <c r="S129" i="16"/>
  <c r="T129" i="16"/>
  <c r="AD129" i="16" s="1"/>
  <c r="AH376" i="12"/>
  <c r="AJ376" i="12" s="1"/>
  <c r="AG376" i="12"/>
  <c r="AK220" i="12"/>
  <c r="AM220" i="12" s="1"/>
  <c r="AL220" i="12"/>
  <c r="AN220" i="12" s="1"/>
  <c r="AG130" i="12"/>
  <c r="AI130" i="12" s="1"/>
  <c r="AH130" i="12"/>
  <c r="AJ130" i="12" s="1"/>
  <c r="R85" i="15"/>
  <c r="U21" i="16"/>
  <c r="Y21" i="16" s="1"/>
  <c r="V21" i="16"/>
  <c r="Z21" i="16" s="1"/>
  <c r="AG34" i="15"/>
  <c r="AH34" i="15"/>
  <c r="AJ34" i="15" s="1"/>
  <c r="T23" i="14"/>
  <c r="AD23" i="14" s="1"/>
  <c r="S23" i="14"/>
  <c r="W250" i="12"/>
  <c r="AA250" i="12" s="1"/>
  <c r="X250" i="12"/>
  <c r="AB250" i="12" s="1"/>
  <c r="U87" i="16"/>
  <c r="Y87" i="16" s="1"/>
  <c r="V87" i="16"/>
  <c r="W369" i="12"/>
  <c r="AA369" i="12" s="1"/>
  <c r="X369" i="12"/>
  <c r="AB369" i="12" s="1"/>
  <c r="X44" i="14"/>
  <c r="AB44" i="14" s="1"/>
  <c r="W44" i="14"/>
  <c r="AA44" i="14" s="1"/>
  <c r="AK321" i="12"/>
  <c r="AM321" i="12" s="1"/>
  <c r="AL321" i="12"/>
  <c r="AN321" i="12" s="1"/>
  <c r="W180" i="12"/>
  <c r="AA180" i="12" s="1"/>
  <c r="X180" i="12"/>
  <c r="AB180" i="12" s="1"/>
  <c r="S20" i="14"/>
  <c r="AC20" i="14" s="1"/>
  <c r="T20" i="14"/>
  <c r="AD20" i="14" s="1"/>
  <c r="AG113" i="12"/>
  <c r="AI113" i="12" s="1"/>
  <c r="AH113" i="12"/>
  <c r="AJ113" i="12" s="1"/>
  <c r="U477" i="12"/>
  <c r="Y477" i="12" s="1"/>
  <c r="V477" i="12"/>
  <c r="Z477" i="12" s="1"/>
  <c r="AH182" i="12"/>
  <c r="AJ182" i="12" s="1"/>
  <c r="AG182" i="12"/>
  <c r="AI182" i="12" s="1"/>
  <c r="W27" i="13"/>
  <c r="AA27" i="13" s="1"/>
  <c r="X27" i="13"/>
  <c r="AB27" i="13" s="1"/>
  <c r="X116" i="16"/>
  <c r="AB116" i="16" s="1"/>
  <c r="W116" i="16"/>
  <c r="AA116" i="16" s="1"/>
  <c r="R74" i="12"/>
  <c r="AK222" i="16"/>
  <c r="AM222" i="16" s="1"/>
  <c r="AL222" i="16"/>
  <c r="X245" i="16"/>
  <c r="W245" i="16"/>
  <c r="AA245" i="16" s="1"/>
  <c r="R255" i="12"/>
  <c r="AF255" i="12" s="1"/>
  <c r="AL27" i="12"/>
  <c r="AN27" i="12" s="1"/>
  <c r="AK27" i="12"/>
  <c r="AM27" i="12" s="1"/>
  <c r="AL36" i="16"/>
  <c r="AN36" i="16" s="1"/>
  <c r="AK36" i="16"/>
  <c r="AM36" i="16" s="1"/>
  <c r="U36" i="16"/>
  <c r="Y36" i="16" s="1"/>
  <c r="V36" i="16"/>
  <c r="R441" i="12"/>
  <c r="AF441" i="12" s="1"/>
  <c r="AL344" i="12"/>
  <c r="AN344" i="12" s="1"/>
  <c r="AK344" i="12"/>
  <c r="S56" i="16"/>
  <c r="AC56" i="16" s="1"/>
  <c r="T56" i="16"/>
  <c r="AD56" i="16" s="1"/>
  <c r="X87" i="15"/>
  <c r="AB87" i="15" s="1"/>
  <c r="W87" i="15"/>
  <c r="AA87" i="15" s="1"/>
  <c r="AK133" i="16"/>
  <c r="AM133" i="16" s="1"/>
  <c r="AL133" i="16"/>
  <c r="AN133" i="16" s="1"/>
  <c r="V203" i="12"/>
  <c r="U203" i="12"/>
  <c r="Y203" i="12" s="1"/>
  <c r="T485" i="12"/>
  <c r="AD485" i="12" s="1"/>
  <c r="S485" i="12"/>
  <c r="AC485" i="12" s="1"/>
  <c r="U153" i="16"/>
  <c r="Y153" i="16" s="1"/>
  <c r="V153" i="16"/>
  <c r="Z153" i="16" s="1"/>
  <c r="AL449" i="12"/>
  <c r="AN449" i="12" s="1"/>
  <c r="AK449" i="12"/>
  <c r="AM449" i="12" s="1"/>
  <c r="AH382" i="12"/>
  <c r="AJ382" i="12" s="1"/>
  <c r="AG382" i="12"/>
  <c r="S190" i="12"/>
  <c r="AC190" i="12" s="1"/>
  <c r="T190" i="12"/>
  <c r="AD190" i="12" s="1"/>
  <c r="AK250" i="12"/>
  <c r="AM250" i="12" s="1"/>
  <c r="AL250" i="12"/>
  <c r="AN250" i="12" s="1"/>
  <c r="X264" i="12"/>
  <c r="AB264" i="12" s="1"/>
  <c r="W264" i="12"/>
  <c r="AA264" i="12" s="1"/>
  <c r="T187" i="12"/>
  <c r="AD187" i="12" s="1"/>
  <c r="S187" i="12"/>
  <c r="AC187" i="12" s="1"/>
  <c r="V393" i="12"/>
  <c r="Z393" i="12" s="1"/>
  <c r="U393" i="12"/>
  <c r="Y393" i="12" s="1"/>
  <c r="AG424" i="12"/>
  <c r="AH424" i="12"/>
  <c r="AJ424" i="12" s="1"/>
  <c r="X24" i="12"/>
  <c r="W24" i="12"/>
  <c r="AA24" i="12" s="1"/>
  <c r="U15" i="14"/>
  <c r="Y15" i="14" s="1"/>
  <c r="V15" i="14"/>
  <c r="Z15" i="14" s="1"/>
  <c r="U122" i="12"/>
  <c r="Y122" i="12" s="1"/>
  <c r="V122" i="12"/>
  <c r="Z122" i="12" s="1"/>
  <c r="AL216" i="12"/>
  <c r="AN216" i="12" s="1"/>
  <c r="AK216" i="12"/>
  <c r="AM216" i="12" s="1"/>
  <c r="AH286" i="12"/>
  <c r="AJ286" i="12" s="1"/>
  <c r="AG286" i="12"/>
  <c r="S381" i="12"/>
  <c r="AC381" i="12" s="1"/>
  <c r="T381" i="12"/>
  <c r="AD381" i="12" s="1"/>
  <c r="AH112" i="16"/>
  <c r="AJ112" i="16" s="1"/>
  <c r="AG112" i="16"/>
  <c r="U39" i="12"/>
  <c r="Y39" i="12" s="1"/>
  <c r="V39" i="12"/>
  <c r="AG21" i="15"/>
  <c r="AH21" i="15"/>
  <c r="AJ21" i="15" s="1"/>
  <c r="T326" i="12"/>
  <c r="AD326" i="12" s="1"/>
  <c r="S326" i="12"/>
  <c r="R120" i="16"/>
  <c r="R59" i="15"/>
  <c r="AF59" i="15" s="1"/>
  <c r="AG121" i="16"/>
  <c r="AH121" i="16"/>
  <c r="AJ121" i="16" s="1"/>
  <c r="AG54" i="15"/>
  <c r="AI54" i="15" s="1"/>
  <c r="AH54" i="15"/>
  <c r="AJ54" i="15" s="1"/>
  <c r="U250" i="12"/>
  <c r="Y250" i="12" s="1"/>
  <c r="V250" i="12"/>
  <c r="Z250" i="12" s="1"/>
  <c r="U245" i="16"/>
  <c r="Y245" i="16" s="1"/>
  <c r="V245" i="16"/>
  <c r="AL312" i="12"/>
  <c r="AN312" i="12" s="1"/>
  <c r="AK312" i="12"/>
  <c r="AM312" i="12" s="1"/>
  <c r="X296" i="12"/>
  <c r="AB296" i="12" s="1"/>
  <c r="W296" i="12"/>
  <c r="AA296" i="12" s="1"/>
  <c r="AG239" i="16"/>
  <c r="AI239" i="16" s="1"/>
  <c r="AH239" i="16"/>
  <c r="AJ239" i="16" s="1"/>
  <c r="AH457" i="12"/>
  <c r="AJ457" i="12" s="1"/>
  <c r="AG457" i="12"/>
  <c r="AL66" i="16"/>
  <c r="AN66" i="16" s="1"/>
  <c r="AK66" i="16"/>
  <c r="AM66" i="16" s="1"/>
  <c r="AK82" i="15"/>
  <c r="AM82" i="15" s="1"/>
  <c r="AL82" i="15"/>
  <c r="AN82" i="15" s="1"/>
  <c r="AG203" i="12"/>
  <c r="AH203" i="12"/>
  <c r="AJ203" i="12" s="1"/>
  <c r="R89" i="15"/>
  <c r="AF89" i="15" s="1"/>
  <c r="AH465" i="12"/>
  <c r="AJ465" i="12" s="1"/>
  <c r="AG465" i="12"/>
  <c r="AI465" i="12" s="1"/>
  <c r="U37" i="12"/>
  <c r="Y37" i="12" s="1"/>
  <c r="V37" i="12"/>
  <c r="U202" i="16"/>
  <c r="Y202" i="16" s="1"/>
  <c r="V202" i="16"/>
  <c r="R32" i="14"/>
  <c r="AL394" i="12"/>
  <c r="AN394" i="12" s="1"/>
  <c r="AK394" i="12"/>
  <c r="AM394" i="12" s="1"/>
  <c r="X426" i="12"/>
  <c r="AB426" i="12" s="1"/>
  <c r="W426" i="12"/>
  <c r="AA426" i="12" s="1"/>
  <c r="R221" i="16"/>
  <c r="AG217" i="12"/>
  <c r="AH217" i="12"/>
  <c r="AJ217" i="12" s="1"/>
  <c r="AL306" i="12"/>
  <c r="AN306" i="12" s="1"/>
  <c r="AK306" i="12"/>
  <c r="AM306" i="12" s="1"/>
  <c r="S43" i="12"/>
  <c r="AC43" i="12" s="1"/>
  <c r="T43" i="12"/>
  <c r="AD43" i="12" s="1"/>
  <c r="T367" i="12"/>
  <c r="AD367" i="12" s="1"/>
  <c r="S367" i="12"/>
  <c r="AC367" i="12" s="1"/>
  <c r="V145" i="12"/>
  <c r="U145" i="12"/>
  <c r="Y145" i="12" s="1"/>
  <c r="X83" i="15"/>
  <c r="AB83" i="15" s="1"/>
  <c r="W83" i="15"/>
  <c r="AA83" i="15" s="1"/>
  <c r="AK376" i="12"/>
  <c r="AM376" i="12" s="1"/>
  <c r="AL376" i="12"/>
  <c r="AN376" i="12" s="1"/>
  <c r="V455" i="12"/>
  <c r="Z455" i="12" s="1"/>
  <c r="U455" i="12"/>
  <c r="Y455" i="12" s="1"/>
  <c r="X197" i="12"/>
  <c r="W197" i="12"/>
  <c r="AA197" i="12" s="1"/>
  <c r="AG12" i="15"/>
  <c r="AI12" i="15" s="1"/>
  <c r="AH12" i="15"/>
  <c r="AJ12" i="15" s="1"/>
  <c r="AK31" i="14"/>
  <c r="AM31" i="14" s="1"/>
  <c r="AL31" i="14"/>
  <c r="AN31" i="14" s="1"/>
  <c r="S189" i="16"/>
  <c r="AC189" i="16" s="1"/>
  <c r="T189" i="16"/>
  <c r="AD189" i="16" s="1"/>
  <c r="AK205" i="16"/>
  <c r="AM205" i="16" s="1"/>
  <c r="AL205" i="16"/>
  <c r="AN205" i="16" s="1"/>
  <c r="S352" i="12"/>
  <c r="T352" i="12"/>
  <c r="AD352" i="12" s="1"/>
  <c r="T78" i="12"/>
  <c r="AD78" i="12" s="1"/>
  <c r="S78" i="12"/>
  <c r="AC78" i="12" s="1"/>
  <c r="AK194" i="12"/>
  <c r="AM194" i="12" s="1"/>
  <c r="AL194" i="12"/>
  <c r="AN194" i="12" s="1"/>
  <c r="R264" i="12"/>
  <c r="AF264" i="12" s="1"/>
  <c r="AH14" i="14"/>
  <c r="AJ14" i="14" s="1"/>
  <c r="AG14" i="14"/>
  <c r="R247" i="12"/>
  <c r="Q247" i="12" s="1"/>
  <c r="AE247" i="12" s="1"/>
  <c r="S384" i="12"/>
  <c r="T384" i="12"/>
  <c r="AD384" i="12" s="1"/>
  <c r="R79" i="15"/>
  <c r="Q79" i="15" s="1"/>
  <c r="AE79" i="15" s="1"/>
  <c r="V26" i="3"/>
  <c r="Z26" i="3" s="1"/>
  <c r="U26" i="3"/>
  <c r="Y26" i="3" s="1"/>
  <c r="R54" i="16"/>
  <c r="Q54" i="16" s="1"/>
  <c r="AE54" i="16" s="1"/>
  <c r="R330" i="12"/>
  <c r="Q330" i="12" s="1"/>
  <c r="AE330" i="12" s="1"/>
  <c r="AL181" i="16"/>
  <c r="AK181" i="16"/>
  <c r="AM181" i="16" s="1"/>
  <c r="S21" i="3"/>
  <c r="AC21" i="3" s="1"/>
  <c r="T21" i="3"/>
  <c r="AD21" i="3" s="1"/>
  <c r="V303" i="12"/>
  <c r="Z303" i="12" s="1"/>
  <c r="U303" i="12"/>
  <c r="Y303" i="12" s="1"/>
  <c r="R112" i="12"/>
  <c r="AK219" i="12"/>
  <c r="AM219" i="12" s="1"/>
  <c r="AL219" i="12"/>
  <c r="AN219" i="12" s="1"/>
  <c r="AH49" i="12"/>
  <c r="AJ49" i="12" s="1"/>
  <c r="AG49" i="12"/>
  <c r="AI49" i="12" s="1"/>
  <c r="U421" i="12"/>
  <c r="Y421" i="12" s="1"/>
  <c r="V421" i="12"/>
  <c r="V350" i="12"/>
  <c r="U350" i="12"/>
  <c r="Y350" i="12" s="1"/>
  <c r="AK23" i="15"/>
  <c r="AM23" i="15" s="1"/>
  <c r="AL23" i="15"/>
  <c r="AN23" i="15" s="1"/>
  <c r="S130" i="16"/>
  <c r="T130" i="16"/>
  <c r="AD130" i="16" s="1"/>
  <c r="R192" i="12"/>
  <c r="AF192" i="12" s="1"/>
  <c r="AH198" i="12"/>
  <c r="AJ198" i="12" s="1"/>
  <c r="AG198" i="12"/>
  <c r="AG141" i="16"/>
  <c r="AI141" i="16" s="1"/>
  <c r="AH141" i="16"/>
  <c r="AJ141" i="16" s="1"/>
  <c r="U17" i="15"/>
  <c r="Y17" i="15" s="1"/>
  <c r="V17" i="15"/>
  <c r="Z17" i="15" s="1"/>
  <c r="S52" i="15"/>
  <c r="AC52" i="15" s="1"/>
  <c r="T52" i="15"/>
  <c r="AH110" i="12"/>
  <c r="AJ110" i="12" s="1"/>
  <c r="AG110" i="12"/>
  <c r="U24" i="3"/>
  <c r="Y24" i="3" s="1"/>
  <c r="V24" i="3"/>
  <c r="Z24" i="3" s="1"/>
  <c r="R251" i="12"/>
  <c r="Q251" i="12" s="1"/>
  <c r="AE251" i="12" s="1"/>
  <c r="R58" i="12"/>
  <c r="AK22" i="15"/>
  <c r="AM22" i="15" s="1"/>
  <c r="AL22" i="15"/>
  <c r="AN22" i="15" s="1"/>
  <c r="R208" i="16"/>
  <c r="Q208" i="16" s="1"/>
  <c r="AE208" i="16" s="1"/>
  <c r="X33" i="12"/>
  <c r="AB33" i="12" s="1"/>
  <c r="W33" i="12"/>
  <c r="AA33" i="12" s="1"/>
  <c r="R315" i="12"/>
  <c r="W73" i="15"/>
  <c r="AA73" i="15" s="1"/>
  <c r="X73" i="15"/>
  <c r="AB73" i="15" s="1"/>
  <c r="R10" i="3"/>
  <c r="AF10" i="3" s="1"/>
  <c r="S168" i="16"/>
  <c r="T168" i="16"/>
  <c r="AD168" i="16" s="1"/>
  <c r="T21" i="12"/>
  <c r="AD21" i="12" s="1"/>
  <c r="S21" i="12"/>
  <c r="AH134" i="12"/>
  <c r="AJ134" i="12" s="1"/>
  <c r="AG134" i="12"/>
  <c r="AI134" i="12" s="1"/>
  <c r="AK190" i="16"/>
  <c r="AM190" i="16" s="1"/>
  <c r="AL190" i="16"/>
  <c r="AN190" i="16" s="1"/>
  <c r="W14" i="3"/>
  <c r="AA14" i="3" s="1"/>
  <c r="X14" i="3"/>
  <c r="AB14" i="3" s="1"/>
  <c r="X236" i="12"/>
  <c r="AB236" i="12" s="1"/>
  <c r="W236" i="12"/>
  <c r="AA236" i="12" s="1"/>
  <c r="T506" i="12"/>
  <c r="AD506" i="12" s="1"/>
  <c r="S506" i="12"/>
  <c r="AC506" i="12" s="1"/>
  <c r="V124" i="12"/>
  <c r="U124" i="12"/>
  <c r="Y124" i="12" s="1"/>
  <c r="R22" i="15"/>
  <c r="V464" i="12"/>
  <c r="U464" i="12"/>
  <c r="Y464" i="12" s="1"/>
  <c r="AL35" i="15"/>
  <c r="AN35" i="15" s="1"/>
  <c r="AK35" i="15"/>
  <c r="AM35" i="15" s="1"/>
  <c r="R25" i="3"/>
  <c r="AL13" i="3"/>
  <c r="AN13" i="3" s="1"/>
  <c r="AK13" i="3"/>
  <c r="AM13" i="3" s="1"/>
  <c r="W15" i="3"/>
  <c r="AA15" i="3" s="1"/>
  <c r="X15" i="3"/>
  <c r="AB15" i="3" s="1"/>
  <c r="T49" i="12"/>
  <c r="AD49" i="12" s="1"/>
  <c r="S49" i="12"/>
  <c r="U73" i="15"/>
  <c r="Y73" i="15" s="1"/>
  <c r="V73" i="15"/>
  <c r="W412" i="12"/>
  <c r="AA412" i="12" s="1"/>
  <c r="X412" i="12"/>
  <c r="AB412" i="12" s="1"/>
  <c r="AG140" i="12"/>
  <c r="AH140" i="12"/>
  <c r="AJ140" i="12" s="1"/>
  <c r="AG12" i="12"/>
  <c r="AI12" i="12" s="1"/>
  <c r="AH12" i="12"/>
  <c r="AJ12" i="12" s="1"/>
  <c r="W307" i="12"/>
  <c r="AA307" i="12" s="1"/>
  <c r="X307" i="12"/>
  <c r="AB307" i="12" s="1"/>
  <c r="R418" i="12"/>
  <c r="AF418" i="12" s="1"/>
  <c r="S338" i="12"/>
  <c r="AC338" i="12" s="1"/>
  <c r="T338" i="12"/>
  <c r="AD338" i="12" s="1"/>
  <c r="R375" i="12"/>
  <c r="AF375" i="12" s="1"/>
  <c r="AG24" i="14"/>
  <c r="AH24" i="14"/>
  <c r="AJ24" i="14" s="1"/>
  <c r="U101" i="15"/>
  <c r="Y101" i="15" s="1"/>
  <c r="V101" i="15"/>
  <c r="Z101" i="15" s="1"/>
  <c r="R460" i="12"/>
  <c r="S64" i="12"/>
  <c r="AC64" i="12" s="1"/>
  <c r="T64" i="12"/>
  <c r="AD64" i="12" s="1"/>
  <c r="T86" i="12"/>
  <c r="AD86" i="12" s="1"/>
  <c r="S86" i="12"/>
  <c r="T405" i="12"/>
  <c r="AD405" i="12" s="1"/>
  <c r="S405" i="12"/>
  <c r="AC405" i="12" s="1"/>
  <c r="W94" i="12"/>
  <c r="AA94" i="12" s="1"/>
  <c r="X94" i="12"/>
  <c r="AB94" i="12" s="1"/>
  <c r="W102" i="15"/>
  <c r="AA102" i="15" s="1"/>
  <c r="X102" i="15"/>
  <c r="AB102" i="15" s="1"/>
  <c r="AG18" i="3"/>
  <c r="AH18" i="3"/>
  <c r="AJ18" i="3" s="1"/>
  <c r="U24" i="14"/>
  <c r="Y24" i="14" s="1"/>
  <c r="V24" i="14"/>
  <c r="Z24" i="14" s="1"/>
  <c r="T13" i="13"/>
  <c r="AD13" i="13" s="1"/>
  <c r="S13" i="13"/>
  <c r="AC13" i="13" s="1"/>
  <c r="R209" i="16"/>
  <c r="X99" i="15"/>
  <c r="AB99" i="15" s="1"/>
  <c r="W99" i="15"/>
  <c r="AA99" i="15" s="1"/>
  <c r="T373" i="12"/>
  <c r="AD373" i="12" s="1"/>
  <c r="S373" i="12"/>
  <c r="AC373" i="12" s="1"/>
  <c r="T117" i="16"/>
  <c r="AD117" i="16" s="1"/>
  <c r="S117" i="16"/>
  <c r="AC117" i="16" s="1"/>
  <c r="AK67" i="15"/>
  <c r="AM67" i="15" s="1"/>
  <c r="AL67" i="15"/>
  <c r="AN67" i="15" s="1"/>
  <c r="U9" i="3"/>
  <c r="Y9" i="3" s="1"/>
  <c r="V9" i="3"/>
  <c r="Z9" i="3" s="1"/>
  <c r="V39" i="14"/>
  <c r="Z39" i="14" s="1"/>
  <c r="U39" i="14"/>
  <c r="Y39" i="14" s="1"/>
  <c r="AH378" i="12"/>
  <c r="AJ378" i="12" s="1"/>
  <c r="AG378" i="12"/>
  <c r="AL205" i="12"/>
  <c r="AN205" i="12" s="1"/>
  <c r="AK205" i="12"/>
  <c r="AM205" i="12" s="1"/>
  <c r="X103" i="16"/>
  <c r="AB103" i="16" s="1"/>
  <c r="W103" i="16"/>
  <c r="AA103" i="16" s="1"/>
  <c r="X11" i="14"/>
  <c r="W11" i="14"/>
  <c r="AA11" i="14" s="1"/>
  <c r="T59" i="12"/>
  <c r="AD59" i="12" s="1"/>
  <c r="S59" i="12"/>
  <c r="AL21" i="14"/>
  <c r="AN21" i="14" s="1"/>
  <c r="AK21" i="14"/>
  <c r="AM21" i="14" s="1"/>
  <c r="AH122" i="12"/>
  <c r="AJ122" i="12" s="1"/>
  <c r="AG122" i="12"/>
  <c r="AI122" i="12" s="1"/>
  <c r="S198" i="12"/>
  <c r="T198" i="12"/>
  <c r="AD198" i="12" s="1"/>
  <c r="X480" i="12"/>
  <c r="AB480" i="12" s="1"/>
  <c r="W480" i="12"/>
  <c r="AA480" i="12" s="1"/>
  <c r="AH268" i="12"/>
  <c r="AJ268" i="12" s="1"/>
  <c r="AG268" i="12"/>
  <c r="AI268" i="12" s="1"/>
  <c r="R97" i="16"/>
  <c r="Q97" i="16" s="1"/>
  <c r="AE97" i="16" s="1"/>
  <c r="R10" i="14"/>
  <c r="AF10" i="14" s="1"/>
  <c r="S17" i="3"/>
  <c r="T17" i="3"/>
  <c r="T355" i="12"/>
  <c r="AD355" i="12" s="1"/>
  <c r="S355" i="12"/>
  <c r="AC355" i="12" s="1"/>
  <c r="R76" i="16"/>
  <c r="Q76" i="16" s="1"/>
  <c r="AE76" i="16" s="1"/>
  <c r="V79" i="16"/>
  <c r="Z79" i="16" s="1"/>
  <c r="U79" i="16"/>
  <c r="Y79" i="16" s="1"/>
  <c r="AG182" i="16"/>
  <c r="AH182" i="16"/>
  <c r="AJ182" i="16" s="1"/>
  <c r="U42" i="16"/>
  <c r="Y42" i="16" s="1"/>
  <c r="V42" i="16"/>
  <c r="Z42" i="16" s="1"/>
  <c r="AG283" i="12"/>
  <c r="AI283" i="12" s="1"/>
  <c r="AH283" i="12"/>
  <c r="AJ283" i="12" s="1"/>
  <c r="AG458" i="12"/>
  <c r="AI458" i="12" s="1"/>
  <c r="AH458" i="12"/>
  <c r="AJ458" i="12" s="1"/>
  <c r="AK365" i="12"/>
  <c r="AM365" i="12" s="1"/>
  <c r="AL365" i="12"/>
  <c r="AN365" i="12" s="1"/>
  <c r="U190" i="12"/>
  <c r="Y190" i="12" s="1"/>
  <c r="V190" i="12"/>
  <c r="Z190" i="12" s="1"/>
  <c r="S220" i="12"/>
  <c r="AC220" i="12" s="1"/>
  <c r="T220" i="12"/>
  <c r="AD220" i="12" s="1"/>
  <c r="AG31" i="12"/>
  <c r="AI31" i="12" s="1"/>
  <c r="AH31" i="12"/>
  <c r="AJ31" i="12" s="1"/>
  <c r="W440" i="12"/>
  <c r="AA440" i="12" s="1"/>
  <c r="X440" i="12"/>
  <c r="AB440" i="12" s="1"/>
  <c r="W174" i="16"/>
  <c r="AA174" i="16" s="1"/>
  <c r="X174" i="16"/>
  <c r="AB174" i="16" s="1"/>
  <c r="AK9" i="13"/>
  <c r="AM9" i="13" s="1"/>
  <c r="AL9" i="13"/>
  <c r="AN9" i="13" s="1"/>
  <c r="AK43" i="16"/>
  <c r="AM43" i="16" s="1"/>
  <c r="AL43" i="16"/>
  <c r="S464" i="12"/>
  <c r="T464" i="12"/>
  <c r="AD464" i="12" s="1"/>
  <c r="S323" i="12"/>
  <c r="AC323" i="12" s="1"/>
  <c r="T323" i="12"/>
  <c r="AD323" i="12" s="1"/>
  <c r="AL200" i="12"/>
  <c r="AN200" i="12" s="1"/>
  <c r="AK200" i="12"/>
  <c r="AM200" i="12" s="1"/>
  <c r="AK141" i="16"/>
  <c r="AM141" i="16" s="1"/>
  <c r="AL141" i="16"/>
  <c r="AN141" i="16" s="1"/>
  <c r="X18" i="14"/>
  <c r="AB18" i="14" s="1"/>
  <c r="W18" i="14"/>
  <c r="AA18" i="14" s="1"/>
  <c r="AL35" i="14"/>
  <c r="AN35" i="14" s="1"/>
  <c r="AK35" i="14"/>
  <c r="AM35" i="14" s="1"/>
  <c r="V479" i="12"/>
  <c r="Z479" i="12" s="1"/>
  <c r="U479" i="12"/>
  <c r="Y479" i="12" s="1"/>
  <c r="R166" i="12"/>
  <c r="Q166" i="12" s="1"/>
  <c r="AE166" i="12" s="1"/>
  <c r="R220" i="12"/>
  <c r="AF220" i="12" s="1"/>
  <c r="U24" i="15"/>
  <c r="Y24" i="15" s="1"/>
  <c r="V24" i="15"/>
  <c r="Z24" i="15" s="1"/>
  <c r="X247" i="16"/>
  <c r="AB247" i="16" s="1"/>
  <c r="W247" i="16"/>
  <c r="AA247" i="16" s="1"/>
  <c r="R14" i="13"/>
  <c r="AL72" i="15"/>
  <c r="AN72" i="15" s="1"/>
  <c r="AK72" i="15"/>
  <c r="AM72" i="15" s="1"/>
  <c r="W77" i="12"/>
  <c r="AA77" i="12" s="1"/>
  <c r="X77" i="12"/>
  <c r="AB77" i="12" s="1"/>
  <c r="V9" i="15"/>
  <c r="Z9" i="15" s="1"/>
  <c r="U9" i="15"/>
  <c r="Y9" i="15" s="1"/>
  <c r="V142" i="16"/>
  <c r="U142" i="16"/>
  <c r="Y142" i="16" s="1"/>
  <c r="X19" i="12"/>
  <c r="AB19" i="12" s="1"/>
  <c r="W19" i="12"/>
  <c r="AA19" i="12" s="1"/>
  <c r="V485" i="12"/>
  <c r="Z485" i="12" s="1"/>
  <c r="U485" i="12"/>
  <c r="Y485" i="12" s="1"/>
  <c r="AL495" i="12"/>
  <c r="AN495" i="12" s="1"/>
  <c r="AK495" i="12"/>
  <c r="AM495" i="12" s="1"/>
  <c r="AL170" i="16"/>
  <c r="AK170" i="16"/>
  <c r="AM170" i="16" s="1"/>
  <c r="U454" i="12"/>
  <c r="Y454" i="12" s="1"/>
  <c r="V454" i="12"/>
  <c r="Z454" i="12" s="1"/>
  <c r="AG372" i="12"/>
  <c r="AH372" i="12"/>
  <c r="AJ372" i="12" s="1"/>
  <c r="AH7" i="15"/>
  <c r="AJ7" i="15" s="1"/>
  <c r="AG7" i="15"/>
  <c r="AH49" i="16"/>
  <c r="AJ49" i="16" s="1"/>
  <c r="AG49" i="16"/>
  <c r="R358" i="12"/>
  <c r="Q358" i="12" s="1"/>
  <c r="AE358" i="12" s="1"/>
  <c r="R339" i="12"/>
  <c r="T248" i="12"/>
  <c r="AD248" i="12" s="1"/>
  <c r="S248" i="12"/>
  <c r="AC248" i="12" s="1"/>
  <c r="AG374" i="12"/>
  <c r="AH374" i="12"/>
  <c r="AJ374" i="12" s="1"/>
  <c r="U48" i="12"/>
  <c r="Y48" i="12" s="1"/>
  <c r="V48" i="12"/>
  <c r="Z48" i="12" s="1"/>
  <c r="AH144" i="12"/>
  <c r="AJ144" i="12" s="1"/>
  <c r="AG144" i="12"/>
  <c r="X211" i="12"/>
  <c r="W211" i="12"/>
  <c r="AA211" i="12" s="1"/>
  <c r="AG23" i="12"/>
  <c r="AH23" i="12"/>
  <c r="AJ23" i="12" s="1"/>
  <c r="R353" i="12"/>
  <c r="Q353" i="12" s="1"/>
  <c r="AE353" i="12" s="1"/>
  <c r="AG22" i="13"/>
  <c r="AH22" i="13"/>
  <c r="AJ22" i="13" s="1"/>
  <c r="S63" i="12"/>
  <c r="AC63" i="12" s="1"/>
  <c r="T63" i="12"/>
  <c r="AD63" i="12" s="1"/>
  <c r="R327" i="12"/>
  <c r="AF327" i="12" s="1"/>
  <c r="X65" i="16"/>
  <c r="AB65" i="16" s="1"/>
  <c r="W65" i="16"/>
  <c r="AA65" i="16" s="1"/>
  <c r="W310" i="12"/>
  <c r="AA310" i="12" s="1"/>
  <c r="X310" i="12"/>
  <c r="AB310" i="12" s="1"/>
  <c r="R123" i="12"/>
  <c r="AG468" i="12"/>
  <c r="AH468" i="12"/>
  <c r="AJ468" i="12" s="1"/>
  <c r="AL88" i="16"/>
  <c r="AK88" i="16"/>
  <c r="AM88" i="16" s="1"/>
  <c r="AK11" i="12"/>
  <c r="AM11" i="12" s="1"/>
  <c r="AL11" i="12"/>
  <c r="AN11" i="12" s="1"/>
  <c r="AK19" i="12"/>
  <c r="AM19" i="12" s="1"/>
  <c r="AL19" i="12"/>
  <c r="AN19" i="12" s="1"/>
  <c r="T240" i="12"/>
  <c r="AD240" i="12" s="1"/>
  <c r="S240" i="12"/>
  <c r="AC240" i="12" s="1"/>
  <c r="AL46" i="12"/>
  <c r="AN46" i="12" s="1"/>
  <c r="AK46" i="12"/>
  <c r="AM46" i="12" s="1"/>
  <c r="AG436" i="12"/>
  <c r="AH436" i="12"/>
  <c r="AJ436" i="12" s="1"/>
  <c r="R203" i="12"/>
  <c r="U237" i="12"/>
  <c r="Y237" i="12" s="1"/>
  <c r="V237" i="12"/>
  <c r="Z237" i="12" s="1"/>
  <c r="V437" i="12"/>
  <c r="U437" i="12"/>
  <c r="Y437" i="12" s="1"/>
  <c r="X398" i="12"/>
  <c r="AB398" i="12" s="1"/>
  <c r="W398" i="12"/>
  <c r="AA398" i="12" s="1"/>
  <c r="V467" i="12"/>
  <c r="Z467" i="12" s="1"/>
  <c r="U467" i="12"/>
  <c r="Y467" i="12" s="1"/>
  <c r="V503" i="12"/>
  <c r="Z503" i="12" s="1"/>
  <c r="U503" i="12"/>
  <c r="Y503" i="12" s="1"/>
  <c r="R237" i="16"/>
  <c r="Q237" i="16" s="1"/>
  <c r="AE237" i="16" s="1"/>
  <c r="R113" i="12"/>
  <c r="AF113" i="12" s="1"/>
  <c r="U10" i="3"/>
  <c r="Y10" i="3" s="1"/>
  <c r="V10" i="3"/>
  <c r="Z10" i="3" s="1"/>
  <c r="R128" i="16"/>
  <c r="AH75" i="16"/>
  <c r="AJ75" i="16" s="1"/>
  <c r="AG75" i="16"/>
  <c r="AI75" i="16" s="1"/>
  <c r="R448" i="12"/>
  <c r="Q448" i="12" s="1"/>
  <c r="AE448" i="12" s="1"/>
  <c r="X55" i="12"/>
  <c r="AB55" i="12" s="1"/>
  <c r="W55" i="12"/>
  <c r="AA55" i="12" s="1"/>
  <c r="R508" i="12"/>
  <c r="Q508" i="12" s="1"/>
  <c r="AE508" i="12" s="1"/>
  <c r="R212" i="12"/>
  <c r="Q212" i="12" s="1"/>
  <c r="AE212" i="12" s="1"/>
  <c r="V248" i="16"/>
  <c r="Z248" i="16" s="1"/>
  <c r="U248" i="16"/>
  <c r="Y248" i="16" s="1"/>
  <c r="W469" i="12"/>
  <c r="AA469" i="12" s="1"/>
  <c r="X469" i="12"/>
  <c r="U100" i="12"/>
  <c r="Y100" i="12" s="1"/>
  <c r="V100" i="12"/>
  <c r="Z100" i="12" s="1"/>
  <c r="U102" i="12"/>
  <c r="Y102" i="12" s="1"/>
  <c r="V102" i="12"/>
  <c r="X34" i="12"/>
  <c r="AB34" i="12" s="1"/>
  <c r="W34" i="12"/>
  <c r="AA34" i="12" s="1"/>
  <c r="R30" i="16"/>
  <c r="Q30" i="16" s="1"/>
  <c r="AE30" i="16" s="1"/>
  <c r="AG64" i="12"/>
  <c r="AI64" i="12" s="1"/>
  <c r="AH64" i="12"/>
  <c r="AJ64" i="12" s="1"/>
  <c r="T76" i="16"/>
  <c r="AD76" i="16" s="1"/>
  <c r="S76" i="16"/>
  <c r="AC76" i="16" s="1"/>
  <c r="T494" i="12"/>
  <c r="AD494" i="12" s="1"/>
  <c r="S494" i="12"/>
  <c r="AC494" i="12" s="1"/>
  <c r="R112" i="16"/>
  <c r="AF112" i="16" s="1"/>
  <c r="X476" i="12"/>
  <c r="AB476" i="12" s="1"/>
  <c r="W476" i="12"/>
  <c r="AA476" i="12" s="1"/>
  <c r="AG59" i="12"/>
  <c r="AH59" i="12"/>
  <c r="AJ59" i="12" s="1"/>
  <c r="AH176" i="16"/>
  <c r="AJ176" i="16" s="1"/>
  <c r="AG176" i="16"/>
  <c r="AI176" i="16" s="1"/>
  <c r="X106" i="15"/>
  <c r="AB106" i="15" s="1"/>
  <c r="W106" i="15"/>
  <c r="AA106" i="15" s="1"/>
  <c r="AK432" i="12"/>
  <c r="AM432" i="12" s="1"/>
  <c r="AL432" i="12"/>
  <c r="AN432" i="12" s="1"/>
  <c r="AK412" i="12"/>
  <c r="AM412" i="12" s="1"/>
  <c r="AL412" i="12"/>
  <c r="X234" i="16"/>
  <c r="AB234" i="16" s="1"/>
  <c r="W234" i="16"/>
  <c r="AA234" i="16" s="1"/>
  <c r="R17" i="15"/>
  <c r="Q17" i="15" s="1"/>
  <c r="AE17" i="15" s="1"/>
  <c r="AH73" i="12"/>
  <c r="AJ73" i="12" s="1"/>
  <c r="AG73" i="12"/>
  <c r="AG194" i="12"/>
  <c r="AI194" i="12" s="1"/>
  <c r="AH194" i="12"/>
  <c r="AJ194" i="12" s="1"/>
  <c r="AL23" i="13"/>
  <c r="AK23" i="13"/>
  <c r="AM23" i="13" s="1"/>
  <c r="U326" i="12"/>
  <c r="Y326" i="12" s="1"/>
  <c r="V326" i="12"/>
  <c r="AL22" i="13"/>
  <c r="AN22" i="13" s="1"/>
  <c r="AK22" i="13"/>
  <c r="AM22" i="13" s="1"/>
  <c r="AL92" i="16"/>
  <c r="AN92" i="16" s="1"/>
  <c r="AK92" i="16"/>
  <c r="AM92" i="16" s="1"/>
  <c r="AH250" i="12"/>
  <c r="AJ250" i="12" s="1"/>
  <c r="AG250" i="12"/>
  <c r="U227" i="12"/>
  <c r="Y227" i="12" s="1"/>
  <c r="V227" i="12"/>
  <c r="AG200" i="12"/>
  <c r="AI200" i="12" s="1"/>
  <c r="AH200" i="12"/>
  <c r="AJ200" i="12" s="1"/>
  <c r="V84" i="15"/>
  <c r="Z84" i="15" s="1"/>
  <c r="U84" i="15"/>
  <c r="Y84" i="15" s="1"/>
  <c r="AH97" i="16"/>
  <c r="AJ97" i="16" s="1"/>
  <c r="AG97" i="16"/>
  <c r="AI97" i="16" s="1"/>
  <c r="AG371" i="12"/>
  <c r="AH371" i="12"/>
  <c r="AJ371" i="12" s="1"/>
  <c r="R318" i="12"/>
  <c r="Q318" i="12" s="1"/>
  <c r="AE318" i="12" s="1"/>
  <c r="AG219" i="16"/>
  <c r="AI219" i="16" s="1"/>
  <c r="AH219" i="16"/>
  <c r="AJ219" i="16" s="1"/>
  <c r="R195" i="12"/>
  <c r="Q195" i="12" s="1"/>
  <c r="X38" i="14"/>
  <c r="AB38" i="14" s="1"/>
  <c r="W38" i="14"/>
  <c r="AA38" i="14" s="1"/>
  <c r="AH173" i="16"/>
  <c r="AJ173" i="16" s="1"/>
  <c r="AG173" i="16"/>
  <c r="AI173" i="16" s="1"/>
  <c r="AL21" i="16"/>
  <c r="AK21" i="16"/>
  <c r="AM21" i="16" s="1"/>
  <c r="X338" i="12"/>
  <c r="AB338" i="12" s="1"/>
  <c r="W338" i="12"/>
  <c r="AA338" i="12" s="1"/>
  <c r="AG102" i="15"/>
  <c r="AH102" i="15"/>
  <c r="AJ102" i="15" s="1"/>
  <c r="V416" i="12"/>
  <c r="Z416" i="12" s="1"/>
  <c r="U416" i="12"/>
  <c r="Y416" i="12" s="1"/>
  <c r="W506" i="12"/>
  <c r="AA506" i="12" s="1"/>
  <c r="X506" i="12"/>
  <c r="AL98" i="16"/>
  <c r="AK98" i="16"/>
  <c r="AM98" i="16" s="1"/>
  <c r="U245" i="12"/>
  <c r="Y245" i="12" s="1"/>
  <c r="V245" i="12"/>
  <c r="Z245" i="12" s="1"/>
  <c r="AG370" i="12"/>
  <c r="AH370" i="12"/>
  <c r="AJ370" i="12" s="1"/>
  <c r="R73" i="12"/>
  <c r="R91" i="15"/>
  <c r="Q91" i="15" s="1"/>
  <c r="AE91" i="15" s="1"/>
  <c r="AL393" i="12"/>
  <c r="AK393" i="12"/>
  <c r="AM393" i="12" s="1"/>
  <c r="W200" i="12"/>
  <c r="AA200" i="12" s="1"/>
  <c r="X200" i="12"/>
  <c r="AB200" i="12" s="1"/>
  <c r="AK69" i="16"/>
  <c r="AM69" i="16" s="1"/>
  <c r="AL69" i="16"/>
  <c r="AN69" i="16" s="1"/>
  <c r="AL424" i="12"/>
  <c r="AN424" i="12" s="1"/>
  <c r="AK424" i="12"/>
  <c r="AM424" i="12" s="1"/>
  <c r="T38" i="15"/>
  <c r="AD38" i="15" s="1"/>
  <c r="S38" i="15"/>
  <c r="AC38" i="15" s="1"/>
  <c r="X11" i="13"/>
  <c r="AB11" i="13" s="1"/>
  <c r="W11" i="13"/>
  <c r="AA11" i="13" s="1"/>
  <c r="W16" i="15"/>
  <c r="AA16" i="15" s="1"/>
  <c r="X16" i="15"/>
  <c r="AB16" i="15" s="1"/>
  <c r="R230" i="16"/>
  <c r="Q230" i="16" s="1"/>
  <c r="AE230" i="16" s="1"/>
  <c r="T62" i="12"/>
  <c r="AD62" i="12" s="1"/>
  <c r="S62" i="12"/>
  <c r="AC62" i="12" s="1"/>
  <c r="W80" i="15"/>
  <c r="AA80" i="15" s="1"/>
  <c r="X80" i="15"/>
  <c r="T181" i="16"/>
  <c r="AD181" i="16" s="1"/>
  <c r="S181" i="16"/>
  <c r="R207" i="16"/>
  <c r="AL47" i="15"/>
  <c r="AN47" i="15" s="1"/>
  <c r="AK47" i="15"/>
  <c r="AM47" i="15" s="1"/>
  <c r="S33" i="15"/>
  <c r="T33" i="15"/>
  <c r="AD33" i="15" s="1"/>
  <c r="W105" i="15"/>
  <c r="AA105" i="15" s="1"/>
  <c r="X105" i="15"/>
  <c r="X9" i="13"/>
  <c r="AB9" i="13" s="1"/>
  <c r="W9" i="13"/>
  <c r="AA9" i="13" s="1"/>
  <c r="U27" i="13"/>
  <c r="Y27" i="13" s="1"/>
  <c r="V27" i="13"/>
  <c r="Z27" i="13" s="1"/>
  <c r="T466" i="12"/>
  <c r="AD466" i="12" s="1"/>
  <c r="S466" i="12"/>
  <c r="AC466" i="12" s="1"/>
  <c r="V154" i="16"/>
  <c r="Z154" i="16" s="1"/>
  <c r="U154" i="16"/>
  <c r="Y154" i="16" s="1"/>
  <c r="S438" i="12"/>
  <c r="T438" i="12"/>
  <c r="AD438" i="12" s="1"/>
  <c r="R26" i="15"/>
  <c r="AF26" i="15" s="1"/>
  <c r="AH14" i="12"/>
  <c r="AJ14" i="12" s="1"/>
  <c r="AG14" i="12"/>
  <c r="AI14" i="12" s="1"/>
  <c r="T188" i="12"/>
  <c r="AD188" i="12" s="1"/>
  <c r="S188" i="12"/>
  <c r="AC188" i="12" s="1"/>
  <c r="T74" i="15"/>
  <c r="AD74" i="15" s="1"/>
  <c r="S74" i="15"/>
  <c r="AC74" i="15" s="1"/>
  <c r="R152" i="12"/>
  <c r="AH162" i="16"/>
  <c r="AJ162" i="16" s="1"/>
  <c r="AG162" i="16"/>
  <c r="AH53" i="15"/>
  <c r="AJ53" i="15" s="1"/>
  <c r="AG53" i="15"/>
  <c r="U141" i="12"/>
  <c r="Y141" i="12" s="1"/>
  <c r="V141" i="12"/>
  <c r="Z141" i="12" s="1"/>
  <c r="R493" i="12"/>
  <c r="Q493" i="12" s="1"/>
  <c r="AE493" i="12" s="1"/>
  <c r="T289" i="12"/>
  <c r="S289" i="12"/>
  <c r="AC289" i="12" s="1"/>
  <c r="U107" i="15"/>
  <c r="Y107" i="15" s="1"/>
  <c r="V107" i="15"/>
  <c r="S54" i="16"/>
  <c r="T54" i="16"/>
  <c r="AD54" i="16" s="1"/>
  <c r="T418" i="12"/>
  <c r="AD418" i="12" s="1"/>
  <c r="S418" i="12"/>
  <c r="AC418" i="12" s="1"/>
  <c r="T228" i="12"/>
  <c r="AD228" i="12" s="1"/>
  <c r="S228" i="12"/>
  <c r="AC228" i="12" s="1"/>
  <c r="W175" i="12"/>
  <c r="AA175" i="12" s="1"/>
  <c r="X175" i="12"/>
  <c r="AB175" i="12" s="1"/>
  <c r="V43" i="12"/>
  <c r="U43" i="12"/>
  <c r="Y43" i="12" s="1"/>
  <c r="R18" i="12"/>
  <c r="AF18" i="12" s="1"/>
  <c r="S76" i="12"/>
  <c r="AC76" i="12" s="1"/>
  <c r="T76" i="12"/>
  <c r="AD76" i="12" s="1"/>
  <c r="AK458" i="12"/>
  <c r="AM458" i="12" s="1"/>
  <c r="AL458" i="12"/>
  <c r="X9" i="15"/>
  <c r="AB9" i="15" s="1"/>
  <c r="W9" i="15"/>
  <c r="AA9" i="15" s="1"/>
  <c r="X424" i="12"/>
  <c r="AB424" i="12" s="1"/>
  <c r="W424" i="12"/>
  <c r="AA424" i="12" s="1"/>
  <c r="R51" i="15"/>
  <c r="Q51" i="15" s="1"/>
  <c r="S379" i="12"/>
  <c r="AC379" i="12" s="1"/>
  <c r="T379" i="12"/>
  <c r="AD379" i="12" s="1"/>
  <c r="T229" i="12"/>
  <c r="AD229" i="12" s="1"/>
  <c r="S229" i="12"/>
  <c r="AC229" i="12" s="1"/>
  <c r="R34" i="13"/>
  <c r="AF34" i="13" s="1"/>
  <c r="X9" i="14"/>
  <c r="AB9" i="14" s="1"/>
  <c r="W9" i="14"/>
  <c r="AA9" i="14" s="1"/>
  <c r="AL50" i="15"/>
  <c r="AN50" i="15" s="1"/>
  <c r="AK50" i="15"/>
  <c r="AM50" i="15" s="1"/>
  <c r="AG117" i="16"/>
  <c r="AH117" i="16"/>
  <c r="AJ117" i="16" s="1"/>
  <c r="AL27" i="16"/>
  <c r="AK27" i="16"/>
  <c r="AM27" i="16" s="1"/>
  <c r="T460" i="12"/>
  <c r="AD460" i="12" s="1"/>
  <c r="S460" i="12"/>
  <c r="AC460" i="12" s="1"/>
  <c r="V58" i="15"/>
  <c r="U58" i="15"/>
  <c r="Y58" i="15" s="1"/>
  <c r="AG339" i="12"/>
  <c r="AI339" i="12" s="1"/>
  <c r="AH339" i="12"/>
  <c r="AJ339" i="12" s="1"/>
  <c r="U93" i="12"/>
  <c r="Y93" i="12" s="1"/>
  <c r="V93" i="12"/>
  <c r="U7" i="12"/>
  <c r="Y7" i="12" s="1"/>
  <c r="V7" i="12"/>
  <c r="Z7" i="12" s="1"/>
  <c r="S183" i="12"/>
  <c r="AC183" i="12" s="1"/>
  <c r="T183" i="12"/>
  <c r="AD183" i="12" s="1"/>
  <c r="S266" i="12"/>
  <c r="AC266" i="12" s="1"/>
  <c r="T266" i="12"/>
  <c r="AD266" i="12" s="1"/>
  <c r="AL436" i="12"/>
  <c r="AN436" i="12" s="1"/>
  <c r="AK436" i="12"/>
  <c r="AM436" i="12" s="1"/>
  <c r="AL243" i="16"/>
  <c r="AN243" i="16" s="1"/>
  <c r="AK243" i="16"/>
  <c r="AM243" i="16" s="1"/>
  <c r="W246" i="16"/>
  <c r="AA246" i="16" s="1"/>
  <c r="X246" i="16"/>
  <c r="W19" i="13"/>
  <c r="AA19" i="13" s="1"/>
  <c r="X19" i="13"/>
  <c r="T284" i="12"/>
  <c r="AD284" i="12" s="1"/>
  <c r="S284" i="12"/>
  <c r="AC284" i="12" s="1"/>
  <c r="AG26" i="14"/>
  <c r="AH26" i="14"/>
  <c r="AJ26" i="14" s="1"/>
  <c r="AL51" i="12"/>
  <c r="AN51" i="12" s="1"/>
  <c r="AK51" i="12"/>
  <c r="AM51" i="12" s="1"/>
  <c r="AH98" i="15"/>
  <c r="AJ98" i="15" s="1"/>
  <c r="AG98" i="15"/>
  <c r="R71" i="16"/>
  <c r="AF71" i="16" s="1"/>
  <c r="AL73" i="12"/>
  <c r="AN73" i="12" s="1"/>
  <c r="AK73" i="12"/>
  <c r="AM73" i="12" s="1"/>
  <c r="U22" i="14"/>
  <c r="Y22" i="14" s="1"/>
  <c r="V22" i="14"/>
  <c r="Z22" i="14" s="1"/>
  <c r="R29" i="12"/>
  <c r="AF29" i="12" s="1"/>
  <c r="AL163" i="16"/>
  <c r="AN163" i="16" s="1"/>
  <c r="AK163" i="16"/>
  <c r="AM163" i="16" s="1"/>
  <c r="V8" i="12"/>
  <c r="Z8" i="12" s="1"/>
  <c r="U8" i="12"/>
  <c r="Y8" i="12" s="1"/>
  <c r="W489" i="12"/>
  <c r="AA489" i="12" s="1"/>
  <c r="X489" i="12"/>
  <c r="AB489" i="12" s="1"/>
  <c r="AK91" i="12"/>
  <c r="AM91" i="12" s="1"/>
  <c r="AL91" i="12"/>
  <c r="AN91" i="12" s="1"/>
  <c r="S239" i="16"/>
  <c r="AC239" i="16" s="1"/>
  <c r="T239" i="16"/>
  <c r="AD239" i="16" s="1"/>
  <c r="V292" i="12"/>
  <c r="U292" i="12"/>
  <c r="Y292" i="12" s="1"/>
  <c r="R31" i="12"/>
  <c r="Q31" i="12" s="1"/>
  <c r="AH41" i="16"/>
  <c r="AJ41" i="16" s="1"/>
  <c r="AG41" i="16"/>
  <c r="AK414" i="12"/>
  <c r="AM414" i="12" s="1"/>
  <c r="AL414" i="12"/>
  <c r="AN414" i="12" s="1"/>
  <c r="V510" i="12"/>
  <c r="U510" i="12"/>
  <c r="Y510" i="12" s="1"/>
  <c r="AL79" i="12"/>
  <c r="AN79" i="12" s="1"/>
  <c r="AK79" i="12"/>
  <c r="AM79" i="12" s="1"/>
  <c r="T215" i="12"/>
  <c r="AD215" i="12" s="1"/>
  <c r="S215" i="12"/>
  <c r="V203" i="16"/>
  <c r="U203" i="16"/>
  <c r="Y203" i="16" s="1"/>
  <c r="X131" i="12"/>
  <c r="W131" i="12"/>
  <c r="AA131" i="12" s="1"/>
  <c r="AG238" i="16"/>
  <c r="AH238" i="16"/>
  <c r="AJ238" i="16" s="1"/>
  <c r="R72" i="15"/>
  <c r="AF72" i="15" s="1"/>
  <c r="R55" i="15"/>
  <c r="W364" i="12"/>
  <c r="AA364" i="12" s="1"/>
  <c r="X364" i="12"/>
  <c r="V453" i="12"/>
  <c r="U453" i="12"/>
  <c r="Y453" i="12" s="1"/>
  <c r="X87" i="12"/>
  <c r="AB87" i="12" s="1"/>
  <c r="W87" i="12"/>
  <c r="AA87" i="12" s="1"/>
  <c r="R69" i="15"/>
  <c r="AF69" i="15" s="1"/>
  <c r="T13" i="14"/>
  <c r="AD13" i="14" s="1"/>
  <c r="S13" i="14"/>
  <c r="W54" i="15"/>
  <c r="AA54" i="15" s="1"/>
  <c r="X54" i="15"/>
  <c r="AB54" i="15" s="1"/>
  <c r="U172" i="16"/>
  <c r="Y172" i="16" s="1"/>
  <c r="V172" i="16"/>
  <c r="AL134" i="12"/>
  <c r="AN134" i="12" s="1"/>
  <c r="AK134" i="12"/>
  <c r="AM134" i="12" s="1"/>
  <c r="T103" i="12"/>
  <c r="AD103" i="12" s="1"/>
  <c r="S103" i="12"/>
  <c r="AC103" i="12" s="1"/>
  <c r="R115" i="16"/>
  <c r="U263" i="12"/>
  <c r="Y263" i="12" s="1"/>
  <c r="V263" i="12"/>
  <c r="Z263" i="12" s="1"/>
  <c r="S482" i="12"/>
  <c r="AC482" i="12" s="1"/>
  <c r="T482" i="12"/>
  <c r="X36" i="16"/>
  <c r="W36" i="16"/>
  <c r="AA36" i="16" s="1"/>
  <c r="R171" i="12"/>
  <c r="AF171" i="12" s="1"/>
  <c r="W43" i="12"/>
  <c r="AA43" i="12" s="1"/>
  <c r="X43" i="12"/>
  <c r="AB43" i="12" s="1"/>
  <c r="X14" i="12"/>
  <c r="AB14" i="12" s="1"/>
  <c r="W14" i="12"/>
  <c r="AA14" i="12" s="1"/>
  <c r="AL75" i="15"/>
  <c r="AN75" i="15" s="1"/>
  <c r="AK75" i="15"/>
  <c r="AM75" i="15" s="1"/>
  <c r="W35" i="14"/>
  <c r="AA35" i="14" s="1"/>
  <c r="X35" i="14"/>
  <c r="AB35" i="14" s="1"/>
  <c r="R489" i="12"/>
  <c r="R66" i="15"/>
  <c r="Q66" i="15" s="1"/>
  <c r="AE66" i="15" s="1"/>
  <c r="AL282" i="12"/>
  <c r="AN282" i="12" s="1"/>
  <c r="AK282" i="12"/>
  <c r="AM282" i="12" s="1"/>
  <c r="W187" i="12"/>
  <c r="AA187" i="12" s="1"/>
  <c r="X187" i="12"/>
  <c r="AB187" i="12" s="1"/>
  <c r="S235" i="16"/>
  <c r="T235" i="16"/>
  <c r="AD235" i="16" s="1"/>
  <c r="W229" i="12"/>
  <c r="AA229" i="12" s="1"/>
  <c r="X229" i="12"/>
  <c r="AB229" i="12" s="1"/>
  <c r="V104" i="15"/>
  <c r="Z104" i="15" s="1"/>
  <c r="U104" i="15"/>
  <c r="Y104" i="15" s="1"/>
  <c r="W99" i="12"/>
  <c r="AA99" i="12" s="1"/>
  <c r="X99" i="12"/>
  <c r="AB99" i="12" s="1"/>
  <c r="X164" i="16"/>
  <c r="W164" i="16"/>
  <c r="AA164" i="16" s="1"/>
  <c r="AK273" i="12"/>
  <c r="AM273" i="12" s="1"/>
  <c r="AL273" i="12"/>
  <c r="AN273" i="12" s="1"/>
  <c r="T205" i="12"/>
  <c r="AD205" i="12" s="1"/>
  <c r="S205" i="12"/>
  <c r="AL78" i="12"/>
  <c r="AK78" i="12"/>
  <c r="AM78" i="12" s="1"/>
  <c r="AK353" i="12"/>
  <c r="AM353" i="12" s="1"/>
  <c r="AL353" i="12"/>
  <c r="AN353" i="12" s="1"/>
  <c r="T159" i="16"/>
  <c r="AD159" i="16" s="1"/>
  <c r="S159" i="16"/>
  <c r="AC159" i="16" s="1"/>
  <c r="AG217" i="16"/>
  <c r="AH217" i="16"/>
  <c r="AJ217" i="16" s="1"/>
  <c r="V274" i="12"/>
  <c r="U274" i="12"/>
  <c r="Y274" i="12" s="1"/>
  <c r="U99" i="12"/>
  <c r="Y99" i="12" s="1"/>
  <c r="V99" i="12"/>
  <c r="Z99" i="12" s="1"/>
  <c r="S233" i="12"/>
  <c r="T233" i="12"/>
  <c r="AD233" i="12" s="1"/>
  <c r="V43" i="15"/>
  <c r="Z43" i="15" s="1"/>
  <c r="U43" i="15"/>
  <c r="Y43" i="15" s="1"/>
  <c r="AG449" i="12"/>
  <c r="AI449" i="12" s="1"/>
  <c r="AH449" i="12"/>
  <c r="AJ449" i="12" s="1"/>
  <c r="W322" i="12"/>
  <c r="AA322" i="12" s="1"/>
  <c r="X322" i="12"/>
  <c r="AB322" i="12" s="1"/>
  <c r="X269" i="12"/>
  <c r="AB269" i="12" s="1"/>
  <c r="W269" i="12"/>
  <c r="AA269" i="12" s="1"/>
  <c r="AH100" i="12"/>
  <c r="AJ100" i="12" s="1"/>
  <c r="AG100" i="12"/>
  <c r="AI100" i="12" s="1"/>
  <c r="X417" i="12"/>
  <c r="AB417" i="12" s="1"/>
  <c r="W417" i="12"/>
  <c r="AA417" i="12" s="1"/>
  <c r="AL112" i="12"/>
  <c r="AN112" i="12" s="1"/>
  <c r="AK112" i="12"/>
  <c r="AM112" i="12" s="1"/>
  <c r="AH80" i="15"/>
  <c r="AJ80" i="15" s="1"/>
  <c r="AG80" i="15"/>
  <c r="AG290" i="12"/>
  <c r="AH290" i="12"/>
  <c r="AJ290" i="12" s="1"/>
  <c r="W36" i="14"/>
  <c r="AA36" i="14" s="1"/>
  <c r="X36" i="14"/>
  <c r="R8" i="14"/>
  <c r="AF8" i="14" s="1"/>
  <c r="X46" i="16"/>
  <c r="W46" i="16"/>
  <c r="AA46" i="16" s="1"/>
  <c r="S29" i="13"/>
  <c r="AC29" i="13" s="1"/>
  <c r="T29" i="13"/>
  <c r="AD29" i="13" s="1"/>
  <c r="V52" i="15"/>
  <c r="Z52" i="15" s="1"/>
  <c r="U52" i="15"/>
  <c r="Y52" i="15" s="1"/>
  <c r="U153" i="12"/>
  <c r="Y153" i="12" s="1"/>
  <c r="V153" i="12"/>
  <c r="Z153" i="12" s="1"/>
  <c r="AL87" i="16"/>
  <c r="AN87" i="16" s="1"/>
  <c r="AK87" i="16"/>
  <c r="AM87" i="16" s="1"/>
  <c r="AK77" i="15"/>
  <c r="AM77" i="15" s="1"/>
  <c r="AL77" i="15"/>
  <c r="AL292" i="12"/>
  <c r="AN292" i="12" s="1"/>
  <c r="AK292" i="12"/>
  <c r="AM292" i="12" s="1"/>
  <c r="W342" i="12"/>
  <c r="AA342" i="12" s="1"/>
  <c r="X342" i="12"/>
  <c r="AB342" i="12" s="1"/>
  <c r="R336" i="12"/>
  <c r="AF336" i="12" s="1"/>
  <c r="T333" i="12"/>
  <c r="AD333" i="12" s="1"/>
  <c r="S333" i="12"/>
  <c r="AC333" i="12" s="1"/>
  <c r="V152" i="16"/>
  <c r="U152" i="16"/>
  <c r="Y152" i="16" s="1"/>
  <c r="R38" i="14"/>
  <c r="S11" i="3"/>
  <c r="T11" i="3"/>
  <c r="AD11" i="3" s="1"/>
  <c r="AL36" i="14"/>
  <c r="AN36" i="14" s="1"/>
  <c r="AK36" i="14"/>
  <c r="AM36" i="14" s="1"/>
  <c r="S425" i="12"/>
  <c r="AC425" i="12" s="1"/>
  <c r="T425" i="12"/>
  <c r="AD425" i="12" s="1"/>
  <c r="AL107" i="15"/>
  <c r="AN107" i="15" s="1"/>
  <c r="AK107" i="15"/>
  <c r="AM107" i="15" s="1"/>
  <c r="R217" i="12"/>
  <c r="AF217" i="12" s="1"/>
  <c r="R42" i="14"/>
  <c r="AF42" i="14" s="1"/>
  <c r="R349" i="12"/>
  <c r="U35" i="15"/>
  <c r="Y35" i="15" s="1"/>
  <c r="V35" i="15"/>
  <c r="S104" i="15"/>
  <c r="T104" i="15"/>
  <c r="AD104" i="15" s="1"/>
  <c r="AG128" i="16"/>
  <c r="AH128" i="16"/>
  <c r="AJ128" i="16" s="1"/>
  <c r="U178" i="16"/>
  <c r="Y178" i="16" s="1"/>
  <c r="V178" i="16"/>
  <c r="Z178" i="16" s="1"/>
  <c r="R167" i="12"/>
  <c r="R386" i="12"/>
  <c r="Q386" i="12" s="1"/>
  <c r="AE386" i="12" s="1"/>
  <c r="V27" i="12"/>
  <c r="U27" i="12"/>
  <c r="Y27" i="12" s="1"/>
  <c r="W166" i="12"/>
  <c r="AA166" i="12" s="1"/>
  <c r="X166" i="12"/>
  <c r="AB166" i="12" s="1"/>
  <c r="R352" i="12"/>
  <c r="R291" i="12"/>
  <c r="AF291" i="12" s="1"/>
  <c r="AL196" i="12"/>
  <c r="AK196" i="12"/>
  <c r="AM196" i="12" s="1"/>
  <c r="U19" i="15"/>
  <c r="Y19" i="15" s="1"/>
  <c r="V19" i="15"/>
  <c r="U230" i="16"/>
  <c r="Y230" i="16" s="1"/>
  <c r="V230" i="16"/>
  <c r="Z230" i="16" s="1"/>
  <c r="AG367" i="12"/>
  <c r="AH367" i="12"/>
  <c r="AJ367" i="12" s="1"/>
  <c r="T243" i="16"/>
  <c r="AD243" i="16" s="1"/>
  <c r="S243" i="16"/>
  <c r="AC243" i="16" s="1"/>
  <c r="X40" i="14"/>
  <c r="AB40" i="14" s="1"/>
  <c r="W40" i="14"/>
  <c r="AA40" i="14" s="1"/>
  <c r="W118" i="12"/>
  <c r="AA118" i="12" s="1"/>
  <c r="X118" i="12"/>
  <c r="AB118" i="12" s="1"/>
  <c r="W45" i="15"/>
  <c r="AA45" i="15" s="1"/>
  <c r="X45" i="15"/>
  <c r="AB45" i="15" s="1"/>
  <c r="W10" i="3"/>
  <c r="AA10" i="3" s="1"/>
  <c r="X10" i="3"/>
  <c r="AB10" i="3" s="1"/>
  <c r="AL8" i="12"/>
  <c r="AN8" i="12" s="1"/>
  <c r="AK8" i="12"/>
  <c r="AM8" i="12" s="1"/>
  <c r="AL187" i="12"/>
  <c r="AN187" i="12" s="1"/>
  <c r="AK187" i="12"/>
  <c r="AM187" i="12" s="1"/>
  <c r="AL368" i="12"/>
  <c r="AN368" i="12" s="1"/>
  <c r="AK368" i="12"/>
  <c r="AM368" i="12" s="1"/>
  <c r="S44" i="12"/>
  <c r="AC44" i="12" s="1"/>
  <c r="T44" i="12"/>
  <c r="AD44" i="12" s="1"/>
  <c r="R129" i="16"/>
  <c r="R378" i="12"/>
  <c r="Q378" i="12" s="1"/>
  <c r="AE378" i="12" s="1"/>
  <c r="U126" i="12"/>
  <c r="Y126" i="12" s="1"/>
  <c r="V126" i="12"/>
  <c r="Z126" i="12" s="1"/>
  <c r="U33" i="15"/>
  <c r="Y33" i="15" s="1"/>
  <c r="V33" i="15"/>
  <c r="Z33" i="15" s="1"/>
  <c r="AL229" i="12"/>
  <c r="AN229" i="12" s="1"/>
  <c r="AK229" i="12"/>
  <c r="AM229" i="12" s="1"/>
  <c r="S372" i="12"/>
  <c r="AC372" i="12" s="1"/>
  <c r="T372" i="12"/>
  <c r="AD372" i="12" s="1"/>
  <c r="W225" i="12"/>
  <c r="AA225" i="12" s="1"/>
  <c r="X225" i="12"/>
  <c r="AB225" i="12" s="1"/>
  <c r="AK21" i="13"/>
  <c r="AM21" i="13" s="1"/>
  <c r="AL21" i="13"/>
  <c r="AN21" i="13" s="1"/>
  <c r="R11" i="3"/>
  <c r="AF11" i="3" s="1"/>
  <c r="AK329" i="12"/>
  <c r="AM329" i="12" s="1"/>
  <c r="AL329" i="12"/>
  <c r="AN329" i="12" s="1"/>
  <c r="AL24" i="15"/>
  <c r="AN24" i="15" s="1"/>
  <c r="AK24" i="15"/>
  <c r="AM24" i="15" s="1"/>
  <c r="AH287" i="12"/>
  <c r="AJ287" i="12" s="1"/>
  <c r="AG287" i="12"/>
  <c r="AI287" i="12" s="1"/>
  <c r="S178" i="12"/>
  <c r="T178" i="12"/>
  <c r="AD178" i="12" s="1"/>
  <c r="AG24" i="16"/>
  <c r="AI24" i="16" s="1"/>
  <c r="AH24" i="16"/>
  <c r="AJ24" i="16" s="1"/>
  <c r="AL54" i="12"/>
  <c r="AN54" i="12" s="1"/>
  <c r="AK54" i="12"/>
  <c r="AM54" i="12" s="1"/>
  <c r="R96" i="16"/>
  <c r="Q96" i="16" s="1"/>
  <c r="AE96" i="16" s="1"/>
  <c r="V440" i="12"/>
  <c r="Z440" i="12" s="1"/>
  <c r="U440" i="12"/>
  <c r="Y440" i="12" s="1"/>
  <c r="T505" i="12"/>
  <c r="AD505" i="12" s="1"/>
  <c r="S505" i="12"/>
  <c r="AC505" i="12" s="1"/>
  <c r="S29" i="16"/>
  <c r="AC29" i="16" s="1"/>
  <c r="T29" i="16"/>
  <c r="AD29" i="16" s="1"/>
  <c r="AG100" i="16"/>
  <c r="AI100" i="16" s="1"/>
  <c r="AH100" i="16"/>
  <c r="AJ100" i="16" s="1"/>
  <c r="AK230" i="12"/>
  <c r="AM230" i="12" s="1"/>
  <c r="AL230" i="12"/>
  <c r="T89" i="12"/>
  <c r="AD89" i="12" s="1"/>
  <c r="S89" i="12"/>
  <c r="V33" i="12"/>
  <c r="Z33" i="12" s="1"/>
  <c r="U33" i="12"/>
  <c r="Y33" i="12" s="1"/>
  <c r="U430" i="12"/>
  <c r="Y430" i="12" s="1"/>
  <c r="V430" i="12"/>
  <c r="Z430" i="12" s="1"/>
  <c r="V201" i="12"/>
  <c r="U201" i="12"/>
  <c r="Y201" i="12" s="1"/>
  <c r="AH133" i="12"/>
  <c r="AJ133" i="12" s="1"/>
  <c r="AG133" i="12"/>
  <c r="AI133" i="12" s="1"/>
  <c r="S444" i="12"/>
  <c r="T444" i="12"/>
  <c r="AD444" i="12" s="1"/>
  <c r="W477" i="12"/>
  <c r="AA477" i="12" s="1"/>
  <c r="X477" i="12"/>
  <c r="AB477" i="12" s="1"/>
  <c r="S213" i="16"/>
  <c r="AC213" i="16" s="1"/>
  <c r="T213" i="16"/>
  <c r="AD213" i="16" s="1"/>
  <c r="T58" i="15"/>
  <c r="AD58" i="15" s="1"/>
  <c r="S58" i="15"/>
  <c r="S410" i="12"/>
  <c r="AC410" i="12" s="1"/>
  <c r="T410" i="12"/>
  <c r="AD410" i="12" s="1"/>
  <c r="T11" i="15"/>
  <c r="S11" i="15"/>
  <c r="AC11" i="15" s="1"/>
  <c r="AG64" i="16"/>
  <c r="AI64" i="16" s="1"/>
  <c r="AH64" i="16"/>
  <c r="AJ64" i="16" s="1"/>
  <c r="AK429" i="12"/>
  <c r="AM429" i="12" s="1"/>
  <c r="AL429" i="12"/>
  <c r="AN429" i="12" s="1"/>
  <c r="V22" i="12"/>
  <c r="Z22" i="12" s="1"/>
  <c r="U22" i="12"/>
  <c r="Y22" i="12" s="1"/>
  <c r="V128" i="12"/>
  <c r="U128" i="12"/>
  <c r="Y128" i="12" s="1"/>
  <c r="W488" i="12"/>
  <c r="AA488" i="12" s="1"/>
  <c r="X488" i="12"/>
  <c r="AK95" i="15"/>
  <c r="AM95" i="15" s="1"/>
  <c r="AL95" i="15"/>
  <c r="AN95" i="15" s="1"/>
  <c r="S8" i="13"/>
  <c r="AC8" i="13" s="1"/>
  <c r="T8" i="13"/>
  <c r="AD8" i="13" s="1"/>
  <c r="V61" i="12"/>
  <c r="Z61" i="12" s="1"/>
  <c r="U61" i="12"/>
  <c r="Y61" i="12" s="1"/>
  <c r="AL56" i="15"/>
  <c r="AN56" i="15" s="1"/>
  <c r="AK56" i="15"/>
  <c r="AM56" i="15" s="1"/>
  <c r="AH272" i="12"/>
  <c r="AJ272" i="12" s="1"/>
  <c r="AG272" i="12"/>
  <c r="AG10" i="12"/>
  <c r="AI10" i="12" s="1"/>
  <c r="AH10" i="12"/>
  <c r="AJ10" i="12" s="1"/>
  <c r="U149" i="16"/>
  <c r="Y149" i="16" s="1"/>
  <c r="V149" i="16"/>
  <c r="U54" i="15"/>
  <c r="Y54" i="15" s="1"/>
  <c r="V54" i="15"/>
  <c r="Z54" i="15" s="1"/>
  <c r="AK11" i="13"/>
  <c r="AM11" i="13" s="1"/>
  <c r="AL11" i="13"/>
  <c r="AN11" i="13" s="1"/>
  <c r="AL191" i="12"/>
  <c r="AN191" i="12" s="1"/>
  <c r="AK191" i="12"/>
  <c r="V451" i="12"/>
  <c r="U451" i="12"/>
  <c r="Y451" i="12" s="1"/>
  <c r="AK233" i="12"/>
  <c r="AM233" i="12" s="1"/>
  <c r="AL233" i="12"/>
  <c r="AN233" i="12" s="1"/>
  <c r="S9" i="15"/>
  <c r="AC9" i="15" s="1"/>
  <c r="T9" i="15"/>
  <c r="AD9" i="15" s="1"/>
  <c r="AG105" i="12"/>
  <c r="AI105" i="12" s="1"/>
  <c r="AH105" i="12"/>
  <c r="AJ105" i="12" s="1"/>
  <c r="T197" i="16"/>
  <c r="AD197" i="16" s="1"/>
  <c r="S197" i="16"/>
  <c r="X38" i="12"/>
  <c r="W38" i="12"/>
  <c r="AA38" i="12" s="1"/>
  <c r="V242" i="12"/>
  <c r="Z242" i="12" s="1"/>
  <c r="U242" i="12"/>
  <c r="Y242" i="12" s="1"/>
  <c r="R13" i="13"/>
  <c r="AF13" i="13" s="1"/>
  <c r="R321" i="12"/>
  <c r="R450" i="12"/>
  <c r="AF450" i="12" s="1"/>
  <c r="AL110" i="12"/>
  <c r="AK110" i="12"/>
  <c r="AM110" i="12" s="1"/>
  <c r="R64" i="12"/>
  <c r="S136" i="12"/>
  <c r="T136" i="12"/>
  <c r="AD136" i="12" s="1"/>
  <c r="AL301" i="12"/>
  <c r="AN301" i="12" s="1"/>
  <c r="AK301" i="12"/>
  <c r="AM301" i="12" s="1"/>
  <c r="S364" i="12"/>
  <c r="AC364" i="12" s="1"/>
  <c r="T364" i="12"/>
  <c r="AD364" i="12" s="1"/>
  <c r="AG83" i="15"/>
  <c r="AH83" i="15"/>
  <c r="AJ83" i="15" s="1"/>
  <c r="S88" i="12"/>
  <c r="AC88" i="12" s="1"/>
  <c r="T88" i="12"/>
  <c r="AD88" i="12" s="1"/>
  <c r="X117" i="12"/>
  <c r="W117" i="12"/>
  <c r="AA117" i="12" s="1"/>
  <c r="AG114" i="16"/>
  <c r="AH114" i="16"/>
  <c r="AJ114" i="16" s="1"/>
  <c r="AH51" i="15"/>
  <c r="AJ51" i="15" s="1"/>
  <c r="AG51" i="15"/>
  <c r="R267" i="12"/>
  <c r="V443" i="12"/>
  <c r="Z443" i="12" s="1"/>
  <c r="U443" i="12"/>
  <c r="Y443" i="12" s="1"/>
  <c r="T239" i="12"/>
  <c r="AD239" i="12" s="1"/>
  <c r="S239" i="12"/>
  <c r="AL367" i="12"/>
  <c r="AN367" i="12" s="1"/>
  <c r="AK367" i="12"/>
  <c r="AM367" i="12" s="1"/>
  <c r="AK131" i="16"/>
  <c r="AM131" i="16" s="1"/>
  <c r="AL131" i="16"/>
  <c r="AN131" i="16" s="1"/>
  <c r="AK200" i="16"/>
  <c r="AM200" i="16" s="1"/>
  <c r="AL200" i="16"/>
  <c r="AN200" i="16" s="1"/>
  <c r="AG232" i="12"/>
  <c r="AH232" i="12"/>
  <c r="AJ232" i="12" s="1"/>
  <c r="AH89" i="16"/>
  <c r="AJ89" i="16" s="1"/>
  <c r="AG89" i="16"/>
  <c r="S50" i="15"/>
  <c r="T50" i="15"/>
  <c r="AD50" i="15" s="1"/>
  <c r="S265" i="12"/>
  <c r="AC265" i="12" s="1"/>
  <c r="T265" i="12"/>
  <c r="AD265" i="12" s="1"/>
  <c r="AK382" i="12"/>
  <c r="AM382" i="12" s="1"/>
  <c r="AL382" i="12"/>
  <c r="AN382" i="12" s="1"/>
  <c r="S368" i="12"/>
  <c r="T368" i="12"/>
  <c r="AD368" i="12" s="1"/>
  <c r="AH330" i="12"/>
  <c r="AJ330" i="12" s="1"/>
  <c r="AG330" i="12"/>
  <c r="AI330" i="12" s="1"/>
  <c r="AK43" i="15"/>
  <c r="AM43" i="15" s="1"/>
  <c r="AL43" i="15"/>
  <c r="AN43" i="15" s="1"/>
  <c r="X160" i="16"/>
  <c r="AB160" i="16" s="1"/>
  <c r="W160" i="16"/>
  <c r="AA160" i="16" s="1"/>
  <c r="U237" i="16"/>
  <c r="Y237" i="16" s="1"/>
  <c r="V237" i="16"/>
  <c r="Z237" i="16" s="1"/>
  <c r="AH364" i="12"/>
  <c r="AJ364" i="12" s="1"/>
  <c r="AG364" i="12"/>
  <c r="AI364" i="12" s="1"/>
  <c r="R309" i="12"/>
  <c r="Q309" i="12" s="1"/>
  <c r="AE309" i="12" s="1"/>
  <c r="AL137" i="12"/>
  <c r="AK137" i="12"/>
  <c r="AM137" i="12" s="1"/>
  <c r="AH30" i="15"/>
  <c r="AJ30" i="15" s="1"/>
  <c r="AG30" i="15"/>
  <c r="R62" i="16"/>
  <c r="AF62" i="16" s="1"/>
  <c r="AL100" i="15"/>
  <c r="AN100" i="15" s="1"/>
  <c r="AK100" i="15"/>
  <c r="AM100" i="15" s="1"/>
  <c r="V278" i="12"/>
  <c r="U278" i="12"/>
  <c r="Y278" i="12" s="1"/>
  <c r="R30" i="15"/>
  <c r="T268" i="12"/>
  <c r="AD268" i="12" s="1"/>
  <c r="S268" i="12"/>
  <c r="AC268" i="12" s="1"/>
  <c r="R8" i="3"/>
  <c r="AF8" i="3" s="1"/>
  <c r="S503" i="12"/>
  <c r="AC503" i="12" s="1"/>
  <c r="T503" i="12"/>
  <c r="AD503" i="12" s="1"/>
  <c r="AG76" i="15"/>
  <c r="AI76" i="15" s="1"/>
  <c r="AH76" i="15"/>
  <c r="AJ76" i="15" s="1"/>
  <c r="AG326" i="12"/>
  <c r="AH326" i="12"/>
  <c r="AJ326" i="12" s="1"/>
  <c r="AK338" i="12"/>
  <c r="AM338" i="12" s="1"/>
  <c r="AL338" i="12"/>
  <c r="AN338" i="12" s="1"/>
  <c r="X243" i="16"/>
  <c r="AB243" i="16" s="1"/>
  <c r="W243" i="16"/>
  <c r="AA243" i="16" s="1"/>
  <c r="T394" i="12"/>
  <c r="AD394" i="12" s="1"/>
  <c r="S394" i="12"/>
  <c r="W59" i="16"/>
  <c r="AA59" i="16" s="1"/>
  <c r="X59" i="16"/>
  <c r="R124" i="12"/>
  <c r="R38" i="12"/>
  <c r="AF38" i="12" s="1"/>
  <c r="S24" i="14"/>
  <c r="T24" i="14"/>
  <c r="AD24" i="14" s="1"/>
  <c r="V268" i="12"/>
  <c r="Z268" i="12" s="1"/>
  <c r="U268" i="12"/>
  <c r="Y268" i="12" s="1"/>
  <c r="X57" i="12"/>
  <c r="AB57" i="12" s="1"/>
  <c r="W57" i="12"/>
  <c r="AA57" i="12" s="1"/>
  <c r="AG488" i="12"/>
  <c r="AI488" i="12" s="1"/>
  <c r="AH488" i="12"/>
  <c r="AJ488" i="12" s="1"/>
  <c r="V58" i="12"/>
  <c r="Z58" i="12" s="1"/>
  <c r="U58" i="12"/>
  <c r="Y58" i="12" s="1"/>
  <c r="R55" i="12"/>
  <c r="AF55" i="12" s="1"/>
  <c r="X218" i="12"/>
  <c r="AB218" i="12" s="1"/>
  <c r="W218" i="12"/>
  <c r="AA218" i="12" s="1"/>
  <c r="W90" i="15"/>
  <c r="AA90" i="15" s="1"/>
  <c r="X90" i="15"/>
  <c r="AB90" i="15" s="1"/>
  <c r="R31" i="13"/>
  <c r="AF31" i="13" s="1"/>
  <c r="AH105" i="15"/>
  <c r="AJ105" i="15" s="1"/>
  <c r="AG105" i="15"/>
  <c r="T109" i="16"/>
  <c r="AD109" i="16" s="1"/>
  <c r="S109" i="16"/>
  <c r="U462" i="12"/>
  <c r="Y462" i="12" s="1"/>
  <c r="V462" i="12"/>
  <c r="Z462" i="12" s="1"/>
  <c r="AG236" i="12"/>
  <c r="AI236" i="12" s="1"/>
  <c r="AH236" i="12"/>
  <c r="AJ236" i="12" s="1"/>
  <c r="AH29" i="14"/>
  <c r="AJ29" i="14" s="1"/>
  <c r="AG29" i="14"/>
  <c r="W134" i="16"/>
  <c r="AA134" i="16" s="1"/>
  <c r="X134" i="16"/>
  <c r="R453" i="12"/>
  <c r="X228" i="16"/>
  <c r="AB228" i="16" s="1"/>
  <c r="W228" i="16"/>
  <c r="AA228" i="16" s="1"/>
  <c r="W44" i="15"/>
  <c r="AA44" i="15" s="1"/>
  <c r="X44" i="15"/>
  <c r="AB44" i="15" s="1"/>
  <c r="AK223" i="16"/>
  <c r="AM223" i="16" s="1"/>
  <c r="AL223" i="16"/>
  <c r="AH142" i="16"/>
  <c r="AJ142" i="16" s="1"/>
  <c r="AG142" i="16"/>
  <c r="AI142" i="16" s="1"/>
  <c r="X92" i="15"/>
  <c r="AB92" i="15" s="1"/>
  <c r="W92" i="15"/>
  <c r="AA92" i="15" s="1"/>
  <c r="W67" i="16"/>
  <c r="AA67" i="16" s="1"/>
  <c r="X67" i="16"/>
  <c r="T483" i="12"/>
  <c r="AD483" i="12" s="1"/>
  <c r="S483" i="12"/>
  <c r="AC483" i="12" s="1"/>
  <c r="S449" i="12"/>
  <c r="AC449" i="12" s="1"/>
  <c r="T449" i="12"/>
  <c r="AD449" i="12" s="1"/>
  <c r="T386" i="12"/>
  <c r="AD386" i="12" s="1"/>
  <c r="S386" i="12"/>
  <c r="AC386" i="12" s="1"/>
  <c r="W99" i="16"/>
  <c r="AA99" i="16" s="1"/>
  <c r="X99" i="16"/>
  <c r="AB99" i="16" s="1"/>
  <c r="R63" i="12"/>
  <c r="Q63" i="12" s="1"/>
  <c r="AE63" i="12" s="1"/>
  <c r="V133" i="12"/>
  <c r="Z133" i="12" s="1"/>
  <c r="U133" i="12"/>
  <c r="Y133" i="12" s="1"/>
  <c r="AL22" i="16"/>
  <c r="AN22" i="16" s="1"/>
  <c r="AK22" i="16"/>
  <c r="U436" i="12"/>
  <c r="Y436" i="12" s="1"/>
  <c r="V436" i="12"/>
  <c r="W435" i="12"/>
  <c r="AA435" i="12" s="1"/>
  <c r="X435" i="12"/>
  <c r="AB435" i="12" s="1"/>
  <c r="R79" i="12"/>
  <c r="Q79" i="12" s="1"/>
  <c r="R154" i="12"/>
  <c r="AL402" i="12"/>
  <c r="AN402" i="12" s="1"/>
  <c r="AK402" i="12"/>
  <c r="AM402" i="12" s="1"/>
  <c r="AK77" i="12"/>
  <c r="AM77" i="12" s="1"/>
  <c r="AL77" i="12"/>
  <c r="AN77" i="12" s="1"/>
  <c r="W195" i="12"/>
  <c r="AA195" i="12" s="1"/>
  <c r="X195" i="12"/>
  <c r="AB195" i="12" s="1"/>
  <c r="U296" i="12"/>
  <c r="Y296" i="12" s="1"/>
  <c r="V296" i="12"/>
  <c r="Z296" i="12" s="1"/>
  <c r="X35" i="15"/>
  <c r="AB35" i="15" s="1"/>
  <c r="W35" i="15"/>
  <c r="AA35" i="15" s="1"/>
  <c r="R368" i="12"/>
  <c r="W45" i="16"/>
  <c r="AA45" i="16" s="1"/>
  <c r="X45" i="16"/>
  <c r="AB45" i="16" s="1"/>
  <c r="R80" i="15"/>
  <c r="X331" i="12"/>
  <c r="AB331" i="12" s="1"/>
  <c r="W331" i="12"/>
  <c r="AA331" i="12" s="1"/>
  <c r="T177" i="12"/>
  <c r="AD177" i="12" s="1"/>
  <c r="S177" i="12"/>
  <c r="AC177" i="12" s="1"/>
  <c r="AL489" i="12"/>
  <c r="AN489" i="12" s="1"/>
  <c r="AK489" i="12"/>
  <c r="AM489" i="12" s="1"/>
  <c r="R56" i="15"/>
  <c r="AF56" i="15" s="1"/>
  <c r="W356" i="12"/>
  <c r="AA356" i="12" s="1"/>
  <c r="X356" i="12"/>
  <c r="AH50" i="12"/>
  <c r="AJ50" i="12" s="1"/>
  <c r="AG50" i="12"/>
  <c r="AI50" i="12" s="1"/>
  <c r="AL158" i="12"/>
  <c r="AN158" i="12" s="1"/>
  <c r="AK158" i="12"/>
  <c r="AM158" i="12" s="1"/>
  <c r="R242" i="12"/>
  <c r="AF242" i="12" s="1"/>
  <c r="AL509" i="12"/>
  <c r="AN509" i="12" s="1"/>
  <c r="AK509" i="12"/>
  <c r="AM509" i="12" s="1"/>
  <c r="S499" i="12"/>
  <c r="AC499" i="12" s="1"/>
  <c r="T499" i="12"/>
  <c r="AD499" i="12" s="1"/>
  <c r="T455" i="12"/>
  <c r="AD455" i="12" s="1"/>
  <c r="S455" i="12"/>
  <c r="U195" i="12"/>
  <c r="Y195" i="12" s="1"/>
  <c r="V195" i="12"/>
  <c r="Z195" i="12" s="1"/>
  <c r="T40" i="15"/>
  <c r="S40" i="15"/>
  <c r="AC40" i="15" s="1"/>
  <c r="T347" i="12"/>
  <c r="AD347" i="12" s="1"/>
  <c r="S347" i="12"/>
  <c r="AH54" i="12"/>
  <c r="AJ54" i="12" s="1"/>
  <c r="AG54" i="12"/>
  <c r="AK17" i="13"/>
  <c r="AM17" i="13" s="1"/>
  <c r="AL17" i="13"/>
  <c r="AN17" i="13" s="1"/>
  <c r="W193" i="12"/>
  <c r="AA193" i="12" s="1"/>
  <c r="X193" i="12"/>
  <c r="R181" i="16"/>
  <c r="Q181" i="16" s="1"/>
  <c r="AE181" i="16" s="1"/>
  <c r="R191" i="12"/>
  <c r="AF191" i="12" s="1"/>
  <c r="X8" i="13"/>
  <c r="AB8" i="13" s="1"/>
  <c r="W8" i="13"/>
  <c r="AA8" i="13" s="1"/>
  <c r="AL74" i="12"/>
  <c r="AN74" i="12" s="1"/>
  <c r="AK74" i="12"/>
  <c r="AM74" i="12" s="1"/>
  <c r="R303" i="12"/>
  <c r="AF303" i="12" s="1"/>
  <c r="AH254" i="12"/>
  <c r="AJ254" i="12" s="1"/>
  <c r="AG254" i="12"/>
  <c r="AK420" i="12"/>
  <c r="AM420" i="12" s="1"/>
  <c r="AL420" i="12"/>
  <c r="AN420" i="12" s="1"/>
  <c r="R205" i="12"/>
  <c r="AF205" i="12" s="1"/>
  <c r="AH190" i="16"/>
  <c r="AJ190" i="16" s="1"/>
  <c r="AG190" i="16"/>
  <c r="X30" i="13"/>
  <c r="AB30" i="13" s="1"/>
  <c r="W30" i="13"/>
  <c r="AA30" i="13" s="1"/>
  <c r="W225" i="16"/>
  <c r="AA225" i="16" s="1"/>
  <c r="X225" i="16"/>
  <c r="AB225" i="16" s="1"/>
  <c r="S46" i="15"/>
  <c r="T46" i="15"/>
  <c r="AD46" i="15" s="1"/>
  <c r="W21" i="14"/>
  <c r="AA21" i="14" s="1"/>
  <c r="X21" i="14"/>
  <c r="AH55" i="16"/>
  <c r="AJ55" i="16" s="1"/>
  <c r="AG55" i="16"/>
  <c r="T72" i="12"/>
  <c r="AD72" i="12" s="1"/>
  <c r="S72" i="12"/>
  <c r="AL361" i="12"/>
  <c r="AN361" i="12" s="1"/>
  <c r="AK361" i="12"/>
  <c r="AM361" i="12" s="1"/>
  <c r="S85" i="16"/>
  <c r="T85" i="16"/>
  <c r="AD85" i="16" s="1"/>
  <c r="W493" i="12"/>
  <c r="AA493" i="12" s="1"/>
  <c r="X493" i="12"/>
  <c r="AB493" i="12" s="1"/>
  <c r="X204" i="12"/>
  <c r="AB204" i="12" s="1"/>
  <c r="W204" i="12"/>
  <c r="AA204" i="12" s="1"/>
  <c r="AK13" i="15"/>
  <c r="AM13" i="15" s="1"/>
  <c r="AL13" i="15"/>
  <c r="AN13" i="15" s="1"/>
  <c r="R23" i="15"/>
  <c r="AF23" i="15" s="1"/>
  <c r="AL435" i="12"/>
  <c r="AN435" i="12" s="1"/>
  <c r="AK435" i="12"/>
  <c r="AM435" i="12" s="1"/>
  <c r="T396" i="12"/>
  <c r="AD396" i="12" s="1"/>
  <c r="S396" i="12"/>
  <c r="AC396" i="12" s="1"/>
  <c r="S111" i="16"/>
  <c r="T111" i="16"/>
  <c r="AD111" i="16" s="1"/>
  <c r="X58" i="15"/>
  <c r="AB58" i="15" s="1"/>
  <c r="W58" i="15"/>
  <c r="AA58" i="15" s="1"/>
  <c r="T432" i="12"/>
  <c r="AD432" i="12" s="1"/>
  <c r="S432" i="12"/>
  <c r="AC432" i="12" s="1"/>
  <c r="R229" i="12"/>
  <c r="R186" i="12"/>
  <c r="V176" i="16"/>
  <c r="Z176" i="16" s="1"/>
  <c r="U176" i="16"/>
  <c r="Y176" i="16" s="1"/>
  <c r="T90" i="12"/>
  <c r="AD90" i="12" s="1"/>
  <c r="S90" i="12"/>
  <c r="AC90" i="12" s="1"/>
  <c r="T242" i="12"/>
  <c r="S242" i="12"/>
  <c r="AC242" i="12" s="1"/>
  <c r="R322" i="12"/>
  <c r="AL109" i="12"/>
  <c r="AN109" i="12" s="1"/>
  <c r="AK109" i="12"/>
  <c r="AM109" i="12" s="1"/>
  <c r="R313" i="12"/>
  <c r="Q313" i="12" s="1"/>
  <c r="R234" i="16"/>
  <c r="U383" i="12"/>
  <c r="Y383" i="12" s="1"/>
  <c r="V383" i="12"/>
  <c r="Z383" i="12" s="1"/>
  <c r="AK510" i="12"/>
  <c r="AM510" i="12" s="1"/>
  <c r="AL510" i="12"/>
  <c r="U30" i="16"/>
  <c r="Y30" i="16" s="1"/>
  <c r="V30" i="16"/>
  <c r="Z30" i="16" s="1"/>
  <c r="AH361" i="12"/>
  <c r="AJ361" i="12" s="1"/>
  <c r="AG361" i="12"/>
  <c r="AL89" i="12"/>
  <c r="AN89" i="12" s="1"/>
  <c r="AK89" i="12"/>
  <c r="AM89" i="12" s="1"/>
  <c r="R156" i="12"/>
  <c r="AF156" i="12" s="1"/>
  <c r="AL168" i="16"/>
  <c r="AN168" i="16" s="1"/>
  <c r="AK168" i="16"/>
  <c r="AM168" i="16" s="1"/>
  <c r="AG188" i="12"/>
  <c r="AI188" i="12" s="1"/>
  <c r="AH188" i="12"/>
  <c r="AJ188" i="12" s="1"/>
  <c r="W58" i="12"/>
  <c r="AA58" i="12" s="1"/>
  <c r="X58" i="12"/>
  <c r="U92" i="12"/>
  <c r="Y92" i="12" s="1"/>
  <c r="V92" i="12"/>
  <c r="W104" i="12"/>
  <c r="AA104" i="12" s="1"/>
  <c r="X104" i="12"/>
  <c r="AB104" i="12" s="1"/>
  <c r="AH135" i="12"/>
  <c r="AJ135" i="12" s="1"/>
  <c r="AG135" i="12"/>
  <c r="AH415" i="12"/>
  <c r="AJ415" i="12" s="1"/>
  <c r="AG415" i="12"/>
  <c r="AI415" i="12" s="1"/>
  <c r="AK308" i="12"/>
  <c r="AM308" i="12" s="1"/>
  <c r="AL308" i="12"/>
  <c r="S182" i="12"/>
  <c r="AC182" i="12" s="1"/>
  <c r="T182" i="12"/>
  <c r="AD182" i="12" s="1"/>
  <c r="U343" i="12"/>
  <c r="Y343" i="12" s="1"/>
  <c r="V343" i="12"/>
  <c r="Z343" i="12" s="1"/>
  <c r="U164" i="16"/>
  <c r="Y164" i="16" s="1"/>
  <c r="V164" i="16"/>
  <c r="Z164" i="16" s="1"/>
  <c r="R11" i="14"/>
  <c r="AF11" i="14" s="1"/>
  <c r="V478" i="12"/>
  <c r="U478" i="12"/>
  <c r="Y478" i="12" s="1"/>
  <c r="S478" i="12"/>
  <c r="T478" i="12"/>
  <c r="AD478" i="12" s="1"/>
  <c r="AG276" i="12"/>
  <c r="AH276" i="12"/>
  <c r="AJ276" i="12" s="1"/>
  <c r="V43" i="14"/>
  <c r="U43" i="14"/>
  <c r="Y43" i="14" s="1"/>
  <c r="R10" i="13"/>
  <c r="Q10" i="13" s="1"/>
  <c r="AE10" i="13" s="1"/>
  <c r="S46" i="12"/>
  <c r="T46" i="12"/>
  <c r="AD46" i="12" s="1"/>
  <c r="AH32" i="14"/>
  <c r="AJ32" i="14" s="1"/>
  <c r="AG32" i="14"/>
  <c r="S150" i="12"/>
  <c r="AC150" i="12" s="1"/>
  <c r="T150" i="12"/>
  <c r="AD150" i="12" s="1"/>
  <c r="R399" i="12"/>
  <c r="R196" i="16"/>
  <c r="U220" i="16"/>
  <c r="Y220" i="16" s="1"/>
  <c r="V220" i="16"/>
  <c r="Z220" i="16" s="1"/>
  <c r="S17" i="12"/>
  <c r="T17" i="12"/>
  <c r="AD17" i="12" s="1"/>
  <c r="AH20" i="13"/>
  <c r="AJ20" i="13" s="1"/>
  <c r="AG20" i="13"/>
  <c r="AK55" i="15"/>
  <c r="AM55" i="15" s="1"/>
  <c r="AL55" i="15"/>
  <c r="AN55" i="15" s="1"/>
  <c r="AL20" i="14"/>
  <c r="AN20" i="14" s="1"/>
  <c r="AK20" i="14"/>
  <c r="AM20" i="14" s="1"/>
  <c r="X49" i="12"/>
  <c r="W49" i="12"/>
  <c r="AA49" i="12" s="1"/>
  <c r="W76" i="12"/>
  <c r="AA76" i="12" s="1"/>
  <c r="X76" i="12"/>
  <c r="X8" i="14"/>
  <c r="AB8" i="14" s="1"/>
  <c r="W8" i="14"/>
  <c r="AA8" i="14" s="1"/>
  <c r="R102" i="12"/>
  <c r="AF102" i="12" s="1"/>
  <c r="AL443" i="12"/>
  <c r="AK443" i="12"/>
  <c r="AM443" i="12" s="1"/>
  <c r="X134" i="12"/>
  <c r="AB134" i="12" s="1"/>
  <c r="W134" i="12"/>
  <c r="AA134" i="12" s="1"/>
  <c r="AL88" i="12"/>
  <c r="AN88" i="12" s="1"/>
  <c r="AK88" i="12"/>
  <c r="AM88" i="12" s="1"/>
  <c r="V54" i="12"/>
  <c r="Z54" i="12" s="1"/>
  <c r="U54" i="12"/>
  <c r="Y54" i="12" s="1"/>
  <c r="R406" i="12"/>
  <c r="Q406" i="12" s="1"/>
  <c r="AE406" i="12" s="1"/>
  <c r="T489" i="12"/>
  <c r="AD489" i="12" s="1"/>
  <c r="S489" i="12"/>
  <c r="AC489" i="12" s="1"/>
  <c r="X68" i="12"/>
  <c r="AB68" i="12" s="1"/>
  <c r="W68" i="12"/>
  <c r="AA68" i="12" s="1"/>
  <c r="R285" i="12"/>
  <c r="R307" i="12"/>
  <c r="AF307" i="12" s="1"/>
  <c r="X41" i="14"/>
  <c r="AB41" i="14" s="1"/>
  <c r="W41" i="14"/>
  <c r="AA41" i="14" s="1"/>
  <c r="AG99" i="15"/>
  <c r="AH99" i="15"/>
  <c r="AJ99" i="15" s="1"/>
  <c r="X81" i="12"/>
  <c r="W81" i="12"/>
  <c r="AA81" i="12" s="1"/>
  <c r="X41" i="12"/>
  <c r="AB41" i="12" s="1"/>
  <c r="W41" i="12"/>
  <c r="AA41" i="12" s="1"/>
  <c r="AL372" i="12"/>
  <c r="AN372" i="12" s="1"/>
  <c r="AK372" i="12"/>
  <c r="AM372" i="12" s="1"/>
  <c r="R297" i="12"/>
  <c r="AF297" i="12" s="1"/>
  <c r="R81" i="12"/>
  <c r="Q81" i="12" s="1"/>
  <c r="AL106" i="16"/>
  <c r="AN106" i="16" s="1"/>
  <c r="AK106" i="16"/>
  <c r="AM106" i="16" s="1"/>
  <c r="AK483" i="12"/>
  <c r="AM483" i="12" s="1"/>
  <c r="AL483" i="12"/>
  <c r="AN483" i="12" s="1"/>
  <c r="AG30" i="12"/>
  <c r="AI30" i="12" s="1"/>
  <c r="AH30" i="12"/>
  <c r="AJ30" i="12" s="1"/>
  <c r="X394" i="12"/>
  <c r="AB394" i="12" s="1"/>
  <c r="W394" i="12"/>
  <c r="AA394" i="12" s="1"/>
  <c r="AG55" i="15"/>
  <c r="AI55" i="15" s="1"/>
  <c r="AH55" i="15"/>
  <c r="AJ55" i="15" s="1"/>
  <c r="V61" i="15"/>
  <c r="Z61" i="15" s="1"/>
  <c r="U61" i="15"/>
  <c r="Y61" i="15" s="1"/>
  <c r="AK162" i="12"/>
  <c r="AM162" i="12" s="1"/>
  <c r="AL162" i="12"/>
  <c r="AN162" i="12" s="1"/>
  <c r="AH119" i="12"/>
  <c r="AJ119" i="12" s="1"/>
  <c r="AG119" i="12"/>
  <c r="S343" i="12"/>
  <c r="AC343" i="12" s="1"/>
  <c r="T343" i="12"/>
  <c r="AD343" i="12" s="1"/>
  <c r="T17" i="15"/>
  <c r="AD17" i="15" s="1"/>
  <c r="S17" i="15"/>
  <c r="AG93" i="16"/>
  <c r="AH93" i="16"/>
  <c r="AJ93" i="16" s="1"/>
  <c r="X180" i="16"/>
  <c r="AB180" i="16" s="1"/>
  <c r="W180" i="16"/>
  <c r="AA180" i="16" s="1"/>
  <c r="AK31" i="15"/>
  <c r="AM31" i="15" s="1"/>
  <c r="AL31" i="15"/>
  <c r="AN31" i="15" s="1"/>
  <c r="W13" i="13"/>
  <c r="AA13" i="13" s="1"/>
  <c r="X13" i="13"/>
  <c r="AB13" i="13" s="1"/>
  <c r="U180" i="12"/>
  <c r="Y180" i="12" s="1"/>
  <c r="V180" i="12"/>
  <c r="Z180" i="12" s="1"/>
  <c r="R334" i="12"/>
  <c r="AF334" i="12" s="1"/>
  <c r="V328" i="12"/>
  <c r="Z328" i="12" s="1"/>
  <c r="U328" i="12"/>
  <c r="Y328" i="12" s="1"/>
  <c r="R221" i="12"/>
  <c r="AL235" i="12"/>
  <c r="AK235" i="12"/>
  <c r="AM235" i="12" s="1"/>
  <c r="V38" i="15"/>
  <c r="Z38" i="15" s="1"/>
  <c r="U38" i="15"/>
  <c r="Y38" i="15" s="1"/>
  <c r="S337" i="12"/>
  <c r="T337" i="12"/>
  <c r="AD337" i="12" s="1"/>
  <c r="S180" i="16"/>
  <c r="T180" i="16"/>
  <c r="AD180" i="16" s="1"/>
  <c r="T38" i="12"/>
  <c r="AD38" i="12" s="1"/>
  <c r="S38" i="12"/>
  <c r="V165" i="12"/>
  <c r="U165" i="12"/>
  <c r="Y165" i="12" s="1"/>
  <c r="R260" i="12"/>
  <c r="Q260" i="12" s="1"/>
  <c r="AE260" i="12" s="1"/>
  <c r="U38" i="12"/>
  <c r="Y38" i="12" s="1"/>
  <c r="V38" i="12"/>
  <c r="AK397" i="12"/>
  <c r="AM397" i="12" s="1"/>
  <c r="AL397" i="12"/>
  <c r="AN397" i="12" s="1"/>
  <c r="AH208" i="12"/>
  <c r="AJ208" i="12" s="1"/>
  <c r="AG208" i="12"/>
  <c r="AI208" i="12" s="1"/>
  <c r="R177" i="12"/>
  <c r="R137" i="12"/>
  <c r="AL195" i="12"/>
  <c r="AN195" i="12" s="1"/>
  <c r="AK195" i="12"/>
  <c r="AM195" i="12" s="1"/>
  <c r="U87" i="12"/>
  <c r="Y87" i="12" s="1"/>
  <c r="V87" i="12"/>
  <c r="R146" i="12"/>
  <c r="R159" i="12"/>
  <c r="AF159" i="12" s="1"/>
  <c r="AL258" i="12"/>
  <c r="AN258" i="12" s="1"/>
  <c r="AK258" i="12"/>
  <c r="AM258" i="12" s="1"/>
  <c r="V405" i="12"/>
  <c r="Z405" i="12" s="1"/>
  <c r="U405" i="12"/>
  <c r="Y405" i="12" s="1"/>
  <c r="AK428" i="12"/>
  <c r="AM428" i="12" s="1"/>
  <c r="AL428" i="12"/>
  <c r="AN428" i="12" s="1"/>
  <c r="R7" i="14"/>
  <c r="U239" i="12"/>
  <c r="Y239" i="12" s="1"/>
  <c r="V239" i="12"/>
  <c r="W10" i="15"/>
  <c r="AA10" i="15" s="1"/>
  <c r="X10" i="15"/>
  <c r="AB10" i="15" s="1"/>
  <c r="W145" i="12"/>
  <c r="AA145" i="12" s="1"/>
  <c r="X145" i="12"/>
  <c r="AH151" i="12"/>
  <c r="AJ151" i="12" s="1"/>
  <c r="AG151" i="12"/>
  <c r="AK26" i="16"/>
  <c r="AM26" i="16" s="1"/>
  <c r="AL26" i="16"/>
  <c r="AN26" i="16" s="1"/>
  <c r="T9" i="14"/>
  <c r="AD9" i="14" s="1"/>
  <c r="S9" i="14"/>
  <c r="AC9" i="14" s="1"/>
  <c r="S511" i="12"/>
  <c r="AC511" i="12" s="1"/>
  <c r="T511" i="12"/>
  <c r="AD511" i="12" s="1"/>
  <c r="AK310" i="12"/>
  <c r="AM310" i="12" s="1"/>
  <c r="AL310" i="12"/>
  <c r="AN310" i="12" s="1"/>
  <c r="R41" i="14"/>
  <c r="AF41" i="14" s="1"/>
  <c r="V164" i="12"/>
  <c r="Z164" i="12" s="1"/>
  <c r="U164" i="12"/>
  <c r="Y164" i="12" s="1"/>
  <c r="R127" i="12"/>
  <c r="S12" i="14"/>
  <c r="T12" i="14"/>
  <c r="AD12" i="14" s="1"/>
  <c r="AK401" i="12"/>
  <c r="AM401" i="12" s="1"/>
  <c r="AL401" i="12"/>
  <c r="AL235" i="16"/>
  <c r="AN235" i="16" s="1"/>
  <c r="AK235" i="16"/>
  <c r="T34" i="15"/>
  <c r="AD34" i="15" s="1"/>
  <c r="S34" i="15"/>
  <c r="AC34" i="15" s="1"/>
  <c r="U504" i="12"/>
  <c r="Y504" i="12" s="1"/>
  <c r="V504" i="12"/>
  <c r="Z504" i="12" s="1"/>
  <c r="R214" i="12"/>
  <c r="X215" i="16"/>
  <c r="W215" i="16"/>
  <c r="AA215" i="16" s="1"/>
  <c r="AL30" i="14"/>
  <c r="AK30" i="14"/>
  <c r="AM30" i="14" s="1"/>
  <c r="X315" i="12"/>
  <c r="AB315" i="12" s="1"/>
  <c r="W315" i="12"/>
  <c r="AA315" i="12" s="1"/>
  <c r="U227" i="16"/>
  <c r="Y227" i="16" s="1"/>
  <c r="V227" i="16"/>
  <c r="Z227" i="16" s="1"/>
  <c r="AH52" i="15"/>
  <c r="AJ52" i="15" s="1"/>
  <c r="AG52" i="15"/>
  <c r="AI52" i="15" s="1"/>
  <c r="R15" i="12"/>
  <c r="R216" i="16"/>
  <c r="R33" i="13"/>
  <c r="R41" i="15"/>
  <c r="S107" i="16"/>
  <c r="AC107" i="16" s="1"/>
  <c r="T107" i="16"/>
  <c r="AD107" i="16" s="1"/>
  <c r="AH50" i="16"/>
  <c r="AJ50" i="16" s="1"/>
  <c r="AG50" i="16"/>
  <c r="AI50" i="16" s="1"/>
  <c r="U234" i="16"/>
  <c r="Y234" i="16" s="1"/>
  <c r="V234" i="16"/>
  <c r="Z234" i="16" s="1"/>
  <c r="V145" i="16"/>
  <c r="U145" i="16"/>
  <c r="Y145" i="16" s="1"/>
  <c r="U276" i="12"/>
  <c r="Y276" i="12" s="1"/>
  <c r="V276" i="12"/>
  <c r="AH498" i="12"/>
  <c r="AJ498" i="12" s="1"/>
  <c r="AG498" i="12"/>
  <c r="AK185" i="16"/>
  <c r="AM185" i="16" s="1"/>
  <c r="AL185" i="16"/>
  <c r="X499" i="12"/>
  <c r="AB499" i="12" s="1"/>
  <c r="W499" i="12"/>
  <c r="AA499" i="12" s="1"/>
  <c r="AL505" i="12"/>
  <c r="AK505" i="12"/>
  <c r="AM505" i="12" s="1"/>
  <c r="AH362" i="12"/>
  <c r="AJ362" i="12" s="1"/>
  <c r="AG362" i="12"/>
  <c r="X43" i="15"/>
  <c r="AB43" i="15" s="1"/>
  <c r="W43" i="15"/>
  <c r="AA43" i="15" s="1"/>
  <c r="R206" i="12"/>
  <c r="AL237" i="12"/>
  <c r="AN237" i="12" s="1"/>
  <c r="AK237" i="12"/>
  <c r="AM237" i="12" s="1"/>
  <c r="S71" i="16"/>
  <c r="AC71" i="16" s="1"/>
  <c r="T71" i="16"/>
  <c r="AD71" i="16" s="1"/>
  <c r="X92" i="16"/>
  <c r="W92" i="16"/>
  <c r="AA92" i="16" s="1"/>
  <c r="AH165" i="12"/>
  <c r="AJ165" i="12" s="1"/>
  <c r="AG165" i="12"/>
  <c r="AK85" i="12"/>
  <c r="AM85" i="12" s="1"/>
  <c r="AL85" i="12"/>
  <c r="V36" i="13"/>
  <c r="U36" i="13"/>
  <c r="Y36" i="13" s="1"/>
  <c r="AK497" i="12"/>
  <c r="AM497" i="12" s="1"/>
  <c r="AL497" i="12"/>
  <c r="AN497" i="12" s="1"/>
  <c r="U50" i="15"/>
  <c r="Y50" i="15" s="1"/>
  <c r="V50" i="15"/>
  <c r="AK441" i="12"/>
  <c r="AM441" i="12" s="1"/>
  <c r="AL441" i="12"/>
  <c r="AN441" i="12" s="1"/>
  <c r="AG180" i="12"/>
  <c r="AI180" i="12" s="1"/>
  <c r="AH180" i="12"/>
  <c r="AJ180" i="12" s="1"/>
  <c r="X192" i="12"/>
  <c r="W192" i="12"/>
  <c r="AA192" i="12" s="1"/>
  <c r="W14" i="15"/>
  <c r="AA14" i="15" s="1"/>
  <c r="X14" i="15"/>
  <c r="AB14" i="15" s="1"/>
  <c r="T445" i="12"/>
  <c r="AD445" i="12" s="1"/>
  <c r="S445" i="12"/>
  <c r="AC445" i="12" s="1"/>
  <c r="W90" i="12"/>
  <c r="AA90" i="12" s="1"/>
  <c r="X90" i="12"/>
  <c r="AB90" i="12" s="1"/>
  <c r="V57" i="16"/>
  <c r="U57" i="16"/>
  <c r="Y57" i="16" s="1"/>
  <c r="AL423" i="12"/>
  <c r="AN423" i="12" s="1"/>
  <c r="AK423" i="12"/>
  <c r="AM423" i="12" s="1"/>
  <c r="S110" i="12"/>
  <c r="AC110" i="12" s="1"/>
  <c r="T110" i="12"/>
  <c r="AD110" i="12" s="1"/>
  <c r="R140" i="12"/>
  <c r="Q140" i="12" s="1"/>
  <c r="W334" i="12"/>
  <c r="AA334" i="12" s="1"/>
  <c r="X334" i="12"/>
  <c r="AB334" i="12" s="1"/>
  <c r="R156" i="16"/>
  <c r="Q156" i="16" s="1"/>
  <c r="S66" i="12"/>
  <c r="AC66" i="12" s="1"/>
  <c r="T66" i="12"/>
  <c r="AD66" i="12" s="1"/>
  <c r="AH240" i="12"/>
  <c r="AJ240" i="12" s="1"/>
  <c r="AG240" i="12"/>
  <c r="U306" i="12"/>
  <c r="Y306" i="12" s="1"/>
  <c r="V306" i="12"/>
  <c r="Z306" i="12" s="1"/>
  <c r="T342" i="12"/>
  <c r="AD342" i="12" s="1"/>
  <c r="S342" i="12"/>
  <c r="AC342" i="12" s="1"/>
  <c r="R373" i="12"/>
  <c r="AF373" i="12" s="1"/>
  <c r="V433" i="12"/>
  <c r="U433" i="12"/>
  <c r="Y433" i="12" s="1"/>
  <c r="U69" i="12"/>
  <c r="Y69" i="12" s="1"/>
  <c r="V69" i="12"/>
  <c r="Z69" i="12" s="1"/>
  <c r="AG145" i="16"/>
  <c r="AI145" i="16" s="1"/>
  <c r="AH145" i="16"/>
  <c r="AJ145" i="16" s="1"/>
  <c r="R392" i="12"/>
  <c r="AF392" i="12" s="1"/>
  <c r="U25" i="14"/>
  <c r="Y25" i="14" s="1"/>
  <c r="V25" i="14"/>
  <c r="Z25" i="14" s="1"/>
  <c r="T413" i="12"/>
  <c r="AD413" i="12" s="1"/>
  <c r="S413" i="12"/>
  <c r="AC413" i="12" s="1"/>
  <c r="V44" i="14"/>
  <c r="U44" i="14"/>
  <c r="Y44" i="14" s="1"/>
  <c r="U174" i="12"/>
  <c r="Y174" i="12" s="1"/>
  <c r="V174" i="12"/>
  <c r="Z174" i="12" s="1"/>
  <c r="U24" i="16"/>
  <c r="Y24" i="16" s="1"/>
  <c r="V24" i="16"/>
  <c r="Z24" i="16" s="1"/>
  <c r="T237" i="16"/>
  <c r="AD237" i="16" s="1"/>
  <c r="S237" i="16"/>
  <c r="AC237" i="16" s="1"/>
  <c r="V166" i="16"/>
  <c r="Z166" i="16" s="1"/>
  <c r="U166" i="16"/>
  <c r="Y166" i="16" s="1"/>
  <c r="W368" i="12"/>
  <c r="AA368" i="12" s="1"/>
  <c r="X368" i="12"/>
  <c r="AB368" i="12" s="1"/>
  <c r="AL62" i="12"/>
  <c r="AN62" i="12" s="1"/>
  <c r="AK62" i="12"/>
  <c r="AM62" i="12" s="1"/>
  <c r="AH430" i="12"/>
  <c r="AJ430" i="12" s="1"/>
  <c r="AG430" i="12"/>
  <c r="AI430" i="12" s="1"/>
  <c r="AK8" i="15"/>
  <c r="AM8" i="15" s="1"/>
  <c r="AL8" i="15"/>
  <c r="AN8" i="15" s="1"/>
  <c r="AG212" i="12"/>
  <c r="AH212" i="12"/>
  <c r="AJ212" i="12" s="1"/>
  <c r="W324" i="12"/>
  <c r="AA324" i="12" s="1"/>
  <c r="X324" i="12"/>
  <c r="AB324" i="12" s="1"/>
  <c r="T8" i="3"/>
  <c r="AD8" i="3" s="1"/>
  <c r="S8" i="3"/>
  <c r="R70" i="16"/>
  <c r="AK233" i="16"/>
  <c r="AM233" i="16" s="1"/>
  <c r="AL233" i="16"/>
  <c r="AN233" i="16" s="1"/>
  <c r="T291" i="12"/>
  <c r="AD291" i="12" s="1"/>
  <c r="S291" i="12"/>
  <c r="AC291" i="12" s="1"/>
  <c r="T160" i="16"/>
  <c r="AD160" i="16" s="1"/>
  <c r="S160" i="16"/>
  <c r="V26" i="15"/>
  <c r="U26" i="15"/>
  <c r="Y26" i="15" s="1"/>
  <c r="R231" i="12"/>
  <c r="Q231" i="12" s="1"/>
  <c r="AE231" i="12" s="1"/>
  <c r="W30" i="15"/>
  <c r="AA30" i="15" s="1"/>
  <c r="X30" i="15"/>
  <c r="AB30" i="15" s="1"/>
  <c r="AL341" i="12"/>
  <c r="AN341" i="12" s="1"/>
  <c r="AK341" i="12"/>
  <c r="AM341" i="12" s="1"/>
  <c r="R86" i="15"/>
  <c r="T18" i="14"/>
  <c r="AD18" i="14" s="1"/>
  <c r="S18" i="14"/>
  <c r="AC18" i="14" s="1"/>
  <c r="AK29" i="15"/>
  <c r="AM29" i="15" s="1"/>
  <c r="AL29" i="15"/>
  <c r="AN29" i="15" s="1"/>
  <c r="AL336" i="12"/>
  <c r="AN336" i="12" s="1"/>
  <c r="AK336" i="12"/>
  <c r="AM336" i="12" s="1"/>
  <c r="V402" i="12"/>
  <c r="Z402" i="12" s="1"/>
  <c r="U402" i="12"/>
  <c r="Y402" i="12" s="1"/>
  <c r="W503" i="12"/>
  <c r="AA503" i="12" s="1"/>
  <c r="X503" i="12"/>
  <c r="AB503" i="12" s="1"/>
  <c r="U17" i="13"/>
  <c r="Y17" i="13" s="1"/>
  <c r="V17" i="13"/>
  <c r="Z17" i="13" s="1"/>
  <c r="X173" i="12"/>
  <c r="AB173" i="12" s="1"/>
  <c r="W173" i="12"/>
  <c r="AA173" i="12" s="1"/>
  <c r="AK38" i="14"/>
  <c r="AM38" i="14" s="1"/>
  <c r="AL38" i="14"/>
  <c r="AN38" i="14" s="1"/>
  <c r="T200" i="12"/>
  <c r="AD200" i="12" s="1"/>
  <c r="S200" i="12"/>
  <c r="U271" i="12"/>
  <c r="Y271" i="12" s="1"/>
  <c r="V271" i="12"/>
  <c r="Z271" i="12" s="1"/>
  <c r="AG29" i="12"/>
  <c r="AH29" i="12"/>
  <c r="AJ29" i="12" s="1"/>
  <c r="R419" i="12"/>
  <c r="AF419" i="12" s="1"/>
  <c r="AH17" i="13"/>
  <c r="AJ17" i="13" s="1"/>
  <c r="AG17" i="13"/>
  <c r="AI17" i="13" s="1"/>
  <c r="S10" i="15"/>
  <c r="AC10" i="15" s="1"/>
  <c r="T10" i="15"/>
  <c r="AD10" i="15" s="1"/>
  <c r="AK203" i="16"/>
  <c r="AL203" i="16"/>
  <c r="AN203" i="16" s="1"/>
  <c r="AH69" i="15"/>
  <c r="AJ69" i="15" s="1"/>
  <c r="AG69" i="15"/>
  <c r="AI69" i="15" s="1"/>
  <c r="AL275" i="12"/>
  <c r="AN275" i="12" s="1"/>
  <c r="AK275" i="12"/>
  <c r="AM275" i="12" s="1"/>
  <c r="AK271" i="12"/>
  <c r="AM271" i="12" s="1"/>
  <c r="AL271" i="12"/>
  <c r="AN271" i="12" s="1"/>
  <c r="S253" i="12"/>
  <c r="AC253" i="12" s="1"/>
  <c r="T253" i="12"/>
  <c r="AD253" i="12" s="1"/>
  <c r="AK16" i="14"/>
  <c r="AM16" i="14" s="1"/>
  <c r="AL16" i="14"/>
  <c r="AN16" i="14" s="1"/>
  <c r="T206" i="16"/>
  <c r="AD206" i="16" s="1"/>
  <c r="S206" i="16"/>
  <c r="AC206" i="16" s="1"/>
  <c r="AG396" i="12"/>
  <c r="AI396" i="12" s="1"/>
  <c r="AH396" i="12"/>
  <c r="AJ396" i="12" s="1"/>
  <c r="AG133" i="16"/>
  <c r="AH133" i="16"/>
  <c r="AJ133" i="16" s="1"/>
  <c r="AG467" i="12"/>
  <c r="AH467" i="12"/>
  <c r="AJ467" i="12" s="1"/>
  <c r="AL108" i="12"/>
  <c r="AN108" i="12" s="1"/>
  <c r="AK108" i="12"/>
  <c r="AM108" i="12" s="1"/>
  <c r="R510" i="12"/>
  <c r="V38" i="14"/>
  <c r="U38" i="14"/>
  <c r="Y38" i="14" s="1"/>
  <c r="W72" i="12"/>
  <c r="AA72" i="12" s="1"/>
  <c r="X72" i="12"/>
  <c r="AB72" i="12" s="1"/>
  <c r="V172" i="12"/>
  <c r="Z172" i="12" s="1"/>
  <c r="U172" i="12"/>
  <c r="Y172" i="12" s="1"/>
  <c r="V289" i="12"/>
  <c r="U289" i="12"/>
  <c r="Y289" i="12" s="1"/>
  <c r="AH469" i="12"/>
  <c r="AJ469" i="12" s="1"/>
  <c r="AG469" i="12"/>
  <c r="AI469" i="12" s="1"/>
  <c r="X220" i="12"/>
  <c r="AB220" i="12" s="1"/>
  <c r="W220" i="12"/>
  <c r="AA220" i="12" s="1"/>
  <c r="X206" i="16"/>
  <c r="W206" i="16"/>
  <c r="AA206" i="16" s="1"/>
  <c r="R65" i="15"/>
  <c r="AF65" i="15" s="1"/>
  <c r="W508" i="12"/>
  <c r="AA508" i="12" s="1"/>
  <c r="X508" i="12"/>
  <c r="AB508" i="12" s="1"/>
  <c r="S196" i="16"/>
  <c r="T196" i="16"/>
  <c r="AD196" i="16" s="1"/>
  <c r="U283" i="12"/>
  <c r="Y283" i="12" s="1"/>
  <c r="V283" i="12"/>
  <c r="Z283" i="12" s="1"/>
  <c r="AL170" i="12"/>
  <c r="AN170" i="12" s="1"/>
  <c r="AK170" i="12"/>
  <c r="AM170" i="12" s="1"/>
  <c r="R329" i="12"/>
  <c r="AH44" i="12"/>
  <c r="AJ44" i="12" s="1"/>
  <c r="AG44" i="12"/>
  <c r="U279" i="12"/>
  <c r="Y279" i="12" s="1"/>
  <c r="V279" i="12"/>
  <c r="T43" i="16"/>
  <c r="AD43" i="16" s="1"/>
  <c r="S43" i="16"/>
  <c r="V41" i="12"/>
  <c r="Z41" i="12" s="1"/>
  <c r="U41" i="12"/>
  <c r="Y41" i="12" s="1"/>
  <c r="AL28" i="13"/>
  <c r="AN28" i="13" s="1"/>
  <c r="AK28" i="13"/>
  <c r="AM28" i="13" s="1"/>
  <c r="T25" i="12"/>
  <c r="AD25" i="12" s="1"/>
  <c r="S25" i="12"/>
  <c r="AC25" i="12" s="1"/>
  <c r="R71" i="15"/>
  <c r="AF71" i="15" s="1"/>
  <c r="AH97" i="12"/>
  <c r="AJ97" i="12" s="1"/>
  <c r="AG97" i="12"/>
  <c r="AI97" i="12" s="1"/>
  <c r="X120" i="12"/>
  <c r="AB120" i="12" s="1"/>
  <c r="W120" i="12"/>
  <c r="AA120" i="12" s="1"/>
  <c r="X271" i="12"/>
  <c r="AB271" i="12" s="1"/>
  <c r="W271" i="12"/>
  <c r="AA271" i="12" s="1"/>
  <c r="U366" i="12"/>
  <c r="Y366" i="12" s="1"/>
  <c r="V366" i="12"/>
  <c r="Z366" i="12" s="1"/>
  <c r="AL87" i="15"/>
  <c r="AN87" i="15" s="1"/>
  <c r="AK87" i="15"/>
  <c r="AM87" i="15" s="1"/>
  <c r="AL68" i="15"/>
  <c r="AN68" i="15" s="1"/>
  <c r="AK68" i="15"/>
  <c r="AM68" i="15" s="1"/>
  <c r="V389" i="12"/>
  <c r="Z389" i="12" s="1"/>
  <c r="U389" i="12"/>
  <c r="Y389" i="12" s="1"/>
  <c r="AH35" i="15"/>
  <c r="AJ35" i="15" s="1"/>
  <c r="AG35" i="15"/>
  <c r="AL214" i="16"/>
  <c r="AN214" i="16" s="1"/>
  <c r="AK214" i="16"/>
  <c r="AM214" i="16" s="1"/>
  <c r="AH36" i="12"/>
  <c r="AJ36" i="12" s="1"/>
  <c r="AG36" i="12"/>
  <c r="AI36" i="12" s="1"/>
  <c r="V379" i="12"/>
  <c r="Z379" i="12" s="1"/>
  <c r="U379" i="12"/>
  <c r="Y379" i="12" s="1"/>
  <c r="W84" i="16"/>
  <c r="AA84" i="16" s="1"/>
  <c r="X84" i="16"/>
  <c r="AB84" i="16" s="1"/>
  <c r="AH171" i="16"/>
  <c r="AJ171" i="16" s="1"/>
  <c r="AG171" i="16"/>
  <c r="AI171" i="16" s="1"/>
  <c r="AK17" i="12"/>
  <c r="AM17" i="12" s="1"/>
  <c r="AL17" i="12"/>
  <c r="AN17" i="12" s="1"/>
  <c r="S474" i="12"/>
  <c r="AC474" i="12" s="1"/>
  <c r="T474" i="12"/>
  <c r="AD474" i="12" s="1"/>
  <c r="R27" i="13"/>
  <c r="AF27" i="13" s="1"/>
  <c r="S286" i="12"/>
  <c r="AC286" i="12" s="1"/>
  <c r="T286" i="12"/>
  <c r="R440" i="12"/>
  <c r="Q440" i="12" s="1"/>
  <c r="AE440" i="12" s="1"/>
  <c r="T39" i="15"/>
  <c r="AD39" i="15" s="1"/>
  <c r="S39" i="15"/>
  <c r="AC39" i="15" s="1"/>
  <c r="T470" i="12"/>
  <c r="AD470" i="12" s="1"/>
  <c r="S470" i="12"/>
  <c r="AK47" i="12"/>
  <c r="AM47" i="12" s="1"/>
  <c r="AL47" i="12"/>
  <c r="AN47" i="12" s="1"/>
  <c r="V307" i="12"/>
  <c r="Z307" i="12" s="1"/>
  <c r="U307" i="12"/>
  <c r="Y307" i="12" s="1"/>
  <c r="X48" i="15"/>
  <c r="AB48" i="15" s="1"/>
  <c r="W48" i="15"/>
  <c r="AA48" i="15" s="1"/>
  <c r="S98" i="16"/>
  <c r="T98" i="16"/>
  <c r="AD98" i="16" s="1"/>
  <c r="AH45" i="12"/>
  <c r="AJ45" i="12" s="1"/>
  <c r="AG45" i="12"/>
  <c r="AL25" i="14"/>
  <c r="AN25" i="14" s="1"/>
  <c r="AK25" i="14"/>
  <c r="AM25" i="14" s="1"/>
  <c r="U272" i="12"/>
  <c r="Y272" i="12" s="1"/>
  <c r="V272" i="12"/>
  <c r="AL488" i="12"/>
  <c r="AN488" i="12" s="1"/>
  <c r="AK488" i="12"/>
  <c r="X105" i="12"/>
  <c r="AB105" i="12" s="1"/>
  <c r="W105" i="12"/>
  <c r="AA105" i="12" s="1"/>
  <c r="X509" i="12"/>
  <c r="AB509" i="12" s="1"/>
  <c r="W509" i="12"/>
  <c r="AA509" i="12" s="1"/>
  <c r="S18" i="15"/>
  <c r="T18" i="15"/>
  <c r="AD18" i="15" s="1"/>
  <c r="AH294" i="12"/>
  <c r="AJ294" i="12" s="1"/>
  <c r="AG294" i="12"/>
  <c r="AI294" i="12" s="1"/>
  <c r="V78" i="15"/>
  <c r="Z78" i="15" s="1"/>
  <c r="U78" i="15"/>
  <c r="Y78" i="15" s="1"/>
  <c r="T459" i="12"/>
  <c r="AD459" i="12" s="1"/>
  <c r="S459" i="12"/>
  <c r="U304" i="12"/>
  <c r="Y304" i="12" s="1"/>
  <c r="V304" i="12"/>
  <c r="AK123" i="12"/>
  <c r="AM123" i="12" s="1"/>
  <c r="AL123" i="12"/>
  <c r="S187" i="16"/>
  <c r="AC187" i="16" s="1"/>
  <c r="T187" i="16"/>
  <c r="AD187" i="16" s="1"/>
  <c r="R201" i="16"/>
  <c r="X302" i="12"/>
  <c r="W302" i="12"/>
  <c r="AA302" i="12" s="1"/>
  <c r="S17" i="13"/>
  <c r="AC17" i="13" s="1"/>
  <c r="T17" i="13"/>
  <c r="AD17" i="13" s="1"/>
  <c r="V261" i="12"/>
  <c r="Z261" i="12" s="1"/>
  <c r="U261" i="12"/>
  <c r="Y261" i="12" s="1"/>
  <c r="R325" i="12"/>
  <c r="X231" i="12"/>
  <c r="W231" i="12"/>
  <c r="AA231" i="12" s="1"/>
  <c r="AK25" i="15"/>
  <c r="AM25" i="15" s="1"/>
  <c r="AL25" i="15"/>
  <c r="AN25" i="15" s="1"/>
  <c r="AL297" i="12"/>
  <c r="AN297" i="12" s="1"/>
  <c r="AK297" i="12"/>
  <c r="AM297" i="12" s="1"/>
  <c r="AH159" i="12"/>
  <c r="AJ159" i="12" s="1"/>
  <c r="AG159" i="12"/>
  <c r="AI159" i="12" s="1"/>
  <c r="AG224" i="16"/>
  <c r="AH224" i="16"/>
  <c r="AJ224" i="16" s="1"/>
  <c r="X455" i="12"/>
  <c r="AB455" i="12" s="1"/>
  <c r="W455" i="12"/>
  <c r="AA455" i="12" s="1"/>
  <c r="X22" i="14"/>
  <c r="W22" i="14"/>
  <c r="AA22" i="14" s="1"/>
  <c r="X511" i="12"/>
  <c r="AB511" i="12" s="1"/>
  <c r="W511" i="12"/>
  <c r="AA511" i="12" s="1"/>
  <c r="R19" i="16"/>
  <c r="AF19" i="16" s="1"/>
  <c r="U81" i="12"/>
  <c r="Y81" i="12" s="1"/>
  <c r="V81" i="12"/>
  <c r="AL269" i="12"/>
  <c r="AK269" i="12"/>
  <c r="AM269" i="12" s="1"/>
  <c r="S402" i="12"/>
  <c r="AC402" i="12" s="1"/>
  <c r="T402" i="12"/>
  <c r="AD402" i="12" s="1"/>
  <c r="V123" i="12"/>
  <c r="Z123" i="12" s="1"/>
  <c r="U123" i="12"/>
  <c r="Y123" i="12" s="1"/>
  <c r="R132" i="16"/>
  <c r="S450" i="12"/>
  <c r="T450" i="12"/>
  <c r="AD450" i="12" s="1"/>
  <c r="AK59" i="15"/>
  <c r="AM59" i="15" s="1"/>
  <c r="AL59" i="15"/>
  <c r="AN59" i="15" s="1"/>
  <c r="W171" i="16"/>
  <c r="AA171" i="16" s="1"/>
  <c r="X171" i="16"/>
  <c r="AB171" i="16" s="1"/>
  <c r="AG95" i="12"/>
  <c r="AH95" i="12"/>
  <c r="AJ95" i="12" s="1"/>
  <c r="R25" i="14"/>
  <c r="AF25" i="14" s="1"/>
  <c r="AH121" i="12"/>
  <c r="AJ121" i="12" s="1"/>
  <c r="AG121" i="12"/>
  <c r="X472" i="12"/>
  <c r="AB472" i="12" s="1"/>
  <c r="W472" i="12"/>
  <c r="AA472" i="12" s="1"/>
  <c r="T137" i="12"/>
  <c r="AD137" i="12" s="1"/>
  <c r="S137" i="12"/>
  <c r="V19" i="14"/>
  <c r="Z19" i="14" s="1"/>
  <c r="U19" i="14"/>
  <c r="Y19" i="14" s="1"/>
  <c r="X475" i="12"/>
  <c r="AB475" i="12" s="1"/>
  <c r="W475" i="12"/>
  <c r="AA475" i="12" s="1"/>
  <c r="U240" i="16"/>
  <c r="Y240" i="16" s="1"/>
  <c r="V240" i="16"/>
  <c r="Z240" i="16" s="1"/>
  <c r="AL413" i="12"/>
  <c r="AK413" i="12"/>
  <c r="AM413" i="12" s="1"/>
  <c r="R102" i="15"/>
  <c r="AF102" i="15" s="1"/>
  <c r="V456" i="12"/>
  <c r="Z456" i="12" s="1"/>
  <c r="U456" i="12"/>
  <c r="Y456" i="12" s="1"/>
  <c r="R16" i="12"/>
  <c r="S221" i="12"/>
  <c r="T221" i="12"/>
  <c r="AD221" i="12" s="1"/>
  <c r="AG37" i="14"/>
  <c r="AI37" i="14" s="1"/>
  <c r="AH37" i="14"/>
  <c r="AJ37" i="14" s="1"/>
  <c r="R247" i="16"/>
  <c r="AL218" i="16"/>
  <c r="AK218" i="16"/>
  <c r="AM218" i="16" s="1"/>
  <c r="R454" i="12"/>
  <c r="V171" i="12"/>
  <c r="Z171" i="12" s="1"/>
  <c r="U171" i="12"/>
  <c r="Y171" i="12" s="1"/>
  <c r="T330" i="12"/>
  <c r="AD330" i="12" s="1"/>
  <c r="S330" i="12"/>
  <c r="V194" i="12"/>
  <c r="Z194" i="12" s="1"/>
  <c r="U194" i="12"/>
  <c r="Y194" i="12" s="1"/>
  <c r="AG47" i="15"/>
  <c r="AH47" i="15"/>
  <c r="AJ47" i="15" s="1"/>
  <c r="R28" i="15"/>
  <c r="AF28" i="15" s="1"/>
  <c r="R69" i="16"/>
  <c r="T61" i="15"/>
  <c r="AD61" i="15" s="1"/>
  <c r="S61" i="15"/>
  <c r="AC61" i="15" s="1"/>
  <c r="T39" i="16"/>
  <c r="AD39" i="16" s="1"/>
  <c r="S39" i="16"/>
  <c r="AC39" i="16" s="1"/>
  <c r="AL83" i="15"/>
  <c r="AN83" i="15" s="1"/>
  <c r="AK83" i="15"/>
  <c r="AM83" i="15" s="1"/>
  <c r="AL15" i="15"/>
  <c r="AN15" i="15" s="1"/>
  <c r="AK15" i="15"/>
  <c r="AM15" i="15" s="1"/>
  <c r="W25" i="13"/>
  <c r="AA25" i="13" s="1"/>
  <c r="X25" i="13"/>
  <c r="AB25" i="13" s="1"/>
  <c r="S107" i="15"/>
  <c r="AC107" i="15" s="1"/>
  <c r="T107" i="15"/>
  <c r="AD107" i="15" s="1"/>
  <c r="AG505" i="12"/>
  <c r="AI505" i="12" s="1"/>
  <c r="AH505" i="12"/>
  <c r="AJ505" i="12" s="1"/>
  <c r="X345" i="12"/>
  <c r="AB345" i="12" s="1"/>
  <c r="W345" i="12"/>
  <c r="AA345" i="12" s="1"/>
  <c r="AH7" i="13"/>
  <c r="AJ7" i="13" s="1"/>
  <c r="AG7" i="13"/>
  <c r="S34" i="13"/>
  <c r="AC34" i="13" s="1"/>
  <c r="T34" i="13"/>
  <c r="AD34" i="13" s="1"/>
  <c r="V58" i="16"/>
  <c r="U58" i="16"/>
  <c r="Y58" i="16" s="1"/>
  <c r="W186" i="12"/>
  <c r="AA186" i="12" s="1"/>
  <c r="X186" i="12"/>
  <c r="U216" i="12"/>
  <c r="Y216" i="12" s="1"/>
  <c r="V216" i="12"/>
  <c r="Z216" i="12" s="1"/>
  <c r="R36" i="15"/>
  <c r="R236" i="16"/>
  <c r="R179" i="12"/>
  <c r="R122" i="16"/>
  <c r="Q122" i="16" s="1"/>
  <c r="AE122" i="16" s="1"/>
  <c r="R29" i="14"/>
  <c r="R93" i="15"/>
  <c r="Q93" i="15" s="1"/>
  <c r="AE93" i="15" s="1"/>
  <c r="AL86" i="15"/>
  <c r="AN86" i="15" s="1"/>
  <c r="AK86" i="15"/>
  <c r="AM86" i="15" s="1"/>
  <c r="U26" i="13"/>
  <c r="Y26" i="13" s="1"/>
  <c r="V26" i="13"/>
  <c r="Z26" i="13" s="1"/>
  <c r="X184" i="16"/>
  <c r="AB184" i="16" s="1"/>
  <c r="W184" i="16"/>
  <c r="AA184" i="16" s="1"/>
  <c r="S232" i="12"/>
  <c r="T232" i="12"/>
  <c r="AD232" i="12" s="1"/>
  <c r="V446" i="12"/>
  <c r="Z446" i="12" s="1"/>
  <c r="U446" i="12"/>
  <c r="Y446" i="12" s="1"/>
  <c r="AK501" i="12"/>
  <c r="AM501" i="12" s="1"/>
  <c r="AL501" i="12"/>
  <c r="T219" i="12"/>
  <c r="S219" i="12"/>
  <c r="AC219" i="12" s="1"/>
  <c r="T23" i="12"/>
  <c r="AD23" i="12" s="1"/>
  <c r="S23" i="12"/>
  <c r="X146" i="12"/>
  <c r="AB146" i="12" s="1"/>
  <c r="W146" i="12"/>
  <c r="AA146" i="12" s="1"/>
  <c r="AG338" i="12"/>
  <c r="AH338" i="12"/>
  <c r="AJ338" i="12" s="1"/>
  <c r="U260" i="12"/>
  <c r="Y260" i="12" s="1"/>
  <c r="V260" i="12"/>
  <c r="Z260" i="12" s="1"/>
  <c r="T246" i="12"/>
  <c r="AD246" i="12" s="1"/>
  <c r="S246" i="12"/>
  <c r="AC246" i="12" s="1"/>
  <c r="AH159" i="16"/>
  <c r="AJ159" i="16" s="1"/>
  <c r="AG159" i="16"/>
  <c r="R442" i="12"/>
  <c r="AF442" i="12" s="1"/>
  <c r="X130" i="16"/>
  <c r="W130" i="16"/>
  <c r="AA130" i="16" s="1"/>
  <c r="R149" i="12"/>
  <c r="Q149" i="12" s="1"/>
  <c r="AE149" i="12" s="1"/>
  <c r="X52" i="15"/>
  <c r="AB52" i="15" s="1"/>
  <c r="W52" i="15"/>
  <c r="AA52" i="15" s="1"/>
  <c r="R462" i="12"/>
  <c r="Q462" i="12" s="1"/>
  <c r="AE462" i="12" s="1"/>
  <c r="AG264" i="12"/>
  <c r="AH264" i="12"/>
  <c r="AJ264" i="12" s="1"/>
  <c r="X350" i="12"/>
  <c r="AB350" i="12" s="1"/>
  <c r="W350" i="12"/>
  <c r="AA350" i="12" s="1"/>
  <c r="X49" i="15"/>
  <c r="AB49" i="15" s="1"/>
  <c r="W49" i="15"/>
  <c r="AA49" i="15" s="1"/>
  <c r="W167" i="16"/>
  <c r="AA167" i="16" s="1"/>
  <c r="X167" i="16"/>
  <c r="AB167" i="16" s="1"/>
  <c r="AG325" i="12"/>
  <c r="AI325" i="12" s="1"/>
  <c r="AH325" i="12"/>
  <c r="AJ325" i="12" s="1"/>
  <c r="W59" i="12"/>
  <c r="AA59" i="12" s="1"/>
  <c r="X59" i="12"/>
  <c r="AB59" i="12" s="1"/>
  <c r="V62" i="12"/>
  <c r="U62" i="12"/>
  <c r="Y62" i="12" s="1"/>
  <c r="AH236" i="16"/>
  <c r="AJ236" i="16" s="1"/>
  <c r="AG236" i="16"/>
  <c r="AI236" i="16" s="1"/>
  <c r="AK48" i="15"/>
  <c r="AM48" i="15" s="1"/>
  <c r="AL48" i="15"/>
  <c r="AK39" i="14"/>
  <c r="AM39" i="14" s="1"/>
  <c r="AL39" i="14"/>
  <c r="AN39" i="14" s="1"/>
  <c r="W237" i="12"/>
  <c r="AA237" i="12" s="1"/>
  <c r="X237" i="12"/>
  <c r="AB237" i="12" s="1"/>
  <c r="T105" i="16"/>
  <c r="AD105" i="16" s="1"/>
  <c r="S105" i="16"/>
  <c r="S181" i="12"/>
  <c r="T181" i="12"/>
  <c r="AD181" i="12" s="1"/>
  <c r="AH15" i="12"/>
  <c r="AJ15" i="12" s="1"/>
  <c r="AG15" i="12"/>
  <c r="AI15" i="12" s="1"/>
  <c r="AG77" i="15"/>
  <c r="AH77" i="15"/>
  <c r="AJ77" i="15" s="1"/>
  <c r="X137" i="12"/>
  <c r="W137" i="12"/>
  <c r="AA137" i="12" s="1"/>
  <c r="T335" i="12"/>
  <c r="AD335" i="12" s="1"/>
  <c r="S335" i="12"/>
  <c r="R239" i="16"/>
  <c r="Q239" i="16" s="1"/>
  <c r="AE239" i="16" s="1"/>
  <c r="S261" i="12"/>
  <c r="T261" i="12"/>
  <c r="AD261" i="12" s="1"/>
  <c r="AG152" i="12"/>
  <c r="AI152" i="12" s="1"/>
  <c r="AH152" i="12"/>
  <c r="AJ152" i="12" s="1"/>
  <c r="U403" i="12"/>
  <c r="Y403" i="12" s="1"/>
  <c r="V403" i="12"/>
  <c r="R436" i="12"/>
  <c r="AF436" i="12" s="1"/>
  <c r="U223" i="16"/>
  <c r="Y223" i="16" s="1"/>
  <c r="V223" i="16"/>
  <c r="Z223" i="16" s="1"/>
  <c r="R105" i="12"/>
  <c r="AH413" i="12"/>
  <c r="AJ413" i="12" s="1"/>
  <c r="AG413" i="12"/>
  <c r="T475" i="12"/>
  <c r="AD475" i="12" s="1"/>
  <c r="S475" i="12"/>
  <c r="AC475" i="12" s="1"/>
  <c r="AK122" i="12"/>
  <c r="AM122" i="12" s="1"/>
  <c r="AL122" i="12"/>
  <c r="AN122" i="12" s="1"/>
  <c r="AH484" i="12"/>
  <c r="AJ484" i="12" s="1"/>
  <c r="AG484" i="12"/>
  <c r="AI484" i="12" s="1"/>
  <c r="V95" i="15"/>
  <c r="Z95" i="15" s="1"/>
  <c r="U95" i="15"/>
  <c r="Y95" i="15" s="1"/>
  <c r="R389" i="12"/>
  <c r="AF389" i="12" s="1"/>
  <c r="R265" i="12"/>
  <c r="Q265" i="12" s="1"/>
  <c r="AE265" i="12" s="1"/>
  <c r="AG341" i="12"/>
  <c r="AI341" i="12" s="1"/>
  <c r="AH341" i="12"/>
  <c r="AJ341" i="12" s="1"/>
  <c r="X234" i="12"/>
  <c r="AB234" i="12" s="1"/>
  <c r="W234" i="12"/>
  <c r="AA234" i="12" s="1"/>
  <c r="AH93" i="15"/>
  <c r="AJ93" i="15" s="1"/>
  <c r="AG93" i="15"/>
  <c r="AI93" i="15" s="1"/>
  <c r="AK349" i="12"/>
  <c r="AM349" i="12" s="1"/>
  <c r="AL349" i="12"/>
  <c r="AN349" i="12" s="1"/>
  <c r="AK381" i="12"/>
  <c r="AM381" i="12" s="1"/>
  <c r="AL381" i="12"/>
  <c r="AN381" i="12" s="1"/>
  <c r="U42" i="12"/>
  <c r="Y42" i="12" s="1"/>
  <c r="V42" i="12"/>
  <c r="S433" i="12"/>
  <c r="T433" i="12"/>
  <c r="AD433" i="12" s="1"/>
  <c r="AG359" i="12"/>
  <c r="AI359" i="12" s="1"/>
  <c r="AH359" i="12"/>
  <c r="AJ359" i="12" s="1"/>
  <c r="U180" i="16"/>
  <c r="Y180" i="16" s="1"/>
  <c r="V180" i="16"/>
  <c r="X492" i="12"/>
  <c r="W492" i="12"/>
  <c r="AA492" i="12" s="1"/>
  <c r="W213" i="12"/>
  <c r="AA213" i="12" s="1"/>
  <c r="X213" i="12"/>
  <c r="AB213" i="12" s="1"/>
  <c r="AH43" i="14"/>
  <c r="AJ43" i="14" s="1"/>
  <c r="AG43" i="14"/>
  <c r="R461" i="12"/>
  <c r="AF461" i="12" s="1"/>
  <c r="AL491" i="12"/>
  <c r="AK491" i="12"/>
  <c r="AM491" i="12" s="1"/>
  <c r="W20" i="14"/>
  <c r="AA20" i="14" s="1"/>
  <c r="X20" i="14"/>
  <c r="AK143" i="12"/>
  <c r="AM143" i="12" s="1"/>
  <c r="AL143" i="12"/>
  <c r="AN143" i="12" s="1"/>
  <c r="X313" i="12"/>
  <c r="W313" i="12"/>
  <c r="AA313" i="12" s="1"/>
  <c r="T207" i="12"/>
  <c r="AD207" i="12" s="1"/>
  <c r="S207" i="12"/>
  <c r="T22" i="14"/>
  <c r="AD22" i="14" s="1"/>
  <c r="S22" i="14"/>
  <c r="S275" i="12"/>
  <c r="AC275" i="12" s="1"/>
  <c r="T275" i="12"/>
  <c r="AD275" i="12" s="1"/>
  <c r="T106" i="16"/>
  <c r="AD106" i="16" s="1"/>
  <c r="S106" i="16"/>
  <c r="AC106" i="16" s="1"/>
  <c r="U19" i="12"/>
  <c r="Y19" i="12" s="1"/>
  <c r="V19" i="12"/>
  <c r="Z19" i="12" s="1"/>
  <c r="AL137" i="16"/>
  <c r="AN137" i="16" s="1"/>
  <c r="AK137" i="16"/>
  <c r="AM137" i="16" s="1"/>
  <c r="R20" i="13"/>
  <c r="Q20" i="13" s="1"/>
  <c r="AE20" i="13" s="1"/>
  <c r="AL385" i="12"/>
  <c r="AN385" i="12" s="1"/>
  <c r="AK385" i="12"/>
  <c r="AM385" i="12" s="1"/>
  <c r="S199" i="12"/>
  <c r="AC199" i="12" s="1"/>
  <c r="T199" i="12"/>
  <c r="AD199" i="12" s="1"/>
  <c r="AL453" i="12"/>
  <c r="AN453" i="12" s="1"/>
  <c r="AK453" i="12"/>
  <c r="AM453" i="12" s="1"/>
  <c r="S361" i="12"/>
  <c r="AC361" i="12" s="1"/>
  <c r="T361" i="12"/>
  <c r="AD361" i="12" s="1"/>
  <c r="X326" i="12"/>
  <c r="W326" i="12"/>
  <c r="AA326" i="12" s="1"/>
  <c r="AG19" i="12"/>
  <c r="AH19" i="12"/>
  <c r="AJ19" i="12" s="1"/>
  <c r="X80" i="12"/>
  <c r="AB80" i="12" s="1"/>
  <c r="W80" i="12"/>
  <c r="AA80" i="12" s="1"/>
  <c r="X392" i="12"/>
  <c r="W392" i="12"/>
  <c r="AA392" i="12" s="1"/>
  <c r="T299" i="12"/>
  <c r="AD299" i="12" s="1"/>
  <c r="S299" i="12"/>
  <c r="AC299" i="12" s="1"/>
  <c r="R24" i="15"/>
  <c r="Q24" i="15" s="1"/>
  <c r="AE24" i="15" s="1"/>
  <c r="AH61" i="15"/>
  <c r="AJ61" i="15" s="1"/>
  <c r="AG61" i="15"/>
  <c r="AI61" i="15" s="1"/>
  <c r="S21" i="15"/>
  <c r="AC21" i="15" s="1"/>
  <c r="T21" i="15"/>
  <c r="AD21" i="15" s="1"/>
  <c r="T389" i="12"/>
  <c r="AD389" i="12" s="1"/>
  <c r="S389" i="12"/>
  <c r="AC389" i="12" s="1"/>
  <c r="V301" i="12"/>
  <c r="Z301" i="12" s="1"/>
  <c r="U301" i="12"/>
  <c r="Y301" i="12" s="1"/>
  <c r="W45" i="12"/>
  <c r="AA45" i="12" s="1"/>
  <c r="X45" i="12"/>
  <c r="AB45" i="12" s="1"/>
  <c r="T70" i="12"/>
  <c r="AD70" i="12" s="1"/>
  <c r="S70" i="12"/>
  <c r="AC70" i="12" s="1"/>
  <c r="S214" i="16"/>
  <c r="T214" i="16"/>
  <c r="AD214" i="16" s="1"/>
  <c r="W198" i="12"/>
  <c r="AA198" i="12" s="1"/>
  <c r="X198" i="12"/>
  <c r="AB198" i="12" s="1"/>
  <c r="V191" i="16"/>
  <c r="Z191" i="16" s="1"/>
  <c r="U191" i="16"/>
  <c r="Y191" i="16" s="1"/>
  <c r="U160" i="12"/>
  <c r="Y160" i="12" s="1"/>
  <c r="V160" i="12"/>
  <c r="Z160" i="12" s="1"/>
  <c r="AL157" i="12"/>
  <c r="AN157" i="12" s="1"/>
  <c r="AK157" i="12"/>
  <c r="AM157" i="12" s="1"/>
  <c r="AG331" i="12"/>
  <c r="AH331" i="12"/>
  <c r="AJ331" i="12" s="1"/>
  <c r="R153" i="16"/>
  <c r="W407" i="12"/>
  <c r="AA407" i="12" s="1"/>
  <c r="X407" i="12"/>
  <c r="AB407" i="12" s="1"/>
  <c r="AL386" i="12"/>
  <c r="AN386" i="12" s="1"/>
  <c r="AK386" i="12"/>
  <c r="AM386" i="12" s="1"/>
  <c r="AG136" i="16"/>
  <c r="AI136" i="16" s="1"/>
  <c r="AH136" i="16"/>
  <c r="AJ136" i="16" s="1"/>
  <c r="AH237" i="12"/>
  <c r="AJ237" i="12" s="1"/>
  <c r="AG237" i="12"/>
  <c r="X36" i="12"/>
  <c r="AB36" i="12" s="1"/>
  <c r="W36" i="12"/>
  <c r="AA36" i="12" s="1"/>
  <c r="AH74" i="16"/>
  <c r="AJ74" i="16" s="1"/>
  <c r="AG74" i="16"/>
  <c r="R111" i="16"/>
  <c r="AF111" i="16" s="1"/>
  <c r="T113" i="12"/>
  <c r="AD113" i="12" s="1"/>
  <c r="S113" i="12"/>
  <c r="AC113" i="12" s="1"/>
  <c r="V233" i="12"/>
  <c r="U233" i="12"/>
  <c r="Y233" i="12" s="1"/>
  <c r="AK363" i="12"/>
  <c r="AM363" i="12" s="1"/>
  <c r="AL363" i="12"/>
  <c r="AN363" i="12" s="1"/>
  <c r="AL114" i="12"/>
  <c r="AN114" i="12" s="1"/>
  <c r="AK114" i="12"/>
  <c r="AM114" i="12" s="1"/>
  <c r="T195" i="16"/>
  <c r="AD195" i="16" s="1"/>
  <c r="S195" i="16"/>
  <c r="AL256" i="12"/>
  <c r="AN256" i="12" s="1"/>
  <c r="AK256" i="12"/>
  <c r="AM256" i="12" s="1"/>
  <c r="S192" i="16"/>
  <c r="AC192" i="16" s="1"/>
  <c r="T192" i="16"/>
  <c r="AD192" i="16" s="1"/>
  <c r="R455" i="12"/>
  <c r="S357" i="12"/>
  <c r="AC357" i="12" s="1"/>
  <c r="T357" i="12"/>
  <c r="AD357" i="12" s="1"/>
  <c r="AK92" i="12"/>
  <c r="AM92" i="12" s="1"/>
  <c r="AL92" i="12"/>
  <c r="AN92" i="12" s="1"/>
  <c r="AL115" i="12"/>
  <c r="AN115" i="12" s="1"/>
  <c r="AK115" i="12"/>
  <c r="AM115" i="12" s="1"/>
  <c r="R459" i="12"/>
  <c r="R432" i="12"/>
  <c r="AF432" i="12" s="1"/>
  <c r="R381" i="12"/>
  <c r="W67" i="15"/>
  <c r="AA67" i="15" s="1"/>
  <c r="X67" i="15"/>
  <c r="AB67" i="15" s="1"/>
  <c r="R33" i="14"/>
  <c r="Q33" i="14" s="1"/>
  <c r="AE33" i="14" s="1"/>
  <c r="X284" i="12"/>
  <c r="AB284" i="12" s="1"/>
  <c r="W284" i="12"/>
  <c r="AA284" i="12" s="1"/>
  <c r="T167" i="12"/>
  <c r="AD167" i="12" s="1"/>
  <c r="S167" i="12"/>
  <c r="AK173" i="12"/>
  <c r="AL173" i="12"/>
  <c r="AN173" i="12" s="1"/>
  <c r="R35" i="13"/>
  <c r="AF35" i="13" s="1"/>
  <c r="W88" i="15"/>
  <c r="AA88" i="15" s="1"/>
  <c r="X88" i="15"/>
  <c r="AB88" i="15" s="1"/>
  <c r="T45" i="15"/>
  <c r="AD45" i="15" s="1"/>
  <c r="S45" i="15"/>
  <c r="AG205" i="16"/>
  <c r="AI205" i="16" s="1"/>
  <c r="AH205" i="16"/>
  <c r="AJ205" i="16" s="1"/>
  <c r="R89" i="12"/>
  <c r="Q89" i="12" s="1"/>
  <c r="AE89" i="12" s="1"/>
  <c r="AH388" i="12"/>
  <c r="AJ388" i="12" s="1"/>
  <c r="AG388" i="12"/>
  <c r="AL389" i="12"/>
  <c r="AN389" i="12" s="1"/>
  <c r="AK389" i="12"/>
  <c r="AM389" i="12" s="1"/>
  <c r="S319" i="12"/>
  <c r="AC319" i="12" s="1"/>
  <c r="T319" i="12"/>
  <c r="AD319" i="12" s="1"/>
  <c r="AG271" i="12"/>
  <c r="AH271" i="12"/>
  <c r="AJ271" i="12" s="1"/>
  <c r="AH312" i="12"/>
  <c r="AJ312" i="12" s="1"/>
  <c r="AG312" i="12"/>
  <c r="AI312" i="12" s="1"/>
  <c r="V87" i="15"/>
  <c r="Z87" i="15" s="1"/>
  <c r="U87" i="15"/>
  <c r="Y87" i="15" s="1"/>
  <c r="U161" i="16"/>
  <c r="Y161" i="16" s="1"/>
  <c r="V161" i="16"/>
  <c r="Z161" i="16" s="1"/>
  <c r="V345" i="12"/>
  <c r="Z345" i="12" s="1"/>
  <c r="U345" i="12"/>
  <c r="Y345" i="12" s="1"/>
  <c r="V365" i="12"/>
  <c r="Z365" i="12" s="1"/>
  <c r="U365" i="12"/>
  <c r="Y365" i="12" s="1"/>
  <c r="R355" i="12"/>
  <c r="R84" i="15"/>
  <c r="AK160" i="16"/>
  <c r="AM160" i="16" s="1"/>
  <c r="AL160" i="16"/>
  <c r="AN160" i="16" s="1"/>
  <c r="AL437" i="12"/>
  <c r="AN437" i="12" s="1"/>
  <c r="AK437" i="12"/>
  <c r="AM437" i="12" s="1"/>
  <c r="V175" i="12"/>
  <c r="Z175" i="12" s="1"/>
  <c r="U175" i="12"/>
  <c r="Y175" i="12" s="1"/>
  <c r="T492" i="12"/>
  <c r="AD492" i="12" s="1"/>
  <c r="S492" i="12"/>
  <c r="AC492" i="12" s="1"/>
  <c r="R271" i="12"/>
  <c r="AF271" i="12" s="1"/>
  <c r="AL346" i="12"/>
  <c r="AN346" i="12" s="1"/>
  <c r="AK346" i="12"/>
  <c r="AM346" i="12" s="1"/>
  <c r="U313" i="12"/>
  <c r="Y313" i="12" s="1"/>
  <c r="V313" i="12"/>
  <c r="S36" i="15"/>
  <c r="T36" i="15"/>
  <c r="AD36" i="15" s="1"/>
  <c r="U450" i="12"/>
  <c r="Y450" i="12" s="1"/>
  <c r="V450" i="12"/>
  <c r="V89" i="12"/>
  <c r="U89" i="12"/>
  <c r="Y89" i="12" s="1"/>
  <c r="R92" i="16"/>
  <c r="X214" i="16"/>
  <c r="W214" i="16"/>
  <c r="AA214" i="16" s="1"/>
  <c r="AL309" i="12"/>
  <c r="AK309" i="12"/>
  <c r="AM309" i="12" s="1"/>
  <c r="R402" i="12"/>
  <c r="X24" i="14"/>
  <c r="AB24" i="14" s="1"/>
  <c r="W24" i="14"/>
  <c r="AA24" i="14" s="1"/>
  <c r="X101" i="16"/>
  <c r="AB101" i="16" s="1"/>
  <c r="W101" i="16"/>
  <c r="AA101" i="16" s="1"/>
  <c r="V114" i="12"/>
  <c r="Z114" i="12" s="1"/>
  <c r="U114" i="12"/>
  <c r="Y114" i="12" s="1"/>
  <c r="AK81" i="15"/>
  <c r="AM81" i="15" s="1"/>
  <c r="AL81" i="15"/>
  <c r="AN81" i="15" s="1"/>
  <c r="W163" i="16"/>
  <c r="AA163" i="16" s="1"/>
  <c r="X163" i="16"/>
  <c r="AG148" i="12"/>
  <c r="AI148" i="12" s="1"/>
  <c r="AH148" i="12"/>
  <c r="AJ148" i="12" s="1"/>
  <c r="W53" i="12"/>
  <c r="AA53" i="12" s="1"/>
  <c r="X53" i="12"/>
  <c r="AB53" i="12" s="1"/>
  <c r="U92" i="15"/>
  <c r="Y92" i="15" s="1"/>
  <c r="V92" i="15"/>
  <c r="Z92" i="15" s="1"/>
  <c r="S107" i="12"/>
  <c r="AC107" i="12" s="1"/>
  <c r="T107" i="12"/>
  <c r="AD107" i="12" s="1"/>
  <c r="W102" i="16"/>
  <c r="AA102" i="16" s="1"/>
  <c r="X102" i="16"/>
  <c r="X83" i="12"/>
  <c r="W83" i="12"/>
  <c r="AA83" i="12" s="1"/>
  <c r="R498" i="12"/>
  <c r="S157" i="12"/>
  <c r="AC157" i="12" s="1"/>
  <c r="T157" i="12"/>
  <c r="AD157" i="12" s="1"/>
  <c r="X402" i="12"/>
  <c r="AB402" i="12" s="1"/>
  <c r="W402" i="12"/>
  <c r="AA402" i="12" s="1"/>
  <c r="W119" i="12"/>
  <c r="AA119" i="12" s="1"/>
  <c r="X119" i="12"/>
  <c r="V196" i="12"/>
  <c r="U196" i="12"/>
  <c r="Y196" i="12" s="1"/>
  <c r="V13" i="15"/>
  <c r="U13" i="15"/>
  <c r="Y13" i="15" s="1"/>
  <c r="AK25" i="16"/>
  <c r="AM25" i="16" s="1"/>
  <c r="AL25" i="16"/>
  <c r="X223" i="12"/>
  <c r="W223" i="12"/>
  <c r="AA223" i="12" s="1"/>
  <c r="AL337" i="12"/>
  <c r="AK337" i="12"/>
  <c r="AM337" i="12" s="1"/>
  <c r="T497" i="12"/>
  <c r="AD497" i="12" s="1"/>
  <c r="S497" i="12"/>
  <c r="AH193" i="16"/>
  <c r="AJ193" i="16" s="1"/>
  <c r="AG193" i="16"/>
  <c r="AG26" i="13"/>
  <c r="AI26" i="13" s="1"/>
  <c r="AH26" i="13"/>
  <c r="AJ26" i="13" s="1"/>
  <c r="T11" i="13"/>
  <c r="AD11" i="13" s="1"/>
  <c r="S11" i="13"/>
  <c r="X26" i="12"/>
  <c r="AB26" i="12" s="1"/>
  <c r="W26" i="12"/>
  <c r="AA26" i="12" s="1"/>
  <c r="U494" i="12"/>
  <c r="Y494" i="12" s="1"/>
  <c r="V494" i="12"/>
  <c r="Z494" i="12" s="1"/>
  <c r="S227" i="12"/>
  <c r="AC227" i="12" s="1"/>
  <c r="T227" i="12"/>
  <c r="AD227" i="12" s="1"/>
  <c r="X481" i="12"/>
  <c r="AB481" i="12" s="1"/>
  <c r="W481" i="12"/>
  <c r="AA481" i="12" s="1"/>
  <c r="W68" i="16"/>
  <c r="AA68" i="16" s="1"/>
  <c r="X68" i="16"/>
  <c r="AB68" i="16" s="1"/>
  <c r="W97" i="12"/>
  <c r="AA97" i="12" s="1"/>
  <c r="X97" i="12"/>
  <c r="AB97" i="12" s="1"/>
  <c r="AH32" i="16"/>
  <c r="AJ32" i="16" s="1"/>
  <c r="AG32" i="16"/>
  <c r="AI32" i="16" s="1"/>
  <c r="T285" i="12"/>
  <c r="AD285" i="12" s="1"/>
  <c r="S285" i="12"/>
  <c r="AC285" i="12" s="1"/>
  <c r="S39" i="12"/>
  <c r="AC39" i="12" s="1"/>
  <c r="T39" i="12"/>
  <c r="AD39" i="12" s="1"/>
  <c r="R490" i="12"/>
  <c r="S35" i="12"/>
  <c r="T35" i="12"/>
  <c r="AD35" i="12" s="1"/>
  <c r="V190" i="16"/>
  <c r="Z190" i="16" s="1"/>
  <c r="U190" i="16"/>
  <c r="Y190" i="16" s="1"/>
  <c r="X208" i="12"/>
  <c r="AB208" i="12" s="1"/>
  <c r="W208" i="12"/>
  <c r="AA208" i="12" s="1"/>
  <c r="AH260" i="12"/>
  <c r="AJ260" i="12" s="1"/>
  <c r="AG260" i="12"/>
  <c r="AI260" i="12" s="1"/>
  <c r="U139" i="12"/>
  <c r="Y139" i="12" s="1"/>
  <c r="V139" i="12"/>
  <c r="Z139" i="12" s="1"/>
  <c r="U463" i="12"/>
  <c r="Y463" i="12" s="1"/>
  <c r="V463" i="12"/>
  <c r="W70" i="12"/>
  <c r="AA70" i="12" s="1"/>
  <c r="X70" i="12"/>
  <c r="AB70" i="12" s="1"/>
  <c r="AL474" i="12"/>
  <c r="AK474" i="12"/>
  <c r="AM474" i="12" s="1"/>
  <c r="W62" i="15"/>
  <c r="AA62" i="15" s="1"/>
  <c r="X62" i="15"/>
  <c r="AL396" i="12"/>
  <c r="AN396" i="12" s="1"/>
  <c r="AK396" i="12"/>
  <c r="AM396" i="12" s="1"/>
  <c r="AK41" i="14"/>
  <c r="AM41" i="14" s="1"/>
  <c r="AL41" i="14"/>
  <c r="AN41" i="14" s="1"/>
  <c r="S64" i="15"/>
  <c r="AC64" i="15" s="1"/>
  <c r="T64" i="15"/>
  <c r="AD64" i="15" s="1"/>
  <c r="X139" i="12"/>
  <c r="AB139" i="12" s="1"/>
  <c r="W139" i="12"/>
  <c r="AA139" i="12" s="1"/>
  <c r="R289" i="12"/>
  <c r="T128" i="12"/>
  <c r="AD128" i="12" s="1"/>
  <c r="S128" i="12"/>
  <c r="X154" i="16"/>
  <c r="AB154" i="16" s="1"/>
  <c r="W154" i="16"/>
  <c r="AA154" i="16" s="1"/>
  <c r="W494" i="12"/>
  <c r="AA494" i="12" s="1"/>
  <c r="X494" i="12"/>
  <c r="AB494" i="12" s="1"/>
  <c r="AL373" i="12"/>
  <c r="AN373" i="12" s="1"/>
  <c r="AK373" i="12"/>
  <c r="AM373" i="12" s="1"/>
  <c r="AK72" i="12"/>
  <c r="AM72" i="12" s="1"/>
  <c r="AL72" i="12"/>
  <c r="AN72" i="12" s="1"/>
  <c r="S353" i="12"/>
  <c r="AC353" i="12" s="1"/>
  <c r="T353" i="12"/>
  <c r="AD353" i="12" s="1"/>
  <c r="AH155" i="12"/>
  <c r="AJ155" i="12" s="1"/>
  <c r="AG155" i="12"/>
  <c r="X308" i="12"/>
  <c r="AB308" i="12" s="1"/>
  <c r="W308" i="12"/>
  <c r="AA308" i="12" s="1"/>
  <c r="W64" i="15"/>
  <c r="AA64" i="15" s="1"/>
  <c r="X64" i="15"/>
  <c r="AB64" i="15" s="1"/>
  <c r="T202" i="12"/>
  <c r="AD202" i="12" s="1"/>
  <c r="S202" i="12"/>
  <c r="S15" i="14"/>
  <c r="AC15" i="14" s="1"/>
  <c r="T15" i="14"/>
  <c r="AD15" i="14" s="1"/>
  <c r="T32" i="12"/>
  <c r="AD32" i="12" s="1"/>
  <c r="S32" i="12"/>
  <c r="AC32" i="12" s="1"/>
  <c r="R467" i="12"/>
  <c r="Q467" i="12" s="1"/>
  <c r="AE467" i="12" s="1"/>
  <c r="U76" i="12"/>
  <c r="Y76" i="12" s="1"/>
  <c r="V76" i="12"/>
  <c r="X28" i="15"/>
  <c r="W28" i="15"/>
  <c r="AA28" i="15" s="1"/>
  <c r="AK145" i="12"/>
  <c r="AM145" i="12" s="1"/>
  <c r="AL145" i="12"/>
  <c r="AN145" i="12" s="1"/>
  <c r="AK126" i="12"/>
  <c r="AM126" i="12" s="1"/>
  <c r="AL126" i="12"/>
  <c r="AN126" i="12" s="1"/>
  <c r="V394" i="12"/>
  <c r="Z394" i="12" s="1"/>
  <c r="U394" i="12"/>
  <c r="Y394" i="12" s="1"/>
  <c r="R277" i="12"/>
  <c r="Q277" i="12" s="1"/>
  <c r="T94" i="12"/>
  <c r="AD94" i="12" s="1"/>
  <c r="S94" i="12"/>
  <c r="AC94" i="12" s="1"/>
  <c r="X275" i="12"/>
  <c r="AB275" i="12" s="1"/>
  <c r="W275" i="12"/>
  <c r="AA275" i="12" s="1"/>
  <c r="T32" i="13"/>
  <c r="AD32" i="13" s="1"/>
  <c r="S32" i="13"/>
  <c r="AC32" i="13" s="1"/>
  <c r="AH53" i="12"/>
  <c r="AJ53" i="12" s="1"/>
  <c r="AG53" i="12"/>
  <c r="AI53" i="12" s="1"/>
  <c r="X245" i="12"/>
  <c r="AB245" i="12" s="1"/>
  <c r="W245" i="12"/>
  <c r="AA245" i="12" s="1"/>
  <c r="AH243" i="12"/>
  <c r="AJ243" i="12" s="1"/>
  <c r="AG243" i="12"/>
  <c r="AI243" i="12" s="1"/>
  <c r="U121" i="16"/>
  <c r="Y121" i="16" s="1"/>
  <c r="V121" i="16"/>
  <c r="S12" i="13"/>
  <c r="AC12" i="13" s="1"/>
  <c r="T12" i="13"/>
  <c r="AD12" i="13" s="1"/>
  <c r="S223" i="12"/>
  <c r="AC223" i="12" s="1"/>
  <c r="T223" i="12"/>
  <c r="AD223" i="12" s="1"/>
  <c r="AL94" i="16"/>
  <c r="AN94" i="16" s="1"/>
  <c r="AK94" i="16"/>
  <c r="AM94" i="16" s="1"/>
  <c r="R179" i="16"/>
  <c r="Q179" i="16" s="1"/>
  <c r="AE179" i="16" s="1"/>
  <c r="S55" i="16"/>
  <c r="T55" i="16"/>
  <c r="AD55" i="16" s="1"/>
  <c r="W289" i="12"/>
  <c r="AA289" i="12" s="1"/>
  <c r="X289" i="12"/>
  <c r="U99" i="16"/>
  <c r="Y99" i="16" s="1"/>
  <c r="V99" i="16"/>
  <c r="Z99" i="16" s="1"/>
  <c r="R43" i="12"/>
  <c r="Q43" i="12" s="1"/>
  <c r="AE43" i="12" s="1"/>
  <c r="R364" i="12"/>
  <c r="S216" i="12"/>
  <c r="T216" i="12"/>
  <c r="AD216" i="12" s="1"/>
  <c r="AK32" i="14"/>
  <c r="AM32" i="14" s="1"/>
  <c r="AL32" i="14"/>
  <c r="AN32" i="14" s="1"/>
  <c r="V148" i="12"/>
  <c r="U148" i="12"/>
  <c r="Y148" i="12" s="1"/>
  <c r="R175" i="12"/>
  <c r="Q175" i="12" s="1"/>
  <c r="AE175" i="12" s="1"/>
  <c r="W385" i="12"/>
  <c r="AA385" i="12" s="1"/>
  <c r="X385" i="12"/>
  <c r="AB385" i="12" s="1"/>
  <c r="AH266" i="12"/>
  <c r="AJ266" i="12" s="1"/>
  <c r="AG266" i="12"/>
  <c r="AI266" i="12" s="1"/>
  <c r="T169" i="12"/>
  <c r="AD169" i="12" s="1"/>
  <c r="S169" i="12"/>
  <c r="AC169" i="12" s="1"/>
  <c r="AH337" i="12"/>
  <c r="AJ337" i="12" s="1"/>
  <c r="AG337" i="12"/>
  <c r="AI337" i="12" s="1"/>
  <c r="S19" i="12"/>
  <c r="AC19" i="12" s="1"/>
  <c r="T19" i="12"/>
  <c r="AD19" i="12" s="1"/>
  <c r="AG25" i="13"/>
  <c r="AI25" i="13" s="1"/>
  <c r="AH25" i="13"/>
  <c r="AJ25" i="13" s="1"/>
  <c r="AH51" i="12"/>
  <c r="AJ51" i="12" s="1"/>
  <c r="AG51" i="12"/>
  <c r="AG101" i="15"/>
  <c r="AI101" i="15" s="1"/>
  <c r="AH101" i="15"/>
  <c r="AJ101" i="15" s="1"/>
  <c r="AH244" i="12"/>
  <c r="AJ244" i="12" s="1"/>
  <c r="AG244" i="12"/>
  <c r="S85" i="15"/>
  <c r="T85" i="15"/>
  <c r="AD85" i="15" s="1"/>
  <c r="T346" i="12"/>
  <c r="AD346" i="12" s="1"/>
  <c r="S346" i="12"/>
  <c r="AG31" i="13"/>
  <c r="AI31" i="13" s="1"/>
  <c r="AH31" i="13"/>
  <c r="AJ31" i="13" s="1"/>
  <c r="X454" i="12"/>
  <c r="AB454" i="12" s="1"/>
  <c r="W454" i="12"/>
  <c r="AA454" i="12" s="1"/>
  <c r="S226" i="12"/>
  <c r="AC226" i="12" s="1"/>
  <c r="T226" i="12"/>
  <c r="AD226" i="12" s="1"/>
  <c r="T201" i="16"/>
  <c r="AD201" i="16" s="1"/>
  <c r="S201" i="16"/>
  <c r="AC201" i="16" s="1"/>
  <c r="U240" i="12"/>
  <c r="Y240" i="12" s="1"/>
  <c r="V240" i="12"/>
  <c r="AK7" i="15"/>
  <c r="AM7" i="15" s="1"/>
  <c r="AL7" i="15"/>
  <c r="AN7" i="15" s="1"/>
  <c r="X288" i="12"/>
  <c r="AB288" i="12" s="1"/>
  <c r="W288" i="12"/>
  <c r="AA288" i="12" s="1"/>
  <c r="X381" i="12"/>
  <c r="AB381" i="12" s="1"/>
  <c r="W381" i="12"/>
  <c r="AA381" i="12" s="1"/>
  <c r="S198" i="16"/>
  <c r="T198" i="16"/>
  <c r="AD198" i="16" s="1"/>
  <c r="AG222" i="12"/>
  <c r="AI222" i="12" s="1"/>
  <c r="AH222" i="12"/>
  <c r="AJ222" i="12" s="1"/>
  <c r="U16" i="12"/>
  <c r="Y16" i="12" s="1"/>
  <c r="V16" i="12"/>
  <c r="Z16" i="12" s="1"/>
  <c r="AL487" i="12"/>
  <c r="AN487" i="12" s="1"/>
  <c r="AK487" i="12"/>
  <c r="AM487" i="12" s="1"/>
  <c r="AL289" i="12"/>
  <c r="AK289" i="12"/>
  <c r="AM289" i="12" s="1"/>
  <c r="S7" i="3"/>
  <c r="AC7" i="3" s="1"/>
  <c r="T7" i="3"/>
  <c r="AD7" i="3" s="1"/>
  <c r="AL507" i="12"/>
  <c r="AN507" i="12" s="1"/>
  <c r="AK507" i="12"/>
  <c r="AM507" i="12" s="1"/>
  <c r="V192" i="16"/>
  <c r="Z192" i="16" s="1"/>
  <c r="U192" i="16"/>
  <c r="Y192" i="16" s="1"/>
  <c r="X80" i="16"/>
  <c r="W80" i="16"/>
  <c r="AA80" i="16" s="1"/>
  <c r="AL511" i="12"/>
  <c r="AN511" i="12" s="1"/>
  <c r="AK511" i="12"/>
  <c r="AM511" i="12" s="1"/>
  <c r="U236" i="16"/>
  <c r="Y236" i="16" s="1"/>
  <c r="V236" i="16"/>
  <c r="X490" i="12"/>
  <c r="AB490" i="12" s="1"/>
  <c r="W490" i="12"/>
  <c r="AA490" i="12" s="1"/>
  <c r="AL32" i="13"/>
  <c r="AN32" i="13" s="1"/>
  <c r="AK32" i="13"/>
  <c r="AM32" i="13" s="1"/>
  <c r="U32" i="14"/>
  <c r="Y32" i="14" s="1"/>
  <c r="V32" i="14"/>
  <c r="AG160" i="16"/>
  <c r="AH160" i="16"/>
  <c r="AJ160" i="16" s="1"/>
  <c r="R169" i="12"/>
  <c r="AG19" i="14"/>
  <c r="AI19" i="14" s="1"/>
  <c r="AH19" i="14"/>
  <c r="AJ19" i="14" s="1"/>
  <c r="S315" i="12"/>
  <c r="AC315" i="12" s="1"/>
  <c r="T315" i="12"/>
  <c r="AD315" i="12" s="1"/>
  <c r="S224" i="16"/>
  <c r="AC224" i="16" s="1"/>
  <c r="T224" i="16"/>
  <c r="AD224" i="16" s="1"/>
  <c r="U166" i="12"/>
  <c r="Y166" i="12" s="1"/>
  <c r="V166" i="12"/>
  <c r="Z166" i="12" s="1"/>
  <c r="W320" i="12"/>
  <c r="AA320" i="12" s="1"/>
  <c r="X320" i="12"/>
  <c r="AB320" i="12" s="1"/>
  <c r="T48" i="12"/>
  <c r="AD48" i="12" s="1"/>
  <c r="S48" i="12"/>
  <c r="AC48" i="12" s="1"/>
  <c r="W48" i="12"/>
  <c r="AA48" i="12" s="1"/>
  <c r="X48" i="12"/>
  <c r="AB48" i="12" s="1"/>
  <c r="X132" i="12"/>
  <c r="AB132" i="12" s="1"/>
  <c r="W132" i="12"/>
  <c r="AA132" i="12" s="1"/>
  <c r="X461" i="12"/>
  <c r="AB461" i="12" s="1"/>
  <c r="W461" i="12"/>
  <c r="AA461" i="12" s="1"/>
  <c r="U409" i="12"/>
  <c r="Y409" i="12" s="1"/>
  <c r="V409" i="12"/>
  <c r="Z409" i="12" s="1"/>
  <c r="AK68" i="12"/>
  <c r="AM68" i="12" s="1"/>
  <c r="AL68" i="12"/>
  <c r="AN68" i="12" s="1"/>
  <c r="X242" i="16"/>
  <c r="W242" i="16"/>
  <c r="AA242" i="16" s="1"/>
  <c r="V342" i="12"/>
  <c r="Z342" i="12" s="1"/>
  <c r="U342" i="12"/>
  <c r="Y342" i="12" s="1"/>
  <c r="R21" i="13"/>
  <c r="V7" i="14"/>
  <c r="Z7" i="14" s="1"/>
  <c r="U7" i="14"/>
  <c r="Y7" i="14" s="1"/>
  <c r="AK322" i="12"/>
  <c r="AM322" i="12" s="1"/>
  <c r="AL322" i="12"/>
  <c r="AN322" i="12" s="1"/>
  <c r="R356" i="12"/>
  <c r="X362" i="12"/>
  <c r="W362" i="12"/>
  <c r="AA362" i="12" s="1"/>
  <c r="R42" i="15"/>
  <c r="Q42" i="15" s="1"/>
  <c r="AE42" i="15" s="1"/>
  <c r="AG130" i="16"/>
  <c r="AI130" i="16" s="1"/>
  <c r="AH130" i="16"/>
  <c r="AJ130" i="16" s="1"/>
  <c r="R12" i="15"/>
  <c r="AF12" i="15" s="1"/>
  <c r="V207" i="16"/>
  <c r="Z207" i="16" s="1"/>
  <c r="U207" i="16"/>
  <c r="Y207" i="16" s="1"/>
  <c r="T230" i="16"/>
  <c r="AD230" i="16" s="1"/>
  <c r="S230" i="16"/>
  <c r="X47" i="12"/>
  <c r="AB47" i="12" s="1"/>
  <c r="W47" i="12"/>
  <c r="AA47" i="12" s="1"/>
  <c r="S87" i="12"/>
  <c r="T87" i="12"/>
  <c r="AD87" i="12" s="1"/>
  <c r="U33" i="13"/>
  <c r="Y33" i="13" s="1"/>
  <c r="V33" i="13"/>
  <c r="U12" i="15"/>
  <c r="Y12" i="15" s="1"/>
  <c r="V12" i="15"/>
  <c r="Z12" i="15" s="1"/>
  <c r="AG81" i="16"/>
  <c r="AI81" i="16" s="1"/>
  <c r="AH81" i="16"/>
  <c r="AJ81" i="16" s="1"/>
  <c r="AL76" i="16"/>
  <c r="AN76" i="16" s="1"/>
  <c r="AK76" i="16"/>
  <c r="AM76" i="16" s="1"/>
  <c r="T446" i="12"/>
  <c r="AD446" i="12" s="1"/>
  <c r="S446" i="12"/>
  <c r="AC446" i="12" s="1"/>
  <c r="AL113" i="12"/>
  <c r="AN113" i="12" s="1"/>
  <c r="AK113" i="12"/>
  <c r="AM113" i="12" s="1"/>
  <c r="V422" i="12"/>
  <c r="Z422" i="12" s="1"/>
  <c r="U422" i="12"/>
  <c r="Y422" i="12" s="1"/>
  <c r="AH166" i="12"/>
  <c r="AJ166" i="12" s="1"/>
  <c r="AG166" i="12"/>
  <c r="AI166" i="12" s="1"/>
  <c r="S26" i="12"/>
  <c r="AC26" i="12" s="1"/>
  <c r="T26" i="12"/>
  <c r="AD26" i="12" s="1"/>
  <c r="X179" i="16"/>
  <c r="AB179" i="16" s="1"/>
  <c r="W179" i="16"/>
  <c r="AA179" i="16" s="1"/>
  <c r="S200" i="16"/>
  <c r="AC200" i="16" s="1"/>
  <c r="T200" i="16"/>
  <c r="AD200" i="16" s="1"/>
  <c r="R507" i="12"/>
  <c r="AF507" i="12" s="1"/>
  <c r="V89" i="15"/>
  <c r="U89" i="15"/>
  <c r="Y89" i="15" s="1"/>
  <c r="S288" i="12"/>
  <c r="AC288" i="12" s="1"/>
  <c r="T288" i="12"/>
  <c r="AD288" i="12" s="1"/>
  <c r="T40" i="14"/>
  <c r="AD40" i="14" s="1"/>
  <c r="S40" i="14"/>
  <c r="V346" i="12"/>
  <c r="U346" i="12"/>
  <c r="Y346" i="12" s="1"/>
  <c r="AL148" i="12"/>
  <c r="AN148" i="12" s="1"/>
  <c r="AK148" i="12"/>
  <c r="AM148" i="12" s="1"/>
  <c r="R209" i="12"/>
  <c r="AF209" i="12" s="1"/>
  <c r="AG477" i="12"/>
  <c r="AI477" i="12" s="1"/>
  <c r="AH477" i="12"/>
  <c r="AJ477" i="12" s="1"/>
  <c r="AH33" i="12"/>
  <c r="AJ33" i="12" s="1"/>
  <c r="AG33" i="12"/>
  <c r="AI33" i="12" s="1"/>
  <c r="X291" i="12"/>
  <c r="W291" i="12"/>
  <c r="AA291" i="12" s="1"/>
  <c r="X371" i="12"/>
  <c r="AB371" i="12" s="1"/>
  <c r="W371" i="12"/>
  <c r="AA371" i="12" s="1"/>
  <c r="X59" i="15"/>
  <c r="AB59" i="15" s="1"/>
  <c r="W59" i="15"/>
  <c r="AA59" i="15" s="1"/>
  <c r="S245" i="12"/>
  <c r="AC245" i="12" s="1"/>
  <c r="T245" i="12"/>
  <c r="AD245" i="12" s="1"/>
  <c r="AG89" i="15"/>
  <c r="AH89" i="15"/>
  <c r="AJ89" i="15" s="1"/>
  <c r="AH215" i="16"/>
  <c r="AJ215" i="16" s="1"/>
  <c r="AG215" i="16"/>
  <c r="AK253" i="12"/>
  <c r="AM253" i="12" s="1"/>
  <c r="AL253" i="12"/>
  <c r="AN253" i="12" s="1"/>
  <c r="R192" i="16"/>
  <c r="Q192" i="16" s="1"/>
  <c r="AE192" i="16" s="1"/>
  <c r="AK35" i="16"/>
  <c r="AM35" i="16" s="1"/>
  <c r="AL35" i="16"/>
  <c r="AN35" i="16" s="1"/>
  <c r="AG95" i="16"/>
  <c r="AH95" i="16"/>
  <c r="AJ95" i="16" s="1"/>
  <c r="X182" i="12"/>
  <c r="AB182" i="12" s="1"/>
  <c r="W182" i="12"/>
  <c r="AA182" i="12" s="1"/>
  <c r="AH27" i="14"/>
  <c r="AJ27" i="14" s="1"/>
  <c r="AG27" i="14"/>
  <c r="V116" i="16"/>
  <c r="Z116" i="16" s="1"/>
  <c r="U116" i="16"/>
  <c r="Y116" i="16" s="1"/>
  <c r="U390" i="12"/>
  <c r="Y390" i="12" s="1"/>
  <c r="V390" i="12"/>
  <c r="Z390" i="12" s="1"/>
  <c r="S156" i="12"/>
  <c r="AC156" i="12" s="1"/>
  <c r="T156" i="12"/>
  <c r="AD156" i="12" s="1"/>
  <c r="T153" i="12"/>
  <c r="AD153" i="12" s="1"/>
  <c r="S153" i="12"/>
  <c r="AC153" i="12" s="1"/>
  <c r="R155" i="12"/>
  <c r="Q155" i="12" s="1"/>
  <c r="AE155" i="12" s="1"/>
  <c r="AK74" i="15"/>
  <c r="AM74" i="15" s="1"/>
  <c r="AL74" i="15"/>
  <c r="U28" i="14"/>
  <c r="Y28" i="14" s="1"/>
  <c r="V28" i="14"/>
  <c r="Z28" i="14" s="1"/>
  <c r="W39" i="14"/>
  <c r="AA39" i="14" s="1"/>
  <c r="X39" i="14"/>
  <c r="W70" i="16"/>
  <c r="AA70" i="16" s="1"/>
  <c r="X70" i="16"/>
  <c r="AB70" i="16" s="1"/>
  <c r="X21" i="12"/>
  <c r="AB21" i="12" s="1"/>
  <c r="W21" i="12"/>
  <c r="AA21" i="12" s="1"/>
  <c r="U363" i="12"/>
  <c r="Y363" i="12" s="1"/>
  <c r="V363" i="12"/>
  <c r="AG501" i="12"/>
  <c r="AH501" i="12"/>
  <c r="AJ501" i="12" s="1"/>
  <c r="S157" i="16"/>
  <c r="AC157" i="16" s="1"/>
  <c r="T157" i="16"/>
  <c r="AL80" i="15"/>
  <c r="AN80" i="15" s="1"/>
  <c r="AK80" i="15"/>
  <c r="AM80" i="15" s="1"/>
  <c r="AG136" i="12"/>
  <c r="AH136" i="12"/>
  <c r="AJ136" i="12" s="1"/>
  <c r="W21" i="15"/>
  <c r="AA21" i="15" s="1"/>
  <c r="X21" i="15"/>
  <c r="AB21" i="15" s="1"/>
  <c r="R213" i="16"/>
  <c r="AF213" i="16" s="1"/>
  <c r="AK82" i="12"/>
  <c r="AM82" i="12" s="1"/>
  <c r="AL82" i="12"/>
  <c r="AN82" i="12" s="1"/>
  <c r="U490" i="12"/>
  <c r="Y490" i="12" s="1"/>
  <c r="V490" i="12"/>
  <c r="Z490" i="12" s="1"/>
  <c r="AL44" i="14"/>
  <c r="AN44" i="14" s="1"/>
  <c r="AK44" i="14"/>
  <c r="AM44" i="14" s="1"/>
  <c r="V386" i="12"/>
  <c r="U386" i="12"/>
  <c r="Y386" i="12" s="1"/>
  <c r="W173" i="16"/>
  <c r="AA173" i="16" s="1"/>
  <c r="X173" i="16"/>
  <c r="AB173" i="16" s="1"/>
  <c r="T302" i="12"/>
  <c r="AD302" i="12" s="1"/>
  <c r="S302" i="12"/>
  <c r="AG471" i="12"/>
  <c r="AI471" i="12" s="1"/>
  <c r="AH471" i="12"/>
  <c r="AJ471" i="12" s="1"/>
  <c r="X374" i="12"/>
  <c r="AB374" i="12" s="1"/>
  <c r="W374" i="12"/>
  <c r="AA374" i="12" s="1"/>
  <c r="W82" i="15"/>
  <c r="AA82" i="15" s="1"/>
  <c r="X82" i="15"/>
  <c r="AB82" i="15" s="1"/>
  <c r="AL105" i="12"/>
  <c r="AN105" i="12" s="1"/>
  <c r="AK105" i="12"/>
  <c r="U377" i="12"/>
  <c r="Y377" i="12" s="1"/>
  <c r="V377" i="12"/>
  <c r="AK206" i="16"/>
  <c r="AM206" i="16" s="1"/>
  <c r="AL206" i="16"/>
  <c r="U209" i="16"/>
  <c r="Y209" i="16" s="1"/>
  <c r="V209" i="16"/>
  <c r="R463" i="12"/>
  <c r="Q463" i="12" s="1"/>
  <c r="AE463" i="12" s="1"/>
  <c r="AK144" i="12"/>
  <c r="AM144" i="12" s="1"/>
  <c r="AL144" i="12"/>
  <c r="AN144" i="12" s="1"/>
  <c r="R106" i="15"/>
  <c r="AF106" i="15" s="1"/>
  <c r="AH15" i="13"/>
  <c r="AJ15" i="13" s="1"/>
  <c r="AG15" i="13"/>
  <c r="AK111" i="16"/>
  <c r="AM111" i="16" s="1"/>
  <c r="AL111" i="16"/>
  <c r="AN111" i="16" s="1"/>
  <c r="S42" i="16"/>
  <c r="T42" i="16"/>
  <c r="AD42" i="16" s="1"/>
  <c r="U385" i="12"/>
  <c r="Y385" i="12" s="1"/>
  <c r="V385" i="12"/>
  <c r="Z385" i="12" s="1"/>
  <c r="T120" i="12"/>
  <c r="AD120" i="12" s="1"/>
  <c r="S120" i="12"/>
  <c r="AC120" i="12" s="1"/>
  <c r="U159" i="16"/>
  <c r="Y159" i="16" s="1"/>
  <c r="V159" i="16"/>
  <c r="R211" i="16"/>
  <c r="Q211" i="16" s="1"/>
  <c r="T339" i="12"/>
  <c r="AD339" i="12" s="1"/>
  <c r="S339" i="12"/>
  <c r="W72" i="16"/>
  <c r="AA72" i="16" s="1"/>
  <c r="X72" i="16"/>
  <c r="W91" i="15"/>
  <c r="AA91" i="15" s="1"/>
  <c r="X91" i="15"/>
  <c r="T114" i="16"/>
  <c r="AD114" i="16" s="1"/>
  <c r="S114" i="16"/>
  <c r="AC114" i="16" s="1"/>
  <c r="V53" i="16"/>
  <c r="U53" i="16"/>
  <c r="Y53" i="16" s="1"/>
  <c r="AH410" i="12"/>
  <c r="AJ410" i="12" s="1"/>
  <c r="AG410" i="12"/>
  <c r="R198" i="12"/>
  <c r="AF198" i="12" s="1"/>
  <c r="R139" i="16"/>
  <c r="X35" i="13"/>
  <c r="W35" i="13"/>
  <c r="AA35" i="13" s="1"/>
  <c r="U214" i="12"/>
  <c r="Y214" i="12" s="1"/>
  <c r="V214" i="12"/>
  <c r="W32" i="16"/>
  <c r="AA32" i="16" s="1"/>
  <c r="X32" i="16"/>
  <c r="AB32" i="16" s="1"/>
  <c r="S202" i="16"/>
  <c r="AC202" i="16" s="1"/>
  <c r="T202" i="16"/>
  <c r="AD202" i="16" s="1"/>
  <c r="U284" i="12"/>
  <c r="Y284" i="12" s="1"/>
  <c r="V284" i="12"/>
  <c r="Z284" i="12" s="1"/>
  <c r="AK18" i="12"/>
  <c r="AM18" i="12" s="1"/>
  <c r="AL18" i="12"/>
  <c r="AN18" i="12" s="1"/>
  <c r="X244" i="12"/>
  <c r="AB244" i="12" s="1"/>
  <c r="W244" i="12"/>
  <c r="AA244" i="12" s="1"/>
  <c r="R256" i="12"/>
  <c r="AF256" i="12" s="1"/>
  <c r="V107" i="12"/>
  <c r="Z107" i="12" s="1"/>
  <c r="U107" i="12"/>
  <c r="Y107" i="12" s="1"/>
  <c r="AL166" i="12"/>
  <c r="AN166" i="12" s="1"/>
  <c r="AK166" i="12"/>
  <c r="AM166" i="12" s="1"/>
  <c r="AK41" i="15"/>
  <c r="AM41" i="15" s="1"/>
  <c r="AL41" i="15"/>
  <c r="S481" i="12"/>
  <c r="T481" i="12"/>
  <c r="AD481" i="12" s="1"/>
  <c r="AK69" i="15"/>
  <c r="AM69" i="15" s="1"/>
  <c r="AL69" i="15"/>
  <c r="R219" i="16"/>
  <c r="Q219" i="16" s="1"/>
  <c r="R52" i="12"/>
  <c r="AF52" i="12" s="1"/>
  <c r="X321" i="12"/>
  <c r="AB321" i="12" s="1"/>
  <c r="W321" i="12"/>
  <c r="AA321" i="12" s="1"/>
  <c r="X304" i="12"/>
  <c r="W304" i="12"/>
  <c r="AA304" i="12" s="1"/>
  <c r="R377" i="12"/>
  <c r="AF377" i="12" s="1"/>
  <c r="AL83" i="16"/>
  <c r="AN83" i="16" s="1"/>
  <c r="AK83" i="16"/>
  <c r="AM83" i="16" s="1"/>
  <c r="X65" i="15"/>
  <c r="AB65" i="15" s="1"/>
  <c r="W65" i="15"/>
  <c r="AA65" i="15" s="1"/>
  <c r="T267" i="12"/>
  <c r="AD267" i="12" s="1"/>
  <c r="S267" i="12"/>
  <c r="AC267" i="12" s="1"/>
  <c r="AG380" i="12"/>
  <c r="AH380" i="12"/>
  <c r="AJ380" i="12" s="1"/>
  <c r="X222" i="16"/>
  <c r="W222" i="16"/>
  <c r="AA222" i="16" s="1"/>
  <c r="U182" i="16"/>
  <c r="Y182" i="16" s="1"/>
  <c r="V182" i="16"/>
  <c r="Z182" i="16" s="1"/>
  <c r="V39" i="16"/>
  <c r="Z39" i="16" s="1"/>
  <c r="U39" i="16"/>
  <c r="Y39" i="16" s="1"/>
  <c r="AL260" i="12"/>
  <c r="AN260" i="12" s="1"/>
  <c r="AK260" i="12"/>
  <c r="AM260" i="12" s="1"/>
  <c r="W337" i="12"/>
  <c r="AA337" i="12" s="1"/>
  <c r="X337" i="12"/>
  <c r="AG441" i="12"/>
  <c r="AI441" i="12" s="1"/>
  <c r="AH441" i="12"/>
  <c r="AJ441" i="12" s="1"/>
  <c r="AK101" i="16"/>
  <c r="AM101" i="16" s="1"/>
  <c r="AL101" i="16"/>
  <c r="AN101" i="16" s="1"/>
  <c r="R68" i="15"/>
  <c r="Q68" i="15" s="1"/>
  <c r="AE68" i="15" s="1"/>
  <c r="U42" i="15"/>
  <c r="Y42" i="15" s="1"/>
  <c r="V42" i="15"/>
  <c r="R445" i="12"/>
  <c r="AF445" i="12" s="1"/>
  <c r="AK455" i="12"/>
  <c r="AM455" i="12" s="1"/>
  <c r="AL455" i="12"/>
  <c r="AN455" i="12" s="1"/>
  <c r="AH85" i="15"/>
  <c r="AJ85" i="15" s="1"/>
  <c r="AG85" i="15"/>
  <c r="AG109" i="12"/>
  <c r="AH109" i="12"/>
  <c r="AJ109" i="12" s="1"/>
  <c r="S105" i="15"/>
  <c r="T105" i="15"/>
  <c r="AD105" i="15" s="1"/>
  <c r="V41" i="15"/>
  <c r="Z41" i="15" s="1"/>
  <c r="U41" i="15"/>
  <c r="Y41" i="15" s="1"/>
  <c r="V215" i="12"/>
  <c r="Z215" i="12" s="1"/>
  <c r="U215" i="12"/>
  <c r="Y215" i="12" s="1"/>
  <c r="AH58" i="16"/>
  <c r="AJ58" i="16" s="1"/>
  <c r="AG58" i="16"/>
  <c r="AI58" i="16" s="1"/>
  <c r="AK93" i="12"/>
  <c r="AM93" i="12" s="1"/>
  <c r="AL93" i="12"/>
  <c r="AN93" i="12" s="1"/>
  <c r="AH154" i="12"/>
  <c r="AJ154" i="12" s="1"/>
  <c r="AG154" i="12"/>
  <c r="X7" i="14"/>
  <c r="AB7" i="14" s="1"/>
  <c r="W7" i="14"/>
  <c r="AA7" i="14" s="1"/>
  <c r="S75" i="15"/>
  <c r="AC75" i="15" s="1"/>
  <c r="T75" i="15"/>
  <c r="AD75" i="15" s="1"/>
  <c r="AH41" i="14"/>
  <c r="AJ41" i="14" s="1"/>
  <c r="AG41" i="14"/>
  <c r="R109" i="12"/>
  <c r="AF109" i="12" s="1"/>
  <c r="AK49" i="12"/>
  <c r="AM49" i="12" s="1"/>
  <c r="AL49" i="12"/>
  <c r="AN49" i="12" s="1"/>
  <c r="R91" i="12"/>
  <c r="AL14" i="12"/>
  <c r="AN14" i="12" s="1"/>
  <c r="AK14" i="12"/>
  <c r="AM14" i="12" s="1"/>
  <c r="S218" i="16"/>
  <c r="T218" i="16"/>
  <c r="AD218" i="16" s="1"/>
  <c r="AK204" i="16"/>
  <c r="AM204" i="16" s="1"/>
  <c r="AL204" i="16"/>
  <c r="AN204" i="16" s="1"/>
  <c r="AK141" i="12"/>
  <c r="AM141" i="12" s="1"/>
  <c r="AL141" i="12"/>
  <c r="AN141" i="12" s="1"/>
  <c r="V91" i="15"/>
  <c r="U91" i="15"/>
  <c r="Y91" i="15" s="1"/>
  <c r="R241" i="16"/>
  <c r="AG381" i="12"/>
  <c r="AH381" i="12"/>
  <c r="AJ381" i="12" s="1"/>
  <c r="V220" i="12"/>
  <c r="Z220" i="12" s="1"/>
  <c r="U220" i="12"/>
  <c r="Y220" i="12" s="1"/>
  <c r="U59" i="12"/>
  <c r="Y59" i="12" s="1"/>
  <c r="V59" i="12"/>
  <c r="Z59" i="12" s="1"/>
  <c r="AK477" i="12"/>
  <c r="AM477" i="12" s="1"/>
  <c r="AL477" i="12"/>
  <c r="AN477" i="12" s="1"/>
  <c r="W28" i="14"/>
  <c r="AA28" i="14" s="1"/>
  <c r="X28" i="14"/>
  <c r="AB28" i="14" s="1"/>
  <c r="R456" i="12"/>
  <c r="V151" i="16"/>
  <c r="Z151" i="16" s="1"/>
  <c r="U151" i="16"/>
  <c r="Y151" i="16" s="1"/>
  <c r="AG12" i="13"/>
  <c r="AI12" i="13" s="1"/>
  <c r="AH12" i="13"/>
  <c r="AJ12" i="13" s="1"/>
  <c r="X379" i="12"/>
  <c r="AB379" i="12" s="1"/>
  <c r="W379" i="12"/>
  <c r="AA379" i="12" s="1"/>
  <c r="R294" i="12"/>
  <c r="Q294" i="12" s="1"/>
  <c r="AE294" i="12" s="1"/>
  <c r="X178" i="16"/>
  <c r="W178" i="16"/>
  <c r="AA178" i="16" s="1"/>
  <c r="AK70" i="15"/>
  <c r="AM70" i="15" s="1"/>
  <c r="AL70" i="15"/>
  <c r="AN70" i="15" s="1"/>
  <c r="X66" i="15"/>
  <c r="W66" i="15"/>
  <c r="AA66" i="15" s="1"/>
  <c r="T37" i="16"/>
  <c r="AD37" i="16" s="1"/>
  <c r="S37" i="16"/>
  <c r="AC37" i="16" s="1"/>
  <c r="X181" i="12"/>
  <c r="W181" i="12"/>
  <c r="AA181" i="12" s="1"/>
  <c r="AL317" i="12"/>
  <c r="AN317" i="12" s="1"/>
  <c r="AK317" i="12"/>
  <c r="AM317" i="12" s="1"/>
  <c r="R259" i="12"/>
  <c r="W448" i="12"/>
  <c r="AA448" i="12" s="1"/>
  <c r="X448" i="12"/>
  <c r="V334" i="12"/>
  <c r="Z334" i="12" s="1"/>
  <c r="U334" i="12"/>
  <c r="Y334" i="12" s="1"/>
  <c r="R88" i="12"/>
  <c r="T49" i="15"/>
  <c r="AD49" i="15" s="1"/>
  <c r="S49" i="15"/>
  <c r="AL59" i="12"/>
  <c r="AN59" i="12" s="1"/>
  <c r="AK59" i="12"/>
  <c r="AM59" i="12" s="1"/>
  <c r="R295" i="12"/>
  <c r="AG62" i="12"/>
  <c r="AH62" i="12"/>
  <c r="AJ62" i="12" s="1"/>
  <c r="AG342" i="12"/>
  <c r="AI342" i="12" s="1"/>
  <c r="AH342" i="12"/>
  <c r="AJ342" i="12" s="1"/>
  <c r="R300" i="12"/>
  <c r="Q300" i="12" s="1"/>
  <c r="R133" i="12"/>
  <c r="S20" i="15"/>
  <c r="AC20" i="15" s="1"/>
  <c r="T20" i="15"/>
  <c r="AD20" i="15" s="1"/>
  <c r="W25" i="15"/>
  <c r="AA25" i="15" s="1"/>
  <c r="X25" i="15"/>
  <c r="AB25" i="15" s="1"/>
  <c r="U79" i="15"/>
  <c r="Y79" i="15" s="1"/>
  <c r="V79" i="15"/>
  <c r="Z79" i="15" s="1"/>
  <c r="AH207" i="12"/>
  <c r="AJ207" i="12" s="1"/>
  <c r="AG207" i="12"/>
  <c r="AI207" i="12" s="1"/>
  <c r="R409" i="12"/>
  <c r="U16" i="15"/>
  <c r="Y16" i="15" s="1"/>
  <c r="V16" i="15"/>
  <c r="R411" i="12"/>
  <c r="AF411" i="12" s="1"/>
  <c r="U80" i="12"/>
  <c r="Y80" i="12" s="1"/>
  <c r="V80" i="12"/>
  <c r="Z80" i="12" s="1"/>
  <c r="T17" i="14"/>
  <c r="AD17" i="14" s="1"/>
  <c r="S17" i="14"/>
  <c r="AC17" i="14" s="1"/>
  <c r="V59" i="15"/>
  <c r="U59" i="15"/>
  <c r="Y59" i="15" s="1"/>
  <c r="X212" i="12"/>
  <c r="AB212" i="12" s="1"/>
  <c r="W212" i="12"/>
  <c r="AA212" i="12" s="1"/>
  <c r="T428" i="12"/>
  <c r="AD428" i="12" s="1"/>
  <c r="S428" i="12"/>
  <c r="AC428" i="12" s="1"/>
  <c r="T30" i="15"/>
  <c r="AD30" i="15" s="1"/>
  <c r="S30" i="15"/>
  <c r="R497" i="12"/>
  <c r="AH12" i="14"/>
  <c r="AJ12" i="14" s="1"/>
  <c r="AG12" i="14"/>
  <c r="T92" i="12"/>
  <c r="AD92" i="12" s="1"/>
  <c r="S92" i="12"/>
  <c r="AC92" i="12" s="1"/>
  <c r="S213" i="12"/>
  <c r="AC213" i="12" s="1"/>
  <c r="T213" i="12"/>
  <c r="AG391" i="12"/>
  <c r="AI391" i="12" s="1"/>
  <c r="AH391" i="12"/>
  <c r="AJ391" i="12" s="1"/>
  <c r="U57" i="12"/>
  <c r="Y57" i="12" s="1"/>
  <c r="V57" i="12"/>
  <c r="Z57" i="12" s="1"/>
  <c r="U473" i="12"/>
  <c r="Y473" i="12" s="1"/>
  <c r="V473" i="12"/>
  <c r="Z473" i="12" s="1"/>
  <c r="X155" i="12"/>
  <c r="AB155" i="12" s="1"/>
  <c r="W155" i="12"/>
  <c r="AA155" i="12" s="1"/>
  <c r="AL40" i="12"/>
  <c r="AN40" i="12" s="1"/>
  <c r="AK40" i="12"/>
  <c r="R245" i="16"/>
  <c r="S145" i="12"/>
  <c r="AC145" i="12" s="1"/>
  <c r="T145" i="12"/>
  <c r="AD145" i="12" s="1"/>
  <c r="AH442" i="12"/>
  <c r="AJ442" i="12" s="1"/>
  <c r="AG442" i="12"/>
  <c r="W156" i="16"/>
  <c r="AA156" i="16" s="1"/>
  <c r="X156" i="16"/>
  <c r="AH55" i="12"/>
  <c r="AJ55" i="12" s="1"/>
  <c r="AG55" i="12"/>
  <c r="AI55" i="12" s="1"/>
  <c r="AL234" i="12"/>
  <c r="AK234" i="12"/>
  <c r="AM234" i="12" s="1"/>
  <c r="S280" i="12"/>
  <c r="T280" i="12"/>
  <c r="AD280" i="12" s="1"/>
  <c r="AH29" i="13"/>
  <c r="AJ29" i="13" s="1"/>
  <c r="AG29" i="13"/>
  <c r="W290" i="12"/>
  <c r="AA290" i="12" s="1"/>
  <c r="X290" i="12"/>
  <c r="AH167" i="16"/>
  <c r="AJ167" i="16" s="1"/>
  <c r="AG167" i="16"/>
  <c r="V12" i="12"/>
  <c r="U12" i="12"/>
  <c r="Y12" i="12" s="1"/>
  <c r="R238" i="12"/>
  <c r="V428" i="12"/>
  <c r="U428" i="12"/>
  <c r="Y428" i="12" s="1"/>
  <c r="U222" i="12"/>
  <c r="Y222" i="12" s="1"/>
  <c r="V222" i="12"/>
  <c r="Z222" i="12" s="1"/>
  <c r="V280" i="12"/>
  <c r="U280" i="12"/>
  <c r="Y280" i="12" s="1"/>
  <c r="T237" i="12"/>
  <c r="AD237" i="12" s="1"/>
  <c r="S237" i="12"/>
  <c r="AC237" i="12" s="1"/>
  <c r="X327" i="12"/>
  <c r="W327" i="12"/>
  <c r="AA327" i="12" s="1"/>
  <c r="AL78" i="15"/>
  <c r="AK78" i="15"/>
  <c r="AM78" i="15" s="1"/>
  <c r="V238" i="12"/>
  <c r="Z238" i="12" s="1"/>
  <c r="U238" i="12"/>
  <c r="Y238" i="12" s="1"/>
  <c r="X86" i="15"/>
  <c r="AB86" i="15" s="1"/>
  <c r="W86" i="15"/>
  <c r="AA86" i="15" s="1"/>
  <c r="S196" i="12"/>
  <c r="AC196" i="12" s="1"/>
  <c r="T196" i="12"/>
  <c r="AD196" i="12" s="1"/>
  <c r="T52" i="12"/>
  <c r="AD52" i="12" s="1"/>
  <c r="S52" i="12"/>
  <c r="AH123" i="16"/>
  <c r="AJ123" i="16" s="1"/>
  <c r="AG123" i="16"/>
  <c r="AL135" i="16"/>
  <c r="AK135" i="16"/>
  <c r="AM135" i="16" s="1"/>
  <c r="AG85" i="12"/>
  <c r="AI85" i="12" s="1"/>
  <c r="AH85" i="12"/>
  <c r="AJ85" i="12" s="1"/>
  <c r="T293" i="12"/>
  <c r="AD293" i="12" s="1"/>
  <c r="S293" i="12"/>
  <c r="R98" i="12"/>
  <c r="V65" i="15"/>
  <c r="Z65" i="15" s="1"/>
  <c r="U65" i="15"/>
  <c r="Y65" i="15" s="1"/>
  <c r="R114" i="12"/>
  <c r="AF114" i="12" s="1"/>
  <c r="W162" i="12"/>
  <c r="AA162" i="12" s="1"/>
  <c r="X162" i="12"/>
  <c r="AB162" i="12" s="1"/>
  <c r="X382" i="12"/>
  <c r="AB382" i="12" s="1"/>
  <c r="W382" i="12"/>
  <c r="AA382" i="12" s="1"/>
  <c r="V491" i="12"/>
  <c r="Z491" i="12" s="1"/>
  <c r="U491" i="12"/>
  <c r="Y491" i="12" s="1"/>
  <c r="R396" i="12"/>
  <c r="T102" i="15"/>
  <c r="AD102" i="15" s="1"/>
  <c r="S102" i="15"/>
  <c r="R341" i="12"/>
  <c r="AF341" i="12" s="1"/>
  <c r="S54" i="15"/>
  <c r="T54" i="15"/>
  <c r="AD54" i="15" s="1"/>
  <c r="R21" i="14"/>
  <c r="U208" i="12"/>
  <c r="Y208" i="12" s="1"/>
  <c r="V208" i="12"/>
  <c r="Z208" i="12" s="1"/>
  <c r="AL102" i="15"/>
  <c r="AK102" i="15"/>
  <c r="AM102" i="15" s="1"/>
  <c r="S83" i="12"/>
  <c r="AC83" i="12" s="1"/>
  <c r="T83" i="12"/>
  <c r="AD83" i="12" s="1"/>
  <c r="T376" i="12"/>
  <c r="AD376" i="12" s="1"/>
  <c r="S376" i="12"/>
  <c r="AC376" i="12" s="1"/>
  <c r="T313" i="12"/>
  <c r="AD313" i="12" s="1"/>
  <c r="S313" i="12"/>
  <c r="R227" i="16"/>
  <c r="T419" i="12"/>
  <c r="AD419" i="12" s="1"/>
  <c r="S419" i="12"/>
  <c r="T29" i="15"/>
  <c r="AD29" i="15" s="1"/>
  <c r="S29" i="15"/>
  <c r="AH263" i="12"/>
  <c r="AJ263" i="12" s="1"/>
  <c r="AG263" i="12"/>
  <c r="AI263" i="12" s="1"/>
  <c r="U26" i="14"/>
  <c r="Y26" i="14" s="1"/>
  <c r="V26" i="14"/>
  <c r="Z26" i="14" s="1"/>
  <c r="T88" i="15"/>
  <c r="AD88" i="15" s="1"/>
  <c r="S88" i="15"/>
  <c r="AC88" i="15" s="1"/>
  <c r="AG61" i="12"/>
  <c r="AH61" i="12"/>
  <c r="AJ61" i="12" s="1"/>
  <c r="U348" i="12"/>
  <c r="Y348" i="12" s="1"/>
  <c r="V348" i="12"/>
  <c r="Z348" i="12" s="1"/>
  <c r="T300" i="12"/>
  <c r="AD300" i="12" s="1"/>
  <c r="S300" i="12"/>
  <c r="AC300" i="12" s="1"/>
  <c r="AL139" i="16"/>
  <c r="AN139" i="16" s="1"/>
  <c r="AK139" i="16"/>
  <c r="AM139" i="16" s="1"/>
  <c r="T177" i="16"/>
  <c r="AD177" i="16" s="1"/>
  <c r="S177" i="16"/>
  <c r="U497" i="12"/>
  <c r="Y497" i="12" s="1"/>
  <c r="V497" i="12"/>
  <c r="S500" i="12"/>
  <c r="T500" i="12"/>
  <c r="AD500" i="12" s="1"/>
  <c r="R272" i="12"/>
  <c r="Q272" i="12" s="1"/>
  <c r="AE272" i="12" s="1"/>
  <c r="S49" i="16"/>
  <c r="AC49" i="16" s="1"/>
  <c r="T49" i="16"/>
  <c r="AD49" i="16" s="1"/>
  <c r="AG249" i="12"/>
  <c r="AI249" i="12" s="1"/>
  <c r="AH249" i="12"/>
  <c r="AJ249" i="12" s="1"/>
  <c r="U75" i="12"/>
  <c r="Y75" i="12" s="1"/>
  <c r="V75" i="12"/>
  <c r="Z75" i="12" s="1"/>
  <c r="S244" i="16"/>
  <c r="T244" i="16"/>
  <c r="AD244" i="16" s="1"/>
  <c r="AH80" i="16"/>
  <c r="AJ80" i="16" s="1"/>
  <c r="AG80" i="16"/>
  <c r="AI80" i="16" s="1"/>
  <c r="R16" i="13"/>
  <c r="Q16" i="13" s="1"/>
  <c r="AE16" i="13" s="1"/>
  <c r="U48" i="15"/>
  <c r="Y48" i="15" s="1"/>
  <c r="V48" i="15"/>
  <c r="Z48" i="15" s="1"/>
  <c r="R250" i="12"/>
  <c r="Q250" i="12" s="1"/>
  <c r="AE250" i="12" s="1"/>
  <c r="AK174" i="12"/>
  <c r="AM174" i="12" s="1"/>
  <c r="AL174" i="12"/>
  <c r="AN174" i="12" s="1"/>
  <c r="AK94" i="12"/>
  <c r="AM94" i="12" s="1"/>
  <c r="AL94" i="12"/>
  <c r="AN94" i="12" s="1"/>
  <c r="S55" i="12"/>
  <c r="AC55" i="12" s="1"/>
  <c r="T55" i="12"/>
  <c r="AD55" i="12" s="1"/>
  <c r="AH197" i="16"/>
  <c r="AJ197" i="16" s="1"/>
  <c r="AG197" i="16"/>
  <c r="AL356" i="12"/>
  <c r="AK356" i="12"/>
  <c r="AM356" i="12" s="1"/>
  <c r="AK319" i="12"/>
  <c r="AM319" i="12" s="1"/>
  <c r="AL319" i="12"/>
  <c r="S127" i="16"/>
  <c r="T127" i="16"/>
  <c r="AD127" i="16" s="1"/>
  <c r="W238" i="16"/>
  <c r="AA238" i="16" s="1"/>
  <c r="X238" i="16"/>
  <c r="T162" i="12"/>
  <c r="AD162" i="12" s="1"/>
  <c r="S162" i="12"/>
  <c r="S468" i="12"/>
  <c r="AC468" i="12" s="1"/>
  <c r="T468" i="12"/>
  <c r="AD468" i="12" s="1"/>
  <c r="T42" i="15"/>
  <c r="AD42" i="15" s="1"/>
  <c r="S42" i="15"/>
  <c r="U35" i="14"/>
  <c r="Y35" i="14" s="1"/>
  <c r="V35" i="14"/>
  <c r="Z35" i="14" s="1"/>
  <c r="X96" i="15"/>
  <c r="AB96" i="15" s="1"/>
  <c r="W96" i="15"/>
  <c r="AA96" i="15" s="1"/>
  <c r="U119" i="16"/>
  <c r="Y119" i="16" s="1"/>
  <c r="V119" i="16"/>
  <c r="Z119" i="16" s="1"/>
  <c r="AH28" i="15"/>
  <c r="AJ28" i="15" s="1"/>
  <c r="AG28" i="15"/>
  <c r="U149" i="12"/>
  <c r="Y149" i="12" s="1"/>
  <c r="V149" i="12"/>
  <c r="W88" i="16"/>
  <c r="AA88" i="16" s="1"/>
  <c r="X88" i="16"/>
  <c r="AL357" i="12"/>
  <c r="AN357" i="12" s="1"/>
  <c r="AK357" i="12"/>
  <c r="AK151" i="12"/>
  <c r="AL151" i="12"/>
  <c r="AN151" i="12" s="1"/>
  <c r="W467" i="12"/>
  <c r="AA467" i="12" s="1"/>
  <c r="X467" i="12"/>
  <c r="AB467" i="12" s="1"/>
  <c r="R182" i="12"/>
  <c r="Q182" i="12" s="1"/>
  <c r="AE182" i="12" s="1"/>
  <c r="AG62" i="15"/>
  <c r="AH62" i="15"/>
  <c r="AJ62" i="15" s="1"/>
  <c r="X276" i="12"/>
  <c r="AB276" i="12" s="1"/>
  <c r="W276" i="12"/>
  <c r="AA276" i="12" s="1"/>
  <c r="R483" i="12"/>
  <c r="T197" i="12"/>
  <c r="AD197" i="12" s="1"/>
  <c r="S197" i="12"/>
  <c r="V374" i="12"/>
  <c r="Z374" i="12" s="1"/>
  <c r="U374" i="12"/>
  <c r="Y374" i="12" s="1"/>
  <c r="AG97" i="15"/>
  <c r="AH97" i="15"/>
  <c r="AJ97" i="15" s="1"/>
  <c r="AK123" i="16"/>
  <c r="AM123" i="16" s="1"/>
  <c r="AL123" i="16"/>
  <c r="AN123" i="16" s="1"/>
  <c r="W195" i="16"/>
  <c r="AA195" i="16" s="1"/>
  <c r="X195" i="16"/>
  <c r="AB195" i="16" s="1"/>
  <c r="W450" i="12"/>
  <c r="AA450" i="12" s="1"/>
  <c r="X450" i="12"/>
  <c r="X266" i="12"/>
  <c r="AB266" i="12" s="1"/>
  <c r="W266" i="12"/>
  <c r="AA266" i="12" s="1"/>
  <c r="T395" i="12"/>
  <c r="AD395" i="12" s="1"/>
  <c r="S395" i="12"/>
  <c r="AC395" i="12" s="1"/>
  <c r="AL231" i="16"/>
  <c r="AN231" i="16" s="1"/>
  <c r="AK231" i="16"/>
  <c r="AM231" i="16" s="1"/>
  <c r="V251" i="12"/>
  <c r="Z251" i="12" s="1"/>
  <c r="U251" i="12"/>
  <c r="Y251" i="12" s="1"/>
  <c r="R76" i="15"/>
  <c r="Q76" i="15" s="1"/>
  <c r="AE76" i="15" s="1"/>
  <c r="X77" i="15"/>
  <c r="W77" i="15"/>
  <c r="AA77" i="15" s="1"/>
  <c r="R17" i="13"/>
  <c r="R263" i="12"/>
  <c r="Q263" i="12" s="1"/>
  <c r="AE263" i="12" s="1"/>
  <c r="V130" i="12"/>
  <c r="Z130" i="12" s="1"/>
  <c r="U130" i="12"/>
  <c r="Y130" i="12" s="1"/>
  <c r="X31" i="15"/>
  <c r="AB31" i="15" s="1"/>
  <c r="W31" i="15"/>
  <c r="AA31" i="15" s="1"/>
  <c r="U103" i="15"/>
  <c r="Y103" i="15" s="1"/>
  <c r="V103" i="15"/>
  <c r="Z103" i="15" s="1"/>
  <c r="AL47" i="16"/>
  <c r="AN47" i="16" s="1"/>
  <c r="AK47" i="16"/>
  <c r="AM47" i="16" s="1"/>
  <c r="AK211" i="12"/>
  <c r="AM211" i="12" s="1"/>
  <c r="AL211" i="12"/>
  <c r="AN211" i="12" s="1"/>
  <c r="U146" i="16"/>
  <c r="Y146" i="16" s="1"/>
  <c r="V146" i="16"/>
  <c r="Z146" i="16" s="1"/>
  <c r="AK152" i="16"/>
  <c r="AM152" i="16" s="1"/>
  <c r="AL152" i="16"/>
  <c r="AN152" i="16" s="1"/>
  <c r="U282" i="12"/>
  <c r="Y282" i="12" s="1"/>
  <c r="V282" i="12"/>
  <c r="V408" i="12"/>
  <c r="Z408" i="12" s="1"/>
  <c r="U408" i="12"/>
  <c r="Y408" i="12" s="1"/>
  <c r="AG73" i="16"/>
  <c r="AH73" i="16"/>
  <c r="AJ73" i="16" s="1"/>
  <c r="T246" i="16"/>
  <c r="AD246" i="16" s="1"/>
  <c r="S246" i="16"/>
  <c r="AL57" i="15"/>
  <c r="AN57" i="15" s="1"/>
  <c r="AK57" i="15"/>
  <c r="AM57" i="15" s="1"/>
  <c r="U44" i="15"/>
  <c r="Y44" i="15" s="1"/>
  <c r="V44" i="15"/>
  <c r="Z44" i="15" s="1"/>
  <c r="X335" i="12"/>
  <c r="AB335" i="12" s="1"/>
  <c r="W335" i="12"/>
  <c r="AA335" i="12" s="1"/>
  <c r="AK480" i="12"/>
  <c r="AM480" i="12" s="1"/>
  <c r="AL480" i="12"/>
  <c r="AN480" i="12" s="1"/>
  <c r="X498" i="12"/>
  <c r="W498" i="12"/>
  <c r="AA498" i="12" s="1"/>
  <c r="W185" i="16"/>
  <c r="AA185" i="16" s="1"/>
  <c r="X185" i="16"/>
  <c r="X67" i="12"/>
  <c r="AB67" i="12" s="1"/>
  <c r="W67" i="12"/>
  <c r="AA67" i="12" s="1"/>
  <c r="AH166" i="16"/>
  <c r="AJ166" i="16" s="1"/>
  <c r="AG166" i="16"/>
  <c r="S263" i="12"/>
  <c r="AC263" i="12" s="1"/>
  <c r="T263" i="12"/>
  <c r="AD263" i="12" s="1"/>
  <c r="AG491" i="12"/>
  <c r="AH491" i="12"/>
  <c r="AJ491" i="12" s="1"/>
  <c r="W51" i="12"/>
  <c r="AA51" i="12" s="1"/>
  <c r="X51" i="12"/>
  <c r="AB51" i="12" s="1"/>
  <c r="T106" i="12"/>
  <c r="AD106" i="12" s="1"/>
  <c r="S106" i="12"/>
  <c r="AK268" i="12"/>
  <c r="AM268" i="12" s="1"/>
  <c r="AL268" i="12"/>
  <c r="AN268" i="12" s="1"/>
  <c r="AK60" i="15"/>
  <c r="AM60" i="15" s="1"/>
  <c r="AL60" i="15"/>
  <c r="U302" i="12"/>
  <c r="Y302" i="12" s="1"/>
  <c r="V302" i="12"/>
  <c r="Z302" i="12" s="1"/>
  <c r="S328" i="12"/>
  <c r="T328" i="12"/>
  <c r="AD328" i="12" s="1"/>
  <c r="AK96" i="16"/>
  <c r="AM96" i="16" s="1"/>
  <c r="AL96" i="16"/>
  <c r="AN96" i="16" s="1"/>
  <c r="S89" i="16"/>
  <c r="T89" i="16"/>
  <c r="AD89" i="16" s="1"/>
  <c r="S193" i="12"/>
  <c r="T193" i="12"/>
  <c r="AD193" i="12" s="1"/>
  <c r="AK79" i="16"/>
  <c r="AM79" i="16" s="1"/>
  <c r="AL79" i="16"/>
  <c r="AN79" i="16" s="1"/>
  <c r="W280" i="12"/>
  <c r="AA280" i="12" s="1"/>
  <c r="X280" i="12"/>
  <c r="AB280" i="12" s="1"/>
  <c r="AH8" i="15"/>
  <c r="AJ8" i="15" s="1"/>
  <c r="AG8" i="15"/>
  <c r="U22" i="13"/>
  <c r="Y22" i="13" s="1"/>
  <c r="V22" i="13"/>
  <c r="X247" i="12"/>
  <c r="W247" i="12"/>
  <c r="AA247" i="12" s="1"/>
  <c r="T37" i="12"/>
  <c r="AD37" i="12" s="1"/>
  <c r="S37" i="12"/>
  <c r="T8" i="12"/>
  <c r="S8" i="12"/>
  <c r="AC8" i="12" s="1"/>
  <c r="AG138" i="16"/>
  <c r="AH138" i="16"/>
  <c r="AJ138" i="16" s="1"/>
  <c r="V401" i="12"/>
  <c r="Z401" i="12" s="1"/>
  <c r="U401" i="12"/>
  <c r="Y401" i="12" s="1"/>
  <c r="AG459" i="12"/>
  <c r="AI459" i="12" s="1"/>
  <c r="AH459" i="12"/>
  <c r="AJ459" i="12" s="1"/>
  <c r="R226" i="16"/>
  <c r="AF226" i="16" s="1"/>
  <c r="AL45" i="14"/>
  <c r="AN45" i="14" s="1"/>
  <c r="AK45" i="14"/>
  <c r="AM45" i="14" s="1"/>
  <c r="V33" i="16"/>
  <c r="U33" i="16"/>
  <c r="Y33" i="16" s="1"/>
  <c r="R486" i="12"/>
  <c r="Q486" i="12" s="1"/>
  <c r="AE486" i="12" s="1"/>
  <c r="AL86" i="12"/>
  <c r="AN86" i="12" s="1"/>
  <c r="AK86" i="12"/>
  <c r="T407" i="12"/>
  <c r="S407" i="12"/>
  <c r="AC407" i="12" s="1"/>
  <c r="U15" i="15"/>
  <c r="Y15" i="15" s="1"/>
  <c r="V15" i="15"/>
  <c r="Z15" i="15" s="1"/>
  <c r="AK384" i="12"/>
  <c r="AM384" i="12" s="1"/>
  <c r="AL384" i="12"/>
  <c r="AN384" i="12" s="1"/>
  <c r="R22" i="12"/>
  <c r="AK281" i="12"/>
  <c r="AM281" i="12" s="1"/>
  <c r="AL281" i="12"/>
  <c r="AN281" i="12" s="1"/>
  <c r="R131" i="12"/>
  <c r="Q131" i="12" s="1"/>
  <c r="AE131" i="12" s="1"/>
  <c r="W239" i="12"/>
  <c r="AA239" i="12" s="1"/>
  <c r="X239" i="12"/>
  <c r="AG79" i="15"/>
  <c r="AH79" i="15"/>
  <c r="AJ79" i="15" s="1"/>
  <c r="R32" i="15"/>
  <c r="Q32" i="15" s="1"/>
  <c r="AE32" i="15" s="1"/>
  <c r="S64" i="16"/>
  <c r="AC64" i="16" s="1"/>
  <c r="T64" i="16"/>
  <c r="AD64" i="16" s="1"/>
  <c r="S27" i="13"/>
  <c r="AC27" i="13" s="1"/>
  <c r="T27" i="13"/>
  <c r="AD27" i="13" s="1"/>
  <c r="AK326" i="12"/>
  <c r="AM326" i="12" s="1"/>
  <c r="AL326" i="12"/>
  <c r="AN326" i="12" s="1"/>
  <c r="U136" i="12"/>
  <c r="Y136" i="12" s="1"/>
  <c r="V136" i="12"/>
  <c r="Z136" i="12" s="1"/>
  <c r="AG72" i="16"/>
  <c r="AH72" i="16"/>
  <c r="AJ72" i="16" s="1"/>
  <c r="R333" i="12"/>
  <c r="AK143" i="16"/>
  <c r="AM143" i="16" s="1"/>
  <c r="AL143" i="16"/>
  <c r="R194" i="12"/>
  <c r="AH431" i="12"/>
  <c r="AJ431" i="12" s="1"/>
  <c r="AG431" i="12"/>
  <c r="AI431" i="12" s="1"/>
  <c r="X167" i="12"/>
  <c r="W167" i="12"/>
  <c r="AA167" i="12" s="1"/>
  <c r="R73" i="16"/>
  <c r="X317" i="12"/>
  <c r="AB317" i="12" s="1"/>
  <c r="W317" i="12"/>
  <c r="AA317" i="12" s="1"/>
  <c r="T152" i="12"/>
  <c r="AD152" i="12" s="1"/>
  <c r="S152" i="12"/>
  <c r="U25" i="12"/>
  <c r="Y25" i="12" s="1"/>
  <c r="V25" i="12"/>
  <c r="R22" i="13"/>
  <c r="AF22" i="13" s="1"/>
  <c r="V219" i="16"/>
  <c r="U219" i="16"/>
  <c r="Y219" i="16" s="1"/>
  <c r="AG9" i="13"/>
  <c r="AH9" i="13"/>
  <c r="AJ9" i="13" s="1"/>
  <c r="AG137" i="12"/>
  <c r="AI137" i="12" s="1"/>
  <c r="AH137" i="12"/>
  <c r="AJ137" i="12" s="1"/>
  <c r="R129" i="12"/>
  <c r="AK91" i="16"/>
  <c r="AM91" i="16" s="1"/>
  <c r="AL91" i="16"/>
  <c r="AN91" i="16" s="1"/>
  <c r="X124" i="12"/>
  <c r="W124" i="12"/>
  <c r="AA124" i="12" s="1"/>
  <c r="AK450" i="12"/>
  <c r="AM450" i="12" s="1"/>
  <c r="AL450" i="12"/>
  <c r="AN450" i="12" s="1"/>
  <c r="AL21" i="12"/>
  <c r="AN21" i="12" s="1"/>
  <c r="AK21" i="12"/>
  <c r="AM21" i="12" s="1"/>
  <c r="AH124" i="12"/>
  <c r="AJ124" i="12" s="1"/>
  <c r="AG124" i="12"/>
  <c r="W25" i="16"/>
  <c r="AA25" i="16" s="1"/>
  <c r="X25" i="16"/>
  <c r="AB25" i="16" s="1"/>
  <c r="U106" i="12"/>
  <c r="Y106" i="12" s="1"/>
  <c r="V106" i="12"/>
  <c r="R449" i="12"/>
  <c r="Q449" i="12" s="1"/>
  <c r="AE449" i="12" s="1"/>
  <c r="X309" i="12"/>
  <c r="AB309" i="12" s="1"/>
  <c r="W309" i="12"/>
  <c r="AA309" i="12" s="1"/>
  <c r="U225" i="16"/>
  <c r="Y225" i="16" s="1"/>
  <c r="V225" i="16"/>
  <c r="AG28" i="13"/>
  <c r="AI28" i="13" s="1"/>
  <c r="AH28" i="13"/>
  <c r="AJ28" i="13" s="1"/>
  <c r="R189" i="16"/>
  <c r="Q189" i="16" s="1"/>
  <c r="AE189" i="16" s="1"/>
  <c r="AK22" i="14"/>
  <c r="AM22" i="14" s="1"/>
  <c r="AL22" i="14"/>
  <c r="AK156" i="12"/>
  <c r="AM156" i="12" s="1"/>
  <c r="AL156" i="12"/>
  <c r="AN156" i="12" s="1"/>
  <c r="AL66" i="15"/>
  <c r="AN66" i="15" s="1"/>
  <c r="AK66" i="15"/>
  <c r="AM66" i="15" s="1"/>
  <c r="S325" i="12"/>
  <c r="AC325" i="12" s="1"/>
  <c r="T325" i="12"/>
  <c r="AD325" i="12" s="1"/>
  <c r="U121" i="12"/>
  <c r="Y121" i="12" s="1"/>
  <c r="V121" i="12"/>
  <c r="Z121" i="12" s="1"/>
  <c r="R421" i="12"/>
  <c r="AK210" i="16"/>
  <c r="AM210" i="16" s="1"/>
  <c r="AL210" i="16"/>
  <c r="AN210" i="16" s="1"/>
  <c r="V410" i="12"/>
  <c r="Z410" i="12" s="1"/>
  <c r="U410" i="12"/>
  <c r="Y410" i="12" s="1"/>
  <c r="T359" i="12"/>
  <c r="AD359" i="12" s="1"/>
  <c r="S359" i="12"/>
  <c r="AC359" i="12" s="1"/>
  <c r="R61" i="12"/>
  <c r="AF61" i="12" s="1"/>
  <c r="W459" i="12"/>
  <c r="AA459" i="12" s="1"/>
  <c r="X459" i="12"/>
  <c r="AB459" i="12" s="1"/>
  <c r="W303" i="12"/>
  <c r="AA303" i="12" s="1"/>
  <c r="X303" i="12"/>
  <c r="AB303" i="12" s="1"/>
  <c r="S270" i="12"/>
  <c r="AC270" i="12" s="1"/>
  <c r="T270" i="12"/>
  <c r="AD270" i="12" s="1"/>
  <c r="U133" i="16"/>
  <c r="Y133" i="16" s="1"/>
  <c r="V133" i="16"/>
  <c r="Z133" i="16" s="1"/>
  <c r="U106" i="15"/>
  <c r="Y106" i="15" s="1"/>
  <c r="V106" i="15"/>
  <c r="V434" i="12"/>
  <c r="Z434" i="12" s="1"/>
  <c r="U434" i="12"/>
  <c r="Y434" i="12" s="1"/>
  <c r="S191" i="16"/>
  <c r="T191" i="16"/>
  <c r="AD191" i="16" s="1"/>
  <c r="AK478" i="12"/>
  <c r="AM478" i="12" s="1"/>
  <c r="AL478" i="12"/>
  <c r="X10" i="12"/>
  <c r="AB10" i="12" s="1"/>
  <c r="W10" i="12"/>
  <c r="AA10" i="12" s="1"/>
  <c r="AH9" i="12"/>
  <c r="AJ9" i="12" s="1"/>
  <c r="AG9" i="12"/>
  <c r="AI9" i="12" s="1"/>
  <c r="X184" i="12"/>
  <c r="AB184" i="12" s="1"/>
  <c r="W184" i="12"/>
  <c r="AA184" i="12" s="1"/>
  <c r="U156" i="16"/>
  <c r="Y156" i="16" s="1"/>
  <c r="V156" i="16"/>
  <c r="AL431" i="12"/>
  <c r="AN431" i="12" s="1"/>
  <c r="AK431" i="12"/>
  <c r="AM431" i="12" s="1"/>
  <c r="X50" i="12"/>
  <c r="AB50" i="12" s="1"/>
  <c r="W50" i="12"/>
  <c r="AA50" i="12" s="1"/>
  <c r="R26" i="14"/>
  <c r="Q26" i="14" s="1"/>
  <c r="AE26" i="14" s="1"/>
  <c r="T322" i="12"/>
  <c r="AD322" i="12" s="1"/>
  <c r="S322" i="12"/>
  <c r="AC322" i="12" s="1"/>
  <c r="W127" i="12"/>
  <c r="AA127" i="12" s="1"/>
  <c r="X127" i="12"/>
  <c r="AB127" i="12" s="1"/>
  <c r="AG115" i="12"/>
  <c r="AH115" i="12"/>
  <c r="AJ115" i="12" s="1"/>
  <c r="AL223" i="12"/>
  <c r="AK223" i="12"/>
  <c r="AM223" i="12" s="1"/>
  <c r="AK105" i="16"/>
  <c r="AM105" i="16" s="1"/>
  <c r="AL105" i="16"/>
  <c r="AN105" i="16" s="1"/>
  <c r="AK263" i="12"/>
  <c r="AM263" i="12" s="1"/>
  <c r="AL263" i="12"/>
  <c r="AN263" i="12" s="1"/>
  <c r="AK67" i="16"/>
  <c r="AM67" i="16" s="1"/>
  <c r="AL67" i="16"/>
  <c r="AN67" i="16" s="1"/>
  <c r="AK65" i="12"/>
  <c r="AM65" i="12" s="1"/>
  <c r="AL65" i="12"/>
  <c r="S484" i="12"/>
  <c r="T484" i="12"/>
  <c r="AD484" i="12" s="1"/>
  <c r="AH172" i="16"/>
  <c r="AJ172" i="16" s="1"/>
  <c r="AG172" i="16"/>
  <c r="AK471" i="12"/>
  <c r="AM471" i="12" s="1"/>
  <c r="AL471" i="12"/>
  <c r="AG42" i="16"/>
  <c r="AH42" i="16"/>
  <c r="AJ42" i="16" s="1"/>
  <c r="R143" i="16"/>
  <c r="R132" i="12"/>
  <c r="R240" i="16"/>
  <c r="Q240" i="16" s="1"/>
  <c r="AE240" i="16" s="1"/>
  <c r="U506" i="12"/>
  <c r="Y506" i="12" s="1"/>
  <c r="V506" i="12"/>
  <c r="U16" i="13"/>
  <c r="Y16" i="13" s="1"/>
  <c r="V16" i="13"/>
  <c r="Z16" i="13" s="1"/>
  <c r="V29" i="15"/>
  <c r="U29" i="15"/>
  <c r="Y29" i="15" s="1"/>
  <c r="AK118" i="12"/>
  <c r="AM118" i="12" s="1"/>
  <c r="AL118" i="12"/>
  <c r="AN118" i="12" s="1"/>
  <c r="V155" i="16"/>
  <c r="Z155" i="16" s="1"/>
  <c r="U155" i="16"/>
  <c r="Y155" i="16" s="1"/>
  <c r="T149" i="16"/>
  <c r="AD149" i="16" s="1"/>
  <c r="S149" i="16"/>
  <c r="R31" i="15"/>
  <c r="AL127" i="12"/>
  <c r="AN127" i="12" s="1"/>
  <c r="AK127" i="12"/>
  <c r="AM127" i="12" s="1"/>
  <c r="R173" i="16"/>
  <c r="R66" i="12"/>
  <c r="AF66" i="12" s="1"/>
  <c r="V487" i="12"/>
  <c r="Z487" i="12" s="1"/>
  <c r="U487" i="12"/>
  <c r="Y487" i="12" s="1"/>
  <c r="AK29" i="13"/>
  <c r="AM29" i="13" s="1"/>
  <c r="AL29" i="13"/>
  <c r="AN29" i="13" s="1"/>
  <c r="AH206" i="12"/>
  <c r="AJ206" i="12" s="1"/>
  <c r="AG206" i="12"/>
  <c r="S161" i="16"/>
  <c r="T161" i="16"/>
  <c r="AD161" i="16" s="1"/>
  <c r="AH399" i="12"/>
  <c r="AJ399" i="12" s="1"/>
  <c r="AG399" i="12"/>
  <c r="AL161" i="12"/>
  <c r="AK161" i="12"/>
  <c r="AM161" i="12" s="1"/>
  <c r="T148" i="12"/>
  <c r="AD148" i="12" s="1"/>
  <c r="S148" i="12"/>
  <c r="X340" i="12"/>
  <c r="W340" i="12"/>
  <c r="AA340" i="12" s="1"/>
  <c r="R108" i="16"/>
  <c r="R371" i="12"/>
  <c r="R106" i="12"/>
  <c r="Q106" i="12" s="1"/>
  <c r="W18" i="12"/>
  <c r="AA18" i="12" s="1"/>
  <c r="X18" i="12"/>
  <c r="W226" i="12"/>
  <c r="AA226" i="12" s="1"/>
  <c r="X226" i="12"/>
  <c r="AG106" i="12"/>
  <c r="AI106" i="12" s="1"/>
  <c r="AH106" i="12"/>
  <c r="AJ106" i="12" s="1"/>
  <c r="AK500" i="12"/>
  <c r="AM500" i="12" s="1"/>
  <c r="AL500" i="12"/>
  <c r="AN500" i="12" s="1"/>
  <c r="R191" i="16"/>
  <c r="Q191" i="16" s="1"/>
  <c r="AE191" i="16" s="1"/>
  <c r="AH89" i="12"/>
  <c r="AJ89" i="12" s="1"/>
  <c r="AG89" i="12"/>
  <c r="AH277" i="12"/>
  <c r="AJ277" i="12" s="1"/>
  <c r="AG277" i="12"/>
  <c r="AI277" i="12" s="1"/>
  <c r="AG348" i="12"/>
  <c r="AI348" i="12" s="1"/>
  <c r="AH348" i="12"/>
  <c r="AJ348" i="12" s="1"/>
  <c r="R439" i="12"/>
  <c r="AF439" i="12" s="1"/>
  <c r="AK136" i="16"/>
  <c r="AL136" i="16"/>
  <c r="AN136" i="16" s="1"/>
  <c r="S89" i="15"/>
  <c r="AC89" i="15" s="1"/>
  <c r="T89" i="15"/>
  <c r="AD89" i="15" s="1"/>
  <c r="U53" i="15"/>
  <c r="Y53" i="15" s="1"/>
  <c r="V53" i="15"/>
  <c r="AK241" i="16"/>
  <c r="AM241" i="16" s="1"/>
  <c r="AL241" i="16"/>
  <c r="AN241" i="16" s="1"/>
  <c r="AL197" i="12"/>
  <c r="AK197" i="12"/>
  <c r="AM197" i="12" s="1"/>
  <c r="AL68" i="16"/>
  <c r="AN68" i="16" s="1"/>
  <c r="AK68" i="16"/>
  <c r="AM68" i="16" s="1"/>
  <c r="AL132" i="16"/>
  <c r="AK132" i="16"/>
  <c r="AM132" i="16" s="1"/>
  <c r="W145" i="16"/>
  <c r="AA145" i="16" s="1"/>
  <c r="X145" i="16"/>
  <c r="V45" i="12"/>
  <c r="Z45" i="12" s="1"/>
  <c r="U45" i="12"/>
  <c r="Y45" i="12" s="1"/>
  <c r="S307" i="12"/>
  <c r="AC307" i="12" s="1"/>
  <c r="T307" i="12"/>
  <c r="AD307" i="12" s="1"/>
  <c r="R28" i="14"/>
  <c r="AF28" i="14" s="1"/>
  <c r="AK377" i="12"/>
  <c r="AM377" i="12" s="1"/>
  <c r="AL377" i="12"/>
  <c r="AN377" i="12" s="1"/>
  <c r="R34" i="15"/>
  <c r="AF34" i="15" s="1"/>
  <c r="S18" i="13"/>
  <c r="AC18" i="13" s="1"/>
  <c r="T18" i="13"/>
  <c r="AD18" i="13" s="1"/>
  <c r="R390" i="12"/>
  <c r="Q390" i="12" s="1"/>
  <c r="T159" i="12"/>
  <c r="AD159" i="12" s="1"/>
  <c r="S159" i="12"/>
  <c r="AC159" i="12" s="1"/>
  <c r="AK272" i="12"/>
  <c r="AM272" i="12" s="1"/>
  <c r="AL272" i="12"/>
  <c r="AN272" i="12" s="1"/>
  <c r="AG487" i="12"/>
  <c r="AI487" i="12" s="1"/>
  <c r="AH487" i="12"/>
  <c r="AJ487" i="12" s="1"/>
  <c r="AL217" i="16"/>
  <c r="AN217" i="16" s="1"/>
  <c r="AK217" i="16"/>
  <c r="AM217" i="16" s="1"/>
  <c r="X386" i="12"/>
  <c r="W386" i="12"/>
  <c r="AA386" i="12" s="1"/>
  <c r="U233" i="16"/>
  <c r="Y233" i="16" s="1"/>
  <c r="V233" i="16"/>
  <c r="AK254" i="12"/>
  <c r="AM254" i="12" s="1"/>
  <c r="AL254" i="12"/>
  <c r="AN254" i="12" s="1"/>
  <c r="AG127" i="12"/>
  <c r="AI127" i="12" s="1"/>
  <c r="AH127" i="12"/>
  <c r="AJ127" i="12" s="1"/>
  <c r="S434" i="12"/>
  <c r="AC434" i="12" s="1"/>
  <c r="T434" i="12"/>
  <c r="AD434" i="12" s="1"/>
  <c r="R240" i="12"/>
  <c r="AF240" i="12" s="1"/>
  <c r="S241" i="12"/>
  <c r="T241" i="12"/>
  <c r="AD241" i="12" s="1"/>
  <c r="S164" i="16"/>
  <c r="T164" i="16"/>
  <c r="AD164" i="16" s="1"/>
  <c r="V371" i="12"/>
  <c r="Z371" i="12" s="1"/>
  <c r="U371" i="12"/>
  <c r="Y371" i="12" s="1"/>
  <c r="S135" i="16"/>
  <c r="T135" i="16"/>
  <c r="AD135" i="16" s="1"/>
  <c r="AK21" i="15"/>
  <c r="AM21" i="15" s="1"/>
  <c r="AL21" i="15"/>
  <c r="AN21" i="15" s="1"/>
  <c r="AG506" i="12"/>
  <c r="AH506" i="12"/>
  <c r="AJ506" i="12" s="1"/>
  <c r="AK265" i="12"/>
  <c r="AM265" i="12" s="1"/>
  <c r="AL265" i="12"/>
  <c r="AN265" i="12" s="1"/>
  <c r="R487" i="12"/>
  <c r="Q487" i="12" s="1"/>
  <c r="AE487" i="12" s="1"/>
  <c r="R50" i="12"/>
  <c r="Q50" i="12" s="1"/>
  <c r="AE50" i="12" s="1"/>
  <c r="U262" i="12"/>
  <c r="Y262" i="12" s="1"/>
  <c r="V262" i="12"/>
  <c r="Z262" i="12" s="1"/>
  <c r="W84" i="12"/>
  <c r="AA84" i="12" s="1"/>
  <c r="X84" i="12"/>
  <c r="AB84" i="12" s="1"/>
  <c r="AG66" i="12"/>
  <c r="AI66" i="12" s="1"/>
  <c r="AH66" i="12"/>
  <c r="AJ66" i="12" s="1"/>
  <c r="AG164" i="12"/>
  <c r="AI164" i="12" s="1"/>
  <c r="AH164" i="12"/>
  <c r="AJ164" i="12" s="1"/>
  <c r="R121" i="16"/>
  <c r="V97" i="15"/>
  <c r="Z97" i="15" s="1"/>
  <c r="U97" i="15"/>
  <c r="Y97" i="15" s="1"/>
  <c r="X253" i="12"/>
  <c r="AB253" i="12" s="1"/>
  <c r="W253" i="12"/>
  <c r="AA253" i="12" s="1"/>
  <c r="X241" i="12"/>
  <c r="W241" i="12"/>
  <c r="AA241" i="12" s="1"/>
  <c r="U169" i="16"/>
  <c r="Y169" i="16" s="1"/>
  <c r="V169" i="16"/>
  <c r="Z169" i="16" s="1"/>
  <c r="AH48" i="12"/>
  <c r="AJ48" i="12" s="1"/>
  <c r="AG48" i="12"/>
  <c r="AI48" i="12" s="1"/>
  <c r="R87" i="12"/>
  <c r="AG32" i="15"/>
  <c r="AH32" i="15"/>
  <c r="AJ32" i="15" s="1"/>
  <c r="R44" i="16"/>
  <c r="AF44" i="16" s="1"/>
  <c r="AG16" i="13"/>
  <c r="AH16" i="13"/>
  <c r="AJ16" i="13" s="1"/>
  <c r="AH360" i="12"/>
  <c r="AJ360" i="12" s="1"/>
  <c r="AG360" i="12"/>
  <c r="AI360" i="12" s="1"/>
  <c r="AH72" i="15"/>
  <c r="AJ72" i="15" s="1"/>
  <c r="AG72" i="15"/>
  <c r="AK120" i="12"/>
  <c r="AM120" i="12" s="1"/>
  <c r="AL120" i="12"/>
  <c r="AN120" i="12" s="1"/>
  <c r="R57" i="12"/>
  <c r="AK116" i="16"/>
  <c r="AL116" i="16"/>
  <c r="AG328" i="12"/>
  <c r="AH328" i="12"/>
  <c r="AJ328" i="12" s="1"/>
  <c r="W486" i="12"/>
  <c r="AA486" i="12" s="1"/>
  <c r="X486" i="12"/>
  <c r="R79" i="16"/>
  <c r="Q79" i="16" s="1"/>
  <c r="AE79" i="16" s="1"/>
  <c r="AG183" i="12"/>
  <c r="AI183" i="12" s="1"/>
  <c r="AH183" i="12"/>
  <c r="AJ183" i="12" s="1"/>
  <c r="W156" i="12"/>
  <c r="AA156" i="12" s="1"/>
  <c r="X156" i="12"/>
  <c r="AB156" i="12" s="1"/>
  <c r="S24" i="15"/>
  <c r="T24" i="15"/>
  <c r="AD24" i="15" s="1"/>
  <c r="W194" i="12"/>
  <c r="AA194" i="12" s="1"/>
  <c r="X194" i="12"/>
  <c r="AB194" i="12" s="1"/>
  <c r="R477" i="12"/>
  <c r="AF477" i="12" s="1"/>
  <c r="X111" i="16"/>
  <c r="AB111" i="16" s="1"/>
  <c r="W111" i="16"/>
  <c r="AA111" i="16" s="1"/>
  <c r="AH252" i="12"/>
  <c r="AJ252" i="12" s="1"/>
  <c r="AG252" i="12"/>
  <c r="AI252" i="12" s="1"/>
  <c r="AK24" i="16"/>
  <c r="AM24" i="16" s="1"/>
  <c r="AL24" i="16"/>
  <c r="AN24" i="16" s="1"/>
  <c r="T457" i="12"/>
  <c r="AD457" i="12" s="1"/>
  <c r="S457" i="12"/>
  <c r="AC457" i="12" s="1"/>
  <c r="S170" i="16"/>
  <c r="T170" i="16"/>
  <c r="AD170" i="16" s="1"/>
  <c r="R33" i="12"/>
  <c r="AF33" i="12" s="1"/>
  <c r="W175" i="16"/>
  <c r="AA175" i="16" s="1"/>
  <c r="X175" i="16"/>
  <c r="AB175" i="16" s="1"/>
  <c r="U171" i="16"/>
  <c r="Y171" i="16" s="1"/>
  <c r="V171" i="16"/>
  <c r="Z171" i="16" s="1"/>
  <c r="AH170" i="16"/>
  <c r="AJ170" i="16" s="1"/>
  <c r="AG170" i="16"/>
  <c r="AI170" i="16" s="1"/>
  <c r="AH178" i="16"/>
  <c r="AJ178" i="16" s="1"/>
  <c r="AG178" i="16"/>
  <c r="V81" i="16"/>
  <c r="Z81" i="16" s="1"/>
  <c r="U81" i="16"/>
  <c r="Y81" i="16" s="1"/>
  <c r="W98" i="15"/>
  <c r="AA98" i="15" s="1"/>
  <c r="X98" i="15"/>
  <c r="AB98" i="15" s="1"/>
  <c r="AH43" i="16"/>
  <c r="AJ43" i="16" s="1"/>
  <c r="AG43" i="16"/>
  <c r="AI43" i="16" s="1"/>
  <c r="AH472" i="12"/>
  <c r="AJ472" i="12" s="1"/>
  <c r="AG472" i="12"/>
  <c r="AI472" i="12" s="1"/>
  <c r="AH332" i="12"/>
  <c r="AJ332" i="12" s="1"/>
  <c r="AG332" i="12"/>
  <c r="AI332" i="12" s="1"/>
  <c r="R178" i="12"/>
  <c r="AF178" i="12" s="1"/>
  <c r="R16" i="14"/>
  <c r="R24" i="16"/>
  <c r="Q24" i="16" s="1"/>
  <c r="X206" i="12"/>
  <c r="W206" i="12"/>
  <c r="AA206" i="12" s="1"/>
  <c r="T82" i="15"/>
  <c r="AD82" i="15" s="1"/>
  <c r="S82" i="15"/>
  <c r="U134" i="16"/>
  <c r="Y134" i="16" s="1"/>
  <c r="V134" i="16"/>
  <c r="AG120" i="16"/>
  <c r="AI120" i="16" s="1"/>
  <c r="AH120" i="16"/>
  <c r="AJ120" i="16" s="1"/>
  <c r="AG187" i="12"/>
  <c r="AH187" i="12"/>
  <c r="AJ187" i="12" s="1"/>
  <c r="R395" i="12"/>
  <c r="X176" i="12"/>
  <c r="W176" i="12"/>
  <c r="AA176" i="12" s="1"/>
  <c r="AL494" i="12"/>
  <c r="AN494" i="12" s="1"/>
  <c r="AK494" i="12"/>
  <c r="AM494" i="12" s="1"/>
  <c r="U40" i="14"/>
  <c r="Y40" i="14" s="1"/>
  <c r="V40" i="14"/>
  <c r="Z40" i="14" s="1"/>
  <c r="AL156" i="16"/>
  <c r="AN156" i="16" s="1"/>
  <c r="AK156" i="16"/>
  <c r="AM156" i="16" s="1"/>
  <c r="AG145" i="12"/>
  <c r="AI145" i="12" s="1"/>
  <c r="AH145" i="12"/>
  <c r="AJ145" i="12" s="1"/>
  <c r="AL99" i="15"/>
  <c r="AN99" i="15" s="1"/>
  <c r="AK99" i="15"/>
  <c r="AM99" i="15" s="1"/>
  <c r="S19" i="15"/>
  <c r="T19" i="15"/>
  <c r="AD19" i="15" s="1"/>
  <c r="AK103" i="12"/>
  <c r="AM103" i="12" s="1"/>
  <c r="AL103" i="12"/>
  <c r="AN103" i="12" s="1"/>
  <c r="T70" i="15"/>
  <c r="S70" i="15"/>
  <c r="AC70" i="15" s="1"/>
  <c r="AG229" i="12"/>
  <c r="AH229" i="12"/>
  <c r="AJ229" i="12" s="1"/>
  <c r="R104" i="12"/>
  <c r="AF104" i="12" s="1"/>
  <c r="AH427" i="12"/>
  <c r="AJ427" i="12" s="1"/>
  <c r="AG427" i="12"/>
  <c r="AI427" i="12" s="1"/>
  <c r="W29" i="12"/>
  <c r="AA29" i="12" s="1"/>
  <c r="X29" i="12"/>
  <c r="AB29" i="12" s="1"/>
  <c r="AH92" i="15"/>
  <c r="AJ92" i="15" s="1"/>
  <c r="AG92" i="15"/>
  <c r="T21" i="13"/>
  <c r="AD21" i="13" s="1"/>
  <c r="S21" i="13"/>
  <c r="X107" i="16"/>
  <c r="AB107" i="16" s="1"/>
  <c r="W107" i="16"/>
  <c r="AA107" i="16" s="1"/>
  <c r="X305" i="12"/>
  <c r="W305" i="12"/>
  <c r="AA305" i="12" s="1"/>
  <c r="R100" i="12"/>
  <c r="R67" i="12"/>
  <c r="AF67" i="12" s="1"/>
  <c r="AH26" i="12"/>
  <c r="AJ26" i="12" s="1"/>
  <c r="AG26" i="12"/>
  <c r="AI26" i="12" s="1"/>
  <c r="R135" i="12"/>
  <c r="AH66" i="16"/>
  <c r="AJ66" i="16" s="1"/>
  <c r="AG66" i="16"/>
  <c r="AI66" i="16" s="1"/>
  <c r="R215" i="16"/>
  <c r="AF215" i="16" s="1"/>
  <c r="X52" i="12"/>
  <c r="W52" i="12"/>
  <c r="AA52" i="12" s="1"/>
  <c r="S194" i="16"/>
  <c r="AC194" i="16" s="1"/>
  <c r="T194" i="16"/>
  <c r="AD194" i="16" s="1"/>
  <c r="X138" i="12"/>
  <c r="AB138" i="12" s="1"/>
  <c r="W138" i="12"/>
  <c r="AA138" i="12" s="1"/>
  <c r="W182" i="16"/>
  <c r="AA182" i="16" s="1"/>
  <c r="X182" i="16"/>
  <c r="AB182" i="16" s="1"/>
  <c r="R206" i="16"/>
  <c r="AF206" i="16" s="1"/>
  <c r="U28" i="16"/>
  <c r="Y28" i="16" s="1"/>
  <c r="V28" i="16"/>
  <c r="Z28" i="16" s="1"/>
  <c r="T231" i="12"/>
  <c r="AD231" i="12" s="1"/>
  <c r="S231" i="12"/>
  <c r="AL45" i="12"/>
  <c r="AN45" i="12" s="1"/>
  <c r="AK45" i="12"/>
  <c r="AM45" i="12" s="1"/>
  <c r="R77" i="16"/>
  <c r="Q77" i="16" s="1"/>
  <c r="AE77" i="16" s="1"/>
  <c r="AL484" i="12"/>
  <c r="AN484" i="12" s="1"/>
  <c r="AK484" i="12"/>
  <c r="AM484" i="12" s="1"/>
  <c r="R214" i="16"/>
  <c r="S163" i="12"/>
  <c r="T163" i="12"/>
  <c r="AD163" i="12" s="1"/>
  <c r="T424" i="12"/>
  <c r="AD424" i="12" s="1"/>
  <c r="S424" i="12"/>
  <c r="V187" i="12"/>
  <c r="Z187" i="12" s="1"/>
  <c r="U187" i="12"/>
  <c r="Y187" i="12" s="1"/>
  <c r="AG36" i="13"/>
  <c r="AH36" i="13"/>
  <c r="AJ36" i="13" s="1"/>
  <c r="T39" i="14"/>
  <c r="AD39" i="14" s="1"/>
  <c r="S39" i="14"/>
  <c r="AH46" i="15"/>
  <c r="AJ46" i="15" s="1"/>
  <c r="AG46" i="15"/>
  <c r="T150" i="16"/>
  <c r="AD150" i="16" s="1"/>
  <c r="S150" i="16"/>
  <c r="V136" i="16"/>
  <c r="U136" i="16"/>
  <c r="Y136" i="16" s="1"/>
  <c r="U96" i="15"/>
  <c r="Y96" i="15" s="1"/>
  <c r="V96" i="15"/>
  <c r="Z96" i="15" s="1"/>
  <c r="AL146" i="16"/>
  <c r="AN146" i="16" s="1"/>
  <c r="AK146" i="16"/>
  <c r="AM146" i="16" s="1"/>
  <c r="AG462" i="12"/>
  <c r="AH462" i="12"/>
  <c r="AJ462" i="12" s="1"/>
  <c r="X439" i="12"/>
  <c r="AB439" i="12" s="1"/>
  <c r="W439" i="12"/>
  <c r="AA439" i="12" s="1"/>
  <c r="U106" i="16"/>
  <c r="Y106" i="16" s="1"/>
  <c r="V106" i="16"/>
  <c r="Z106" i="16" s="1"/>
  <c r="S182" i="16"/>
  <c r="T182" i="16"/>
  <c r="AD182" i="16" s="1"/>
  <c r="AK251" i="12"/>
  <c r="AM251" i="12" s="1"/>
  <c r="AL251" i="12"/>
  <c r="AN251" i="12" s="1"/>
  <c r="U396" i="12"/>
  <c r="Y396" i="12" s="1"/>
  <c r="V396" i="12"/>
  <c r="Z396" i="12" s="1"/>
  <c r="AH33" i="16"/>
  <c r="AJ33" i="16" s="1"/>
  <c r="AG33" i="16"/>
  <c r="AH322" i="12"/>
  <c r="AJ322" i="12" s="1"/>
  <c r="AG322" i="12"/>
  <c r="AI322" i="12" s="1"/>
  <c r="S279" i="12"/>
  <c r="T279" i="12"/>
  <c r="AD279" i="12" s="1"/>
  <c r="X484" i="12"/>
  <c r="AB484" i="12" s="1"/>
  <c r="W484" i="12"/>
  <c r="AA484" i="12" s="1"/>
  <c r="T81" i="12"/>
  <c r="AD81" i="12" s="1"/>
  <c r="S81" i="12"/>
  <c r="AG51" i="16"/>
  <c r="AI51" i="16" s="1"/>
  <c r="AH51" i="16"/>
  <c r="AJ51" i="16" s="1"/>
  <c r="S374" i="12"/>
  <c r="AC374" i="12" s="1"/>
  <c r="T374" i="12"/>
  <c r="AD374" i="12" s="1"/>
  <c r="AL451" i="12"/>
  <c r="AN451" i="12" s="1"/>
  <c r="AK451" i="12"/>
  <c r="AM451" i="12" s="1"/>
  <c r="AL433" i="12"/>
  <c r="AK433" i="12"/>
  <c r="AM433" i="12" s="1"/>
  <c r="AL128" i="16"/>
  <c r="AN128" i="16" s="1"/>
  <c r="AK128" i="16"/>
  <c r="AM128" i="16" s="1"/>
  <c r="W100" i="15"/>
  <c r="AA100" i="15" s="1"/>
  <c r="X100" i="15"/>
  <c r="AB100" i="15" s="1"/>
  <c r="T27" i="12"/>
  <c r="AD27" i="12" s="1"/>
  <c r="S27" i="12"/>
  <c r="S116" i="16"/>
  <c r="T116" i="16"/>
  <c r="AD116" i="16" s="1"/>
  <c r="R311" i="12"/>
  <c r="AF311" i="12" s="1"/>
  <c r="X420" i="12"/>
  <c r="AB420" i="12" s="1"/>
  <c r="W420" i="12"/>
  <c r="AA420" i="12" s="1"/>
  <c r="W172" i="16"/>
  <c r="AA172" i="16" s="1"/>
  <c r="X172" i="16"/>
  <c r="T172" i="12"/>
  <c r="AD172" i="12" s="1"/>
  <c r="S172" i="12"/>
  <c r="AC172" i="12" s="1"/>
  <c r="AL19" i="15"/>
  <c r="AN19" i="15" s="1"/>
  <c r="AK19" i="15"/>
  <c r="AM19" i="15" s="1"/>
  <c r="AK14" i="14"/>
  <c r="AM14" i="14" s="1"/>
  <c r="AL14" i="14"/>
  <c r="AN14" i="14" s="1"/>
  <c r="AL408" i="12"/>
  <c r="AN408" i="12" s="1"/>
  <c r="AK408" i="12"/>
  <c r="AM408" i="12" s="1"/>
  <c r="AG81" i="15"/>
  <c r="AI81" i="15" s="1"/>
  <c r="AH81" i="15"/>
  <c r="AJ81" i="15" s="1"/>
  <c r="T427" i="12"/>
  <c r="AD427" i="12" s="1"/>
  <c r="S427" i="12"/>
  <c r="AC427" i="12" s="1"/>
  <c r="S71" i="15"/>
  <c r="AC71" i="15" s="1"/>
  <c r="T71" i="15"/>
  <c r="AD71" i="15" s="1"/>
  <c r="AL299" i="12"/>
  <c r="AN299" i="12" s="1"/>
  <c r="AK299" i="12"/>
  <c r="AM299" i="12" s="1"/>
  <c r="V232" i="12"/>
  <c r="U232" i="12"/>
  <c r="Y232" i="12" s="1"/>
  <c r="V382" i="12"/>
  <c r="U382" i="12"/>
  <c r="Y382" i="12" s="1"/>
  <c r="T24" i="12"/>
  <c r="AD24" i="12" s="1"/>
  <c r="S24" i="12"/>
  <c r="X349" i="12"/>
  <c r="W349" i="12"/>
  <c r="AA349" i="12" s="1"/>
  <c r="U400" i="12"/>
  <c r="Y400" i="12" s="1"/>
  <c r="V400" i="12"/>
  <c r="Z400" i="12" s="1"/>
  <c r="V269" i="12"/>
  <c r="U269" i="12"/>
  <c r="Y269" i="12" s="1"/>
  <c r="U232" i="16"/>
  <c r="Y232" i="16" s="1"/>
  <c r="V232" i="16"/>
  <c r="Z232" i="16" s="1"/>
  <c r="S411" i="12"/>
  <c r="AC411" i="12" s="1"/>
  <c r="T411" i="12"/>
  <c r="AD411" i="12" s="1"/>
  <c r="R44" i="15"/>
  <c r="R387" i="12"/>
  <c r="R431" i="12"/>
  <c r="Q431" i="12" s="1"/>
  <c r="AE431" i="12" s="1"/>
  <c r="T312" i="12"/>
  <c r="AD312" i="12" s="1"/>
  <c r="S312" i="12"/>
  <c r="V392" i="12"/>
  <c r="U392" i="12"/>
  <c r="Y392" i="12" s="1"/>
  <c r="AH129" i="12"/>
  <c r="AJ129" i="12" s="1"/>
  <c r="AG129" i="12"/>
  <c r="AI129" i="12" s="1"/>
  <c r="R42" i="16"/>
  <c r="AF42" i="16" s="1"/>
  <c r="V162" i="16"/>
  <c r="Z162" i="16" s="1"/>
  <c r="U162" i="16"/>
  <c r="Y162" i="16" s="1"/>
  <c r="AH416" i="12"/>
  <c r="AJ416" i="12" s="1"/>
  <c r="AG416" i="12"/>
  <c r="AI416" i="12" s="1"/>
  <c r="AK188" i="16"/>
  <c r="AM188" i="16" s="1"/>
  <c r="AL188" i="16"/>
  <c r="AN188" i="16" s="1"/>
  <c r="AH38" i="14"/>
  <c r="AJ38" i="14" s="1"/>
  <c r="AG38" i="14"/>
  <c r="T134" i="16"/>
  <c r="AD134" i="16" s="1"/>
  <c r="S134" i="16"/>
  <c r="AL407" i="12"/>
  <c r="AN407" i="12" s="1"/>
  <c r="AK407" i="12"/>
  <c r="AM407" i="12" s="1"/>
  <c r="U71" i="16"/>
  <c r="Y71" i="16" s="1"/>
  <c r="V71" i="16"/>
  <c r="Z71" i="16" s="1"/>
  <c r="AK37" i="14"/>
  <c r="AM37" i="14" s="1"/>
  <c r="AL37" i="14"/>
  <c r="X23" i="13"/>
  <c r="W23" i="13"/>
  <c r="AA23" i="13" s="1"/>
  <c r="T452" i="12"/>
  <c r="AD452" i="12" s="1"/>
  <c r="S452" i="12"/>
  <c r="AC452" i="12" s="1"/>
  <c r="AG75" i="12"/>
  <c r="AI75" i="12" s="1"/>
  <c r="AH75" i="12"/>
  <c r="AJ75" i="12" s="1"/>
  <c r="AG463" i="12"/>
  <c r="AI463" i="12" s="1"/>
  <c r="AH463" i="12"/>
  <c r="AJ463" i="12" s="1"/>
  <c r="AG304" i="12"/>
  <c r="AH304" i="12"/>
  <c r="AJ304" i="12" s="1"/>
  <c r="T60" i="15"/>
  <c r="AD60" i="15" s="1"/>
  <c r="S60" i="15"/>
  <c r="U117" i="12"/>
  <c r="Y117" i="12" s="1"/>
  <c r="V117" i="12"/>
  <c r="AG479" i="12"/>
  <c r="AI479" i="12" s="1"/>
  <c r="AH479" i="12"/>
  <c r="AJ479" i="12" s="1"/>
  <c r="AG490" i="12"/>
  <c r="AH490" i="12"/>
  <c r="AJ490" i="12" s="1"/>
  <c r="AG302" i="12"/>
  <c r="AI302" i="12" s="1"/>
  <c r="AH302" i="12"/>
  <c r="AJ302" i="12" s="1"/>
  <c r="AH17" i="12"/>
  <c r="AJ17" i="12" s="1"/>
  <c r="AG17" i="12"/>
  <c r="AG307" i="12"/>
  <c r="AH307" i="12"/>
  <c r="AJ307" i="12" s="1"/>
  <c r="AG9" i="3"/>
  <c r="AI9" i="3" s="1"/>
  <c r="AH9" i="3"/>
  <c r="AJ9" i="3" s="1"/>
  <c r="W153" i="12"/>
  <c r="AA153" i="12" s="1"/>
  <c r="X153" i="12"/>
  <c r="AB153" i="12" s="1"/>
  <c r="U420" i="12"/>
  <c r="Y420" i="12" s="1"/>
  <c r="V420" i="12"/>
  <c r="R57" i="16"/>
  <c r="AF57" i="16" s="1"/>
  <c r="AK178" i="12"/>
  <c r="AM178" i="12" s="1"/>
  <c r="AL178" i="12"/>
  <c r="AN178" i="12" s="1"/>
  <c r="T36" i="13"/>
  <c r="S36" i="13"/>
  <c r="AG103" i="15"/>
  <c r="AH103" i="15"/>
  <c r="AJ103" i="15" s="1"/>
  <c r="T113" i="16"/>
  <c r="AD113" i="16" s="1"/>
  <c r="S113" i="16"/>
  <c r="S208" i="16"/>
  <c r="T208" i="16"/>
  <c r="AD208" i="16" s="1"/>
  <c r="V349" i="12"/>
  <c r="U349" i="12"/>
  <c r="Y349" i="12" s="1"/>
  <c r="AH198" i="16"/>
  <c r="AJ198" i="16" s="1"/>
  <c r="AG198" i="16"/>
  <c r="AI198" i="16" s="1"/>
  <c r="X397" i="12"/>
  <c r="AB397" i="12" s="1"/>
  <c r="W397" i="12"/>
  <c r="AA397" i="12" s="1"/>
  <c r="R424" i="12"/>
  <c r="AG40" i="14"/>
  <c r="AI40" i="14" s="1"/>
  <c r="AH40" i="14"/>
  <c r="AJ40" i="14" s="1"/>
  <c r="S20" i="12"/>
  <c r="T20" i="12"/>
  <c r="AD20" i="12" s="1"/>
  <c r="R164" i="12"/>
  <c r="AF164" i="12" s="1"/>
  <c r="X52" i="16"/>
  <c r="W52" i="16"/>
  <c r="AA52" i="16" s="1"/>
  <c r="R182" i="16"/>
  <c r="AH44" i="14"/>
  <c r="AJ44" i="14" s="1"/>
  <c r="AG44" i="14"/>
  <c r="T311" i="12"/>
  <c r="AD311" i="12" s="1"/>
  <c r="S311" i="12"/>
  <c r="AC311" i="12" s="1"/>
  <c r="W281" i="12"/>
  <c r="AA281" i="12" s="1"/>
  <c r="X281" i="12"/>
  <c r="AB281" i="12" s="1"/>
  <c r="W198" i="16"/>
  <c r="AA198" i="16" s="1"/>
  <c r="X198" i="16"/>
  <c r="AB198" i="16" s="1"/>
  <c r="AG39" i="16"/>
  <c r="AH39" i="16"/>
  <c r="AJ39" i="16" s="1"/>
  <c r="AL18" i="13"/>
  <c r="AN18" i="13" s="1"/>
  <c r="AK18" i="13"/>
  <c r="AM18" i="13" s="1"/>
  <c r="T371" i="12"/>
  <c r="AD371" i="12" s="1"/>
  <c r="S371" i="12"/>
  <c r="AC371" i="12" s="1"/>
  <c r="V234" i="12"/>
  <c r="Z234" i="12" s="1"/>
  <c r="U234" i="12"/>
  <c r="Y234" i="12" s="1"/>
  <c r="S252" i="12"/>
  <c r="AC252" i="12" s="1"/>
  <c r="T252" i="12"/>
  <c r="AD252" i="12" s="1"/>
  <c r="U88" i="12"/>
  <c r="Y88" i="12" s="1"/>
  <c r="V88" i="12"/>
  <c r="AG65" i="15"/>
  <c r="AH65" i="15"/>
  <c r="AJ65" i="15" s="1"/>
  <c r="X93" i="12"/>
  <c r="W93" i="12"/>
  <c r="AA93" i="12" s="1"/>
  <c r="T151" i="16"/>
  <c r="AD151" i="16" s="1"/>
  <c r="S151" i="16"/>
  <c r="AL486" i="12"/>
  <c r="AN486" i="12" s="1"/>
  <c r="AK486" i="12"/>
  <c r="AM486" i="12" s="1"/>
  <c r="V146" i="12"/>
  <c r="Z146" i="12" s="1"/>
  <c r="U146" i="12"/>
  <c r="Y146" i="12" s="1"/>
  <c r="R32" i="16"/>
  <c r="Q32" i="16" s="1"/>
  <c r="AE32" i="16" s="1"/>
  <c r="R42" i="12"/>
  <c r="AF42" i="12" s="1"/>
  <c r="T510" i="12"/>
  <c r="AD510" i="12" s="1"/>
  <c r="S510" i="12"/>
  <c r="AC510" i="12" s="1"/>
  <c r="R254" i="12"/>
  <c r="AG107" i="12"/>
  <c r="AH107" i="12"/>
  <c r="AJ107" i="12" s="1"/>
  <c r="AL7" i="3"/>
  <c r="AN7" i="3" s="1"/>
  <c r="AK7" i="3"/>
  <c r="AM7" i="3" s="1"/>
  <c r="X45" i="14"/>
  <c r="W45" i="14"/>
  <c r="AA45" i="14" s="1"/>
  <c r="X95" i="15"/>
  <c r="AB95" i="15" s="1"/>
  <c r="W95" i="15"/>
  <c r="AA95" i="15" s="1"/>
  <c r="AK30" i="13"/>
  <c r="AM30" i="13" s="1"/>
  <c r="AL30" i="13"/>
  <c r="AN30" i="13" s="1"/>
  <c r="AK472" i="12"/>
  <c r="AM472" i="12" s="1"/>
  <c r="AL472" i="12"/>
  <c r="AN472" i="12" s="1"/>
  <c r="S305" i="12"/>
  <c r="AC305" i="12" s="1"/>
  <c r="T305" i="12"/>
  <c r="AD305" i="12" s="1"/>
  <c r="R287" i="12"/>
  <c r="AF287" i="12" s="1"/>
  <c r="AH116" i="12"/>
  <c r="AJ116" i="12" s="1"/>
  <c r="AG116" i="12"/>
  <c r="AI116" i="12" s="1"/>
  <c r="U96" i="16"/>
  <c r="Y96" i="16" s="1"/>
  <c r="V96" i="16"/>
  <c r="V47" i="16"/>
  <c r="Z47" i="16" s="1"/>
  <c r="U47" i="16"/>
  <c r="Y47" i="16" s="1"/>
  <c r="R476" i="12"/>
  <c r="AK62" i="16"/>
  <c r="AM62" i="16" s="1"/>
  <c r="AL62" i="16"/>
  <c r="AN62" i="16" s="1"/>
  <c r="R495" i="12"/>
  <c r="AF495" i="12" s="1"/>
  <c r="S463" i="12"/>
  <c r="T463" i="12"/>
  <c r="AD463" i="12" s="1"/>
  <c r="S111" i="12"/>
  <c r="T111" i="12"/>
  <c r="AD111" i="12" s="1"/>
  <c r="AK444" i="12"/>
  <c r="AM444" i="12" s="1"/>
  <c r="AL444" i="12"/>
  <c r="AK482" i="12"/>
  <c r="AM482" i="12" s="1"/>
  <c r="AL482" i="12"/>
  <c r="AN482" i="12" s="1"/>
  <c r="V253" i="12"/>
  <c r="Z253" i="12" s="1"/>
  <c r="U253" i="12"/>
  <c r="Y253" i="12" s="1"/>
  <c r="AL20" i="15"/>
  <c r="AN20" i="15" s="1"/>
  <c r="AK20" i="15"/>
  <c r="AM20" i="15" s="1"/>
  <c r="S67" i="15"/>
  <c r="AC67" i="15" s="1"/>
  <c r="T67" i="15"/>
  <c r="AD67" i="15" s="1"/>
  <c r="R25" i="12"/>
  <c r="U118" i="16"/>
  <c r="Y118" i="16" s="1"/>
  <c r="V118" i="16"/>
  <c r="Z118" i="16" s="1"/>
  <c r="X436" i="12"/>
  <c r="AB436" i="12" s="1"/>
  <c r="W436" i="12"/>
  <c r="AA436" i="12" s="1"/>
  <c r="AL182" i="16"/>
  <c r="AK182" i="16"/>
  <c r="AM182" i="16" s="1"/>
  <c r="AH218" i="16"/>
  <c r="AJ218" i="16" s="1"/>
  <c r="AG218" i="16"/>
  <c r="AI218" i="16" s="1"/>
  <c r="R31" i="16"/>
  <c r="AF31" i="16" s="1"/>
  <c r="S272" i="12"/>
  <c r="AC272" i="12" s="1"/>
  <c r="T272" i="12"/>
  <c r="AD272" i="12" s="1"/>
  <c r="AL16" i="15"/>
  <c r="AN16" i="15" s="1"/>
  <c r="AK16" i="15"/>
  <c r="AM16" i="15" s="1"/>
  <c r="S303" i="12"/>
  <c r="AC303" i="12" s="1"/>
  <c r="T303" i="12"/>
  <c r="AD303" i="12" s="1"/>
  <c r="T143" i="16"/>
  <c r="AD143" i="16" s="1"/>
  <c r="S143" i="16"/>
  <c r="AC143" i="16" s="1"/>
  <c r="AG355" i="12"/>
  <c r="AH355" i="12"/>
  <c r="AJ355" i="12" s="1"/>
  <c r="AK335" i="12"/>
  <c r="AM335" i="12" s="1"/>
  <c r="AL335" i="12"/>
  <c r="AN335" i="12" s="1"/>
  <c r="V184" i="16"/>
  <c r="Z184" i="16" s="1"/>
  <c r="U184" i="16"/>
  <c r="Y184" i="16" s="1"/>
  <c r="AK364" i="12"/>
  <c r="AM364" i="12" s="1"/>
  <c r="AL364" i="12"/>
  <c r="AN364" i="12" s="1"/>
  <c r="AK209" i="16"/>
  <c r="AL209" i="16"/>
  <c r="AN209" i="16" s="1"/>
  <c r="S114" i="12"/>
  <c r="AC114" i="12" s="1"/>
  <c r="T114" i="12"/>
  <c r="AD114" i="12" s="1"/>
  <c r="R23" i="13"/>
  <c r="V108" i="16"/>
  <c r="Z108" i="16" s="1"/>
  <c r="U108" i="16"/>
  <c r="Y108" i="16" s="1"/>
  <c r="W94" i="16"/>
  <c r="AA94" i="16" s="1"/>
  <c r="X94" i="16"/>
  <c r="AB94" i="16" s="1"/>
  <c r="U19" i="16"/>
  <c r="Y19" i="16" s="1"/>
  <c r="V19" i="16"/>
  <c r="V236" i="12"/>
  <c r="Z236" i="12" s="1"/>
  <c r="U236" i="12"/>
  <c r="Y236" i="12" s="1"/>
  <c r="V177" i="16"/>
  <c r="U177" i="16"/>
  <c r="Y177" i="16" s="1"/>
  <c r="S90" i="15"/>
  <c r="AC90" i="15" s="1"/>
  <c r="T90" i="15"/>
  <c r="AD90" i="15" s="1"/>
  <c r="R430" i="12"/>
  <c r="AL398" i="12"/>
  <c r="AN398" i="12" s="1"/>
  <c r="AK398" i="12"/>
  <c r="AM398" i="12" s="1"/>
  <c r="U432" i="12"/>
  <c r="Y432" i="12" s="1"/>
  <c r="V432" i="12"/>
  <c r="Z432" i="12" s="1"/>
  <c r="R186" i="16"/>
  <c r="S161" i="12"/>
  <c r="T161" i="12"/>
  <c r="AD161" i="12" s="1"/>
  <c r="U67" i="12"/>
  <c r="Y67" i="12" s="1"/>
  <c r="V67" i="12"/>
  <c r="Z67" i="12" s="1"/>
  <c r="W215" i="12"/>
  <c r="AA215" i="12" s="1"/>
  <c r="X215" i="12"/>
  <c r="AB215" i="12" s="1"/>
  <c r="AK291" i="12"/>
  <c r="AM291" i="12" s="1"/>
  <c r="AL291" i="12"/>
  <c r="AN291" i="12" s="1"/>
  <c r="S96" i="12"/>
  <c r="AC96" i="12" s="1"/>
  <c r="T96" i="12"/>
  <c r="AD96" i="12" s="1"/>
  <c r="AG507" i="12"/>
  <c r="AI507" i="12" s="1"/>
  <c r="AH507" i="12"/>
  <c r="AJ507" i="12" s="1"/>
  <c r="R207" i="12"/>
  <c r="AF207" i="12" s="1"/>
  <c r="R219" i="12"/>
  <c r="AF219" i="12" s="1"/>
  <c r="AG327" i="12"/>
  <c r="AI327" i="12" s="1"/>
  <c r="AH327" i="12"/>
  <c r="AJ327" i="12" s="1"/>
  <c r="AG350" i="12"/>
  <c r="AI350" i="12" s="1"/>
  <c r="AH350" i="12"/>
  <c r="AJ350" i="12" s="1"/>
  <c r="AG247" i="12"/>
  <c r="AH247" i="12"/>
  <c r="AJ247" i="12" s="1"/>
  <c r="AH68" i="15"/>
  <c r="AJ68" i="15" s="1"/>
  <c r="AG68" i="15"/>
  <c r="AI68" i="15" s="1"/>
  <c r="R284" i="12"/>
  <c r="R475" i="12"/>
  <c r="Q475" i="12" s="1"/>
  <c r="AE475" i="12" s="1"/>
  <c r="AL506" i="12"/>
  <c r="AK506" i="12"/>
  <c r="AM506" i="12" s="1"/>
  <c r="S26" i="13"/>
  <c r="AC26" i="13" s="1"/>
  <c r="T26" i="13"/>
  <c r="W363" i="12"/>
  <c r="AA363" i="12" s="1"/>
  <c r="X363" i="12"/>
  <c r="S38" i="14"/>
  <c r="T38" i="14"/>
  <c r="AD38" i="14" s="1"/>
  <c r="S116" i="12"/>
  <c r="T116" i="12"/>
  <c r="AD116" i="12" s="1"/>
  <c r="S38" i="16"/>
  <c r="T38" i="16"/>
  <c r="AD38" i="16" s="1"/>
  <c r="U354" i="12"/>
  <c r="Y354" i="12" s="1"/>
  <c r="V354" i="12"/>
  <c r="AH333" i="12"/>
  <c r="AJ333" i="12" s="1"/>
  <c r="AG333" i="12"/>
  <c r="AI333" i="12" s="1"/>
  <c r="V167" i="12"/>
  <c r="U167" i="12"/>
  <c r="Y167" i="12" s="1"/>
  <c r="R134" i="16"/>
  <c r="Q134" i="16" s="1"/>
  <c r="X235" i="16"/>
  <c r="AB235" i="16" s="1"/>
  <c r="W235" i="16"/>
  <c r="AA235" i="16" s="1"/>
  <c r="V465" i="12"/>
  <c r="Z465" i="12" s="1"/>
  <c r="U465" i="12"/>
  <c r="Y465" i="12" s="1"/>
  <c r="AH291" i="12"/>
  <c r="AJ291" i="12" s="1"/>
  <c r="AG291" i="12"/>
  <c r="AI291" i="12" s="1"/>
  <c r="W89" i="12"/>
  <c r="AA89" i="12" s="1"/>
  <c r="X89" i="12"/>
  <c r="S77" i="12"/>
  <c r="T77" i="12"/>
  <c r="AD77" i="12" s="1"/>
  <c r="R15" i="15"/>
  <c r="Q15" i="15" s="1"/>
  <c r="AE15" i="15" s="1"/>
  <c r="AG80" i="12"/>
  <c r="AI80" i="12" s="1"/>
  <c r="AH80" i="12"/>
  <c r="AJ80" i="12" s="1"/>
  <c r="S90" i="16"/>
  <c r="T90" i="16"/>
  <c r="AD90" i="16" s="1"/>
  <c r="AH295" i="12"/>
  <c r="AJ295" i="12" s="1"/>
  <c r="AG295" i="12"/>
  <c r="AI295" i="12" s="1"/>
  <c r="R232" i="12"/>
  <c r="AF232" i="12" s="1"/>
  <c r="W227" i="16"/>
  <c r="AA227" i="16" s="1"/>
  <c r="X227" i="16"/>
  <c r="AB227" i="16" s="1"/>
  <c r="AH274" i="12"/>
  <c r="AJ274" i="12" s="1"/>
  <c r="AG274" i="12"/>
  <c r="X71" i="15"/>
  <c r="AB71" i="15" s="1"/>
  <c r="W71" i="15"/>
  <c r="AA71" i="15" s="1"/>
  <c r="AH34" i="14"/>
  <c r="AJ34" i="14" s="1"/>
  <c r="AG34" i="14"/>
  <c r="W86" i="16"/>
  <c r="AA86" i="16" s="1"/>
  <c r="X86" i="16"/>
  <c r="AK36" i="15"/>
  <c r="AM36" i="15" s="1"/>
  <c r="AL36" i="15"/>
  <c r="AN36" i="15" s="1"/>
  <c r="AK209" i="12"/>
  <c r="AM209" i="12" s="1"/>
  <c r="AL209" i="12"/>
  <c r="AN209" i="12" s="1"/>
  <c r="AK221" i="12"/>
  <c r="AM221" i="12" s="1"/>
  <c r="AL221" i="12"/>
  <c r="AN221" i="12" s="1"/>
  <c r="T15" i="15"/>
  <c r="AD15" i="15" s="1"/>
  <c r="S15" i="15"/>
  <c r="AC15" i="15" s="1"/>
  <c r="AG66" i="15"/>
  <c r="AH66" i="15"/>
  <c r="AJ66" i="15" s="1"/>
  <c r="T99" i="12"/>
  <c r="AD99" i="12" s="1"/>
  <c r="S99" i="12"/>
  <c r="AC99" i="12" s="1"/>
  <c r="AL39" i="15"/>
  <c r="AN39" i="15" s="1"/>
  <c r="AK39" i="15"/>
  <c r="AM39" i="15" s="1"/>
  <c r="AH204" i="16"/>
  <c r="AJ204" i="16" s="1"/>
  <c r="AG204" i="16"/>
  <c r="AH420" i="12"/>
  <c r="AJ420" i="12" s="1"/>
  <c r="AG420" i="12"/>
  <c r="W336" i="12"/>
  <c r="AA336" i="12" s="1"/>
  <c r="X336" i="12"/>
  <c r="AB336" i="12" s="1"/>
  <c r="S33" i="16"/>
  <c r="AC33" i="16" s="1"/>
  <c r="T33" i="16"/>
  <c r="AD33" i="16" s="1"/>
  <c r="R131" i="16"/>
  <c r="AF131" i="16" s="1"/>
  <c r="V111" i="12"/>
  <c r="U111" i="12"/>
  <c r="Y111" i="12" s="1"/>
  <c r="AL392" i="12"/>
  <c r="AN392" i="12" s="1"/>
  <c r="AK392" i="12"/>
  <c r="AM392" i="12" s="1"/>
  <c r="S218" i="12"/>
  <c r="T218" i="12"/>
  <c r="AD218" i="12" s="1"/>
  <c r="R125" i="12"/>
  <c r="AH91" i="16"/>
  <c r="AJ91" i="16" s="1"/>
  <c r="AG91" i="16"/>
  <c r="R24" i="14"/>
  <c r="Q24" i="14" s="1"/>
  <c r="AE24" i="14" s="1"/>
  <c r="R16" i="15"/>
  <c r="AH134" i="16"/>
  <c r="AJ134" i="16" s="1"/>
  <c r="AG134" i="16"/>
  <c r="U347" i="12"/>
  <c r="Y347" i="12" s="1"/>
  <c r="V347" i="12"/>
  <c r="Z347" i="12" s="1"/>
  <c r="AH353" i="12"/>
  <c r="AJ353" i="12" s="1"/>
  <c r="AG353" i="12"/>
  <c r="V156" i="12"/>
  <c r="U156" i="12"/>
  <c r="Y156" i="12" s="1"/>
  <c r="S509" i="12"/>
  <c r="AC509" i="12" s="1"/>
  <c r="T509" i="12"/>
  <c r="AD509" i="12" s="1"/>
  <c r="W220" i="16"/>
  <c r="AA220" i="16" s="1"/>
  <c r="X220" i="16"/>
  <c r="AB220" i="16" s="1"/>
  <c r="AL213" i="16"/>
  <c r="AN213" i="16" s="1"/>
  <c r="AK213" i="16"/>
  <c r="AM213" i="16" s="1"/>
  <c r="AL417" i="12"/>
  <c r="AN417" i="12" s="1"/>
  <c r="AK417" i="12"/>
  <c r="AM417" i="12" s="1"/>
  <c r="R40" i="15"/>
  <c r="Q40" i="15" s="1"/>
  <c r="AE40" i="15" s="1"/>
  <c r="S66" i="16"/>
  <c r="T66" i="16"/>
  <c r="AD66" i="16" s="1"/>
  <c r="R82" i="16"/>
  <c r="W482" i="12"/>
  <c r="AA482" i="12" s="1"/>
  <c r="X482" i="12"/>
  <c r="AB482" i="12" s="1"/>
  <c r="AK323" i="12"/>
  <c r="AM323" i="12" s="1"/>
  <c r="AL323" i="12"/>
  <c r="AN323" i="12" s="1"/>
  <c r="W183" i="16"/>
  <c r="AA183" i="16" s="1"/>
  <c r="X183" i="16"/>
  <c r="AG96" i="15"/>
  <c r="AH96" i="15"/>
  <c r="AJ96" i="15" s="1"/>
  <c r="AG56" i="15"/>
  <c r="AH56" i="15"/>
  <c r="AJ56" i="15" s="1"/>
  <c r="AH285" i="12"/>
  <c r="AJ285" i="12" s="1"/>
  <c r="AG285" i="12"/>
  <c r="S61" i="16"/>
  <c r="T61" i="16"/>
  <c r="AD61" i="16" s="1"/>
  <c r="W90" i="16"/>
  <c r="AA90" i="16" s="1"/>
  <c r="X90" i="16"/>
  <c r="S28" i="12"/>
  <c r="T28" i="12"/>
  <c r="AD28" i="12" s="1"/>
  <c r="S369" i="12"/>
  <c r="AC369" i="12" s="1"/>
  <c r="T369" i="12"/>
  <c r="AD369" i="12" s="1"/>
  <c r="R99" i="12"/>
  <c r="R384" i="12"/>
  <c r="AF384" i="12" s="1"/>
  <c r="R347" i="12"/>
  <c r="Q347" i="12" s="1"/>
  <c r="R18" i="14"/>
  <c r="R149" i="16"/>
  <c r="U8" i="14"/>
  <c r="Y8" i="14" s="1"/>
  <c r="V8" i="14"/>
  <c r="X51" i="16"/>
  <c r="AB51" i="16" s="1"/>
  <c r="W51" i="16"/>
  <c r="AA51" i="16" s="1"/>
  <c r="R189" i="12"/>
  <c r="AK40" i="16"/>
  <c r="AM40" i="16" s="1"/>
  <c r="AL40" i="16"/>
  <c r="AN40" i="16" s="1"/>
  <c r="AG57" i="15"/>
  <c r="AH57" i="15"/>
  <c r="AJ57" i="15" s="1"/>
  <c r="W16" i="13"/>
  <c r="AA16" i="13" s="1"/>
  <c r="X16" i="13"/>
  <c r="AB16" i="13" s="1"/>
  <c r="R193" i="16"/>
  <c r="Q193" i="16" s="1"/>
  <c r="AE193" i="16" s="1"/>
  <c r="AG27" i="13"/>
  <c r="AI27" i="13" s="1"/>
  <c r="AH27" i="13"/>
  <c r="AJ27" i="13" s="1"/>
  <c r="S58" i="16"/>
  <c r="T58" i="16"/>
  <c r="AD58" i="16" s="1"/>
  <c r="AK73" i="15"/>
  <c r="AM73" i="15" s="1"/>
  <c r="AL73" i="15"/>
  <c r="AN73" i="15" s="1"/>
  <c r="X26" i="15"/>
  <c r="W26" i="15"/>
  <c r="AA26" i="15" s="1"/>
  <c r="S10" i="14"/>
  <c r="T10" i="14"/>
  <c r="AD10" i="14" s="1"/>
  <c r="AH117" i="12"/>
  <c r="AJ117" i="12" s="1"/>
  <c r="AG117" i="12"/>
  <c r="AL38" i="16"/>
  <c r="AN38" i="16" s="1"/>
  <c r="AK38" i="16"/>
  <c r="AM38" i="16" s="1"/>
  <c r="AG14" i="13"/>
  <c r="AH14" i="13"/>
  <c r="AJ14" i="13" s="1"/>
  <c r="U157" i="16"/>
  <c r="Y157" i="16" s="1"/>
  <c r="V157" i="16"/>
  <c r="Z157" i="16" s="1"/>
  <c r="V461" i="12"/>
  <c r="U461" i="12"/>
  <c r="Y461" i="12" s="1"/>
  <c r="R28" i="13"/>
  <c r="AG120" i="12"/>
  <c r="AI120" i="12" s="1"/>
  <c r="AH120" i="12"/>
  <c r="AJ120" i="12" s="1"/>
  <c r="AG38" i="15"/>
  <c r="AH38" i="15"/>
  <c r="AJ38" i="15" s="1"/>
  <c r="AL369" i="12"/>
  <c r="AK369" i="12"/>
  <c r="AM369" i="12" s="1"/>
  <c r="AG495" i="12"/>
  <c r="AH495" i="12"/>
  <c r="AJ495" i="12" s="1"/>
  <c r="R49" i="12"/>
  <c r="AF49" i="12" s="1"/>
  <c r="R422" i="12"/>
  <c r="AF422" i="12" s="1"/>
  <c r="AL325" i="12"/>
  <c r="AN325" i="12" s="1"/>
  <c r="AK325" i="12"/>
  <c r="AM325" i="12" s="1"/>
  <c r="AK12" i="12"/>
  <c r="AM12" i="12" s="1"/>
  <c r="AL12" i="12"/>
  <c r="AN12" i="12" s="1"/>
  <c r="U174" i="16"/>
  <c r="Y174" i="16" s="1"/>
  <c r="V174" i="16"/>
  <c r="Z174" i="16" s="1"/>
  <c r="AK468" i="12"/>
  <c r="AM468" i="12" s="1"/>
  <c r="AL468" i="12"/>
  <c r="AN468" i="12" s="1"/>
  <c r="AG27" i="15"/>
  <c r="AH27" i="15"/>
  <c r="AJ27" i="15" s="1"/>
  <c r="AH435" i="12"/>
  <c r="AJ435" i="12" s="1"/>
  <c r="AG435" i="12"/>
  <c r="AI435" i="12" s="1"/>
  <c r="R139" i="12"/>
  <c r="AF139" i="12" s="1"/>
  <c r="AH78" i="15"/>
  <c r="AJ78" i="15" s="1"/>
  <c r="AG78" i="15"/>
  <c r="X96" i="16"/>
  <c r="W96" i="16"/>
  <c r="AA96" i="16" s="1"/>
  <c r="AG215" i="12"/>
  <c r="AI215" i="12" s="1"/>
  <c r="AH215" i="12"/>
  <c r="AJ215" i="12" s="1"/>
  <c r="AG62" i="16"/>
  <c r="AH62" i="16"/>
  <c r="AJ62" i="16" s="1"/>
  <c r="AL56" i="16"/>
  <c r="AN56" i="16" s="1"/>
  <c r="AK56" i="16"/>
  <c r="AM56" i="16" s="1"/>
  <c r="AL164" i="12"/>
  <c r="AN164" i="12" s="1"/>
  <c r="AK164" i="12"/>
  <c r="AM164" i="12" s="1"/>
  <c r="AK202" i="16"/>
  <c r="AM202" i="16" s="1"/>
  <c r="AL202" i="16"/>
  <c r="AN202" i="16" s="1"/>
  <c r="R20" i="15"/>
  <c r="Q20" i="15" s="1"/>
  <c r="AE20" i="15" s="1"/>
  <c r="T80" i="12"/>
  <c r="AD80" i="12" s="1"/>
  <c r="S80" i="12"/>
  <c r="AC80" i="12" s="1"/>
  <c r="W109" i="12"/>
  <c r="AA109" i="12" s="1"/>
  <c r="X109" i="12"/>
  <c r="AB109" i="12" s="1"/>
  <c r="AK203" i="12"/>
  <c r="AM203" i="12" s="1"/>
  <c r="AL203" i="12"/>
  <c r="AN203" i="12" s="1"/>
  <c r="AG18" i="14"/>
  <c r="AI18" i="14" s="1"/>
  <c r="AH18" i="14"/>
  <c r="AJ18" i="14" s="1"/>
  <c r="T144" i="12"/>
  <c r="AD144" i="12" s="1"/>
  <c r="S144" i="12"/>
  <c r="T247" i="12"/>
  <c r="AD247" i="12" s="1"/>
  <c r="S247" i="12"/>
  <c r="AC247" i="12" s="1"/>
  <c r="AL434" i="12"/>
  <c r="AN434" i="12" s="1"/>
  <c r="AK434" i="12"/>
  <c r="AM434" i="12" s="1"/>
  <c r="R408" i="12"/>
  <c r="S316" i="12"/>
  <c r="AC316" i="12" s="1"/>
  <c r="T316" i="12"/>
  <c r="AD316" i="12" s="1"/>
  <c r="AL184" i="12"/>
  <c r="AN184" i="12" s="1"/>
  <c r="AK184" i="12"/>
  <c r="AM184" i="12" s="1"/>
  <c r="AL182" i="12"/>
  <c r="AN182" i="12" s="1"/>
  <c r="AK182" i="12"/>
  <c r="AM182" i="12" s="1"/>
  <c r="W218" i="16"/>
  <c r="AA218" i="16" s="1"/>
  <c r="X218" i="16"/>
  <c r="AK65" i="15"/>
  <c r="AM65" i="15" s="1"/>
  <c r="AL65" i="15"/>
  <c r="U35" i="13"/>
  <c r="Y35" i="13" s="1"/>
  <c r="V35" i="13"/>
  <c r="Z35" i="13" s="1"/>
  <c r="AG214" i="12"/>
  <c r="AH214" i="12"/>
  <c r="AJ214" i="12" s="1"/>
  <c r="W107" i="15"/>
  <c r="AA107" i="15" s="1"/>
  <c r="X107" i="15"/>
  <c r="AB107" i="15" s="1"/>
  <c r="W164" i="12"/>
  <c r="AA164" i="12" s="1"/>
  <c r="X164" i="12"/>
  <c r="AB164" i="12" s="1"/>
  <c r="AK422" i="12"/>
  <c r="AM422" i="12" s="1"/>
  <c r="AL422" i="12"/>
  <c r="AN422" i="12" s="1"/>
  <c r="AK201" i="16"/>
  <c r="AM201" i="16" s="1"/>
  <c r="AL201" i="16"/>
  <c r="AN201" i="16" s="1"/>
  <c r="X126" i="16"/>
  <c r="AB126" i="16" s="1"/>
  <c r="W126" i="16"/>
  <c r="AA126" i="16" s="1"/>
  <c r="S42" i="12"/>
  <c r="AC42" i="12" s="1"/>
  <c r="T42" i="12"/>
  <c r="AD42" i="12" s="1"/>
  <c r="AH207" i="16"/>
  <c r="AJ207" i="16" s="1"/>
  <c r="AG207" i="16"/>
  <c r="V224" i="16"/>
  <c r="Z224" i="16" s="1"/>
  <c r="U224" i="16"/>
  <c r="Y224" i="16" s="1"/>
  <c r="X95" i="16"/>
  <c r="W95" i="16"/>
  <c r="AA95" i="16" s="1"/>
  <c r="S390" i="12"/>
  <c r="T390" i="12"/>
  <c r="AD390" i="12" s="1"/>
  <c r="R403" i="12"/>
  <c r="AF403" i="12" s="1"/>
  <c r="AK157" i="16"/>
  <c r="AM157" i="16" s="1"/>
  <c r="AL157" i="16"/>
  <c r="AN157" i="16" s="1"/>
  <c r="R118" i="12"/>
  <c r="Q118" i="12" s="1"/>
  <c r="W166" i="16"/>
  <c r="AA166" i="16" s="1"/>
  <c r="X166" i="16"/>
  <c r="R511" i="12"/>
  <c r="R233" i="16"/>
  <c r="Q233" i="16" s="1"/>
  <c r="W135" i="16"/>
  <c r="AA135" i="16" s="1"/>
  <c r="X135" i="16"/>
  <c r="AB135" i="16" s="1"/>
  <c r="AH141" i="12"/>
  <c r="AJ141" i="12" s="1"/>
  <c r="AG141" i="12"/>
  <c r="AI141" i="12" s="1"/>
  <c r="AL135" i="12"/>
  <c r="AN135" i="12" s="1"/>
  <c r="AK135" i="12"/>
  <c r="AM135" i="12" s="1"/>
  <c r="AK149" i="16"/>
  <c r="AM149" i="16" s="1"/>
  <c r="AL149" i="16"/>
  <c r="AN149" i="16" s="1"/>
  <c r="AK117" i="12"/>
  <c r="AM117" i="12" s="1"/>
  <c r="AL117" i="12"/>
  <c r="AN117" i="12" s="1"/>
  <c r="S57" i="12"/>
  <c r="AC57" i="12" s="1"/>
  <c r="T57" i="12"/>
  <c r="AD57" i="12" s="1"/>
  <c r="T131" i="12"/>
  <c r="AD131" i="12" s="1"/>
  <c r="S131" i="12"/>
  <c r="AC131" i="12" s="1"/>
  <c r="R190" i="16"/>
  <c r="U101" i="16"/>
  <c r="Y101" i="16" s="1"/>
  <c r="V101" i="16"/>
  <c r="Z101" i="16" s="1"/>
  <c r="T138" i="16"/>
  <c r="AD138" i="16" s="1"/>
  <c r="S138" i="16"/>
  <c r="AH405" i="12"/>
  <c r="AJ405" i="12" s="1"/>
  <c r="AG405" i="12"/>
  <c r="AI405" i="12" s="1"/>
  <c r="S94" i="16"/>
  <c r="T94" i="16"/>
  <c r="AD94" i="16" s="1"/>
  <c r="V152" i="12"/>
  <c r="Z152" i="12" s="1"/>
  <c r="U152" i="12"/>
  <c r="Y152" i="12" s="1"/>
  <c r="R423" i="12"/>
  <c r="AF423" i="12" s="1"/>
  <c r="S60" i="12"/>
  <c r="T60" i="12"/>
  <c r="AD60" i="12" s="1"/>
  <c r="V75" i="15"/>
  <c r="Z75" i="15" s="1"/>
  <c r="U75" i="15"/>
  <c r="Y75" i="15" s="1"/>
  <c r="T56" i="12"/>
  <c r="AD56" i="12" s="1"/>
  <c r="S56" i="12"/>
  <c r="AC56" i="12" s="1"/>
  <c r="AG386" i="12"/>
  <c r="AH386" i="12"/>
  <c r="AJ386" i="12" s="1"/>
  <c r="X158" i="16"/>
  <c r="W158" i="16"/>
  <c r="AA158" i="16" s="1"/>
  <c r="R175" i="16"/>
  <c r="AL100" i="12"/>
  <c r="AN100" i="12" s="1"/>
  <c r="AK100" i="12"/>
  <c r="AM100" i="12" s="1"/>
  <c r="S57" i="15"/>
  <c r="AC57" i="15" s="1"/>
  <c r="T57" i="15"/>
  <c r="AD57" i="15" s="1"/>
  <c r="R133" i="16"/>
  <c r="AF133" i="16" s="1"/>
  <c r="AG172" i="12"/>
  <c r="AI172" i="12" s="1"/>
  <c r="AH172" i="12"/>
  <c r="AJ172" i="12" s="1"/>
  <c r="X20" i="15"/>
  <c r="W20" i="15"/>
  <c r="AA20" i="15" s="1"/>
  <c r="U466" i="12"/>
  <c r="Y466" i="12" s="1"/>
  <c r="V466" i="12"/>
  <c r="AH31" i="14"/>
  <c r="AJ31" i="14" s="1"/>
  <c r="AG31" i="14"/>
  <c r="AI31" i="14" s="1"/>
  <c r="V97" i="16"/>
  <c r="Z97" i="16" s="1"/>
  <c r="U97" i="16"/>
  <c r="Y97" i="16" s="1"/>
  <c r="AL55" i="12"/>
  <c r="AN55" i="12" s="1"/>
  <c r="AK55" i="12"/>
  <c r="AM55" i="12" s="1"/>
  <c r="AL244" i="12"/>
  <c r="AN244" i="12" s="1"/>
  <c r="AK244" i="12"/>
  <c r="AM244" i="12" s="1"/>
  <c r="AL293" i="12"/>
  <c r="AN293" i="12" s="1"/>
  <c r="AK293" i="12"/>
  <c r="AM293" i="12" s="1"/>
  <c r="R97" i="15"/>
  <c r="AF97" i="15" s="1"/>
  <c r="R180" i="12"/>
  <c r="AK276" i="12"/>
  <c r="AM276" i="12" s="1"/>
  <c r="AL276" i="12"/>
  <c r="V224" i="12"/>
  <c r="Z224" i="12" s="1"/>
  <c r="U224" i="12"/>
  <c r="Y224" i="12" s="1"/>
  <c r="AG356" i="12"/>
  <c r="AH356" i="12"/>
  <c r="AJ356" i="12" s="1"/>
  <c r="S160" i="12"/>
  <c r="T160" i="12"/>
  <c r="AD160" i="12" s="1"/>
  <c r="AL139" i="12"/>
  <c r="AN139" i="12" s="1"/>
  <c r="AK139" i="12"/>
  <c r="AM139" i="12" s="1"/>
  <c r="AG425" i="12"/>
  <c r="AI425" i="12" s="1"/>
  <c r="AH425" i="12"/>
  <c r="AJ425" i="12" s="1"/>
  <c r="AH112" i="12"/>
  <c r="AJ112" i="12" s="1"/>
  <c r="AG112" i="12"/>
  <c r="R505" i="12"/>
  <c r="AL176" i="16"/>
  <c r="AK176" i="16"/>
  <c r="AM176" i="16" s="1"/>
  <c r="AK33" i="16"/>
  <c r="AM33" i="16" s="1"/>
  <c r="AL33" i="16"/>
  <c r="AN33" i="16" s="1"/>
  <c r="X272" i="12"/>
  <c r="W272" i="12"/>
  <c r="AA272" i="12" s="1"/>
  <c r="AL186" i="12"/>
  <c r="AK186" i="12"/>
  <c r="AM186" i="12" s="1"/>
  <c r="AG375" i="12"/>
  <c r="AI375" i="12" s="1"/>
  <c r="AH375" i="12"/>
  <c r="AJ375" i="12" s="1"/>
  <c r="U208" i="16"/>
  <c r="Y208" i="16" s="1"/>
  <c r="V208" i="16"/>
  <c r="Z208" i="16" s="1"/>
  <c r="R17" i="14"/>
  <c r="AF17" i="14" s="1"/>
  <c r="S456" i="12"/>
  <c r="AC456" i="12" s="1"/>
  <c r="T456" i="12"/>
  <c r="R269" i="12"/>
  <c r="AF269" i="12" s="1"/>
  <c r="R420" i="12"/>
  <c r="R506" i="12"/>
  <c r="AF506" i="12" s="1"/>
  <c r="R243" i="16"/>
  <c r="Q243" i="16" s="1"/>
  <c r="AE243" i="16" s="1"/>
  <c r="R81" i="15"/>
  <c r="R169" i="16"/>
  <c r="Q169" i="16" s="1"/>
  <c r="U193" i="16"/>
  <c r="Y193" i="16" s="1"/>
  <c r="V193" i="16"/>
  <c r="Z193" i="16" s="1"/>
  <c r="T415" i="12"/>
  <c r="AD415" i="12" s="1"/>
  <c r="S415" i="12"/>
  <c r="AC415" i="12" s="1"/>
  <c r="R73" i="15"/>
  <c r="X157" i="12"/>
  <c r="AB157" i="12" s="1"/>
  <c r="W157" i="12"/>
  <c r="AA157" i="12" s="1"/>
  <c r="T28" i="15"/>
  <c r="AD28" i="15" s="1"/>
  <c r="S28" i="15"/>
  <c r="R7" i="13"/>
  <c r="R228" i="12"/>
  <c r="AF228" i="12" s="1"/>
  <c r="T110" i="16"/>
  <c r="AD110" i="16" s="1"/>
  <c r="S110" i="16"/>
  <c r="AC110" i="16" s="1"/>
  <c r="AG288" i="12"/>
  <c r="AI288" i="12" s="1"/>
  <c r="AH288" i="12"/>
  <c r="AJ288" i="12" s="1"/>
  <c r="AH318" i="12"/>
  <c r="AJ318" i="12" s="1"/>
  <c r="AG318" i="12"/>
  <c r="AI318" i="12" s="1"/>
  <c r="AL93" i="15"/>
  <c r="AN93" i="15" s="1"/>
  <c r="AK93" i="15"/>
  <c r="AM93" i="15" s="1"/>
  <c r="R223" i="16"/>
  <c r="R212" i="16"/>
  <c r="Q212" i="16" s="1"/>
  <c r="AE212" i="16" s="1"/>
  <c r="R473" i="12"/>
  <c r="AH26" i="16"/>
  <c r="AJ26" i="16" s="1"/>
  <c r="AG26" i="16"/>
  <c r="AL8" i="13"/>
  <c r="AK8" i="13"/>
  <c r="AM8" i="13" s="1"/>
  <c r="W81" i="16"/>
  <c r="AA81" i="16" s="1"/>
  <c r="X81" i="16"/>
  <c r="AB81" i="16" s="1"/>
  <c r="U123" i="16"/>
  <c r="Y123" i="16" s="1"/>
  <c r="V123" i="16"/>
  <c r="Z123" i="16" s="1"/>
  <c r="AL445" i="12"/>
  <c r="AN445" i="12" s="1"/>
  <c r="AK445" i="12"/>
  <c r="AM445" i="12" s="1"/>
  <c r="S124" i="16"/>
  <c r="T124" i="16"/>
  <c r="AD124" i="16" s="1"/>
  <c r="AH40" i="15"/>
  <c r="AJ40" i="15" s="1"/>
  <c r="AG40" i="15"/>
  <c r="V55" i="16"/>
  <c r="Z55" i="16" s="1"/>
  <c r="U55" i="16"/>
  <c r="Y55" i="16" s="1"/>
  <c r="U425" i="12"/>
  <c r="Y425" i="12" s="1"/>
  <c r="V425" i="12"/>
  <c r="Z425" i="12" s="1"/>
  <c r="R117" i="12"/>
  <c r="AF117" i="12" s="1"/>
  <c r="W111" i="12"/>
  <c r="AA111" i="12" s="1"/>
  <c r="X111" i="12"/>
  <c r="R335" i="12"/>
  <c r="AF335" i="12" s="1"/>
  <c r="AH30" i="13"/>
  <c r="AJ30" i="13" s="1"/>
  <c r="AG30" i="13"/>
  <c r="AL31" i="13"/>
  <c r="AN31" i="13" s="1"/>
  <c r="AK31" i="13"/>
  <c r="AM31" i="13" s="1"/>
  <c r="X191" i="12"/>
  <c r="W191" i="12"/>
  <c r="AA191" i="12" s="1"/>
  <c r="X42" i="12"/>
  <c r="W42" i="12"/>
  <c r="AA42" i="12" s="1"/>
  <c r="R249" i="12"/>
  <c r="AL191" i="16"/>
  <c r="AN191" i="16" s="1"/>
  <c r="AK191" i="16"/>
  <c r="AM191" i="16" s="1"/>
  <c r="W447" i="12"/>
  <c r="AA447" i="12" s="1"/>
  <c r="X447" i="12"/>
  <c r="AG310" i="12"/>
  <c r="AI310" i="12" s="1"/>
  <c r="AH310" i="12"/>
  <c r="AJ310" i="12" s="1"/>
  <c r="T317" i="12"/>
  <c r="AD317" i="12" s="1"/>
  <c r="S317" i="12"/>
  <c r="U246" i="12"/>
  <c r="Y246" i="12" s="1"/>
  <c r="V246" i="12"/>
  <c r="Z246" i="12" s="1"/>
  <c r="T55" i="15"/>
  <c r="AD55" i="15" s="1"/>
  <c r="S55" i="15"/>
  <c r="AC55" i="15" s="1"/>
  <c r="V150" i="12"/>
  <c r="U150" i="12"/>
  <c r="Y150" i="12" s="1"/>
  <c r="T132" i="16"/>
  <c r="AD132" i="16" s="1"/>
  <c r="S132" i="16"/>
  <c r="AC132" i="16" s="1"/>
  <c r="V9" i="13"/>
  <c r="U9" i="13"/>
  <c r="Y9" i="13" s="1"/>
  <c r="R127" i="16"/>
  <c r="R92" i="15"/>
  <c r="X161" i="16"/>
  <c r="AB161" i="16" s="1"/>
  <c r="W161" i="16"/>
  <c r="AA161" i="16" s="1"/>
  <c r="AL89" i="15"/>
  <c r="AN89" i="15" s="1"/>
  <c r="AK89" i="15"/>
  <c r="AM89" i="15" s="1"/>
  <c r="W119" i="16"/>
  <c r="AA119" i="16" s="1"/>
  <c r="X119" i="16"/>
  <c r="AB119" i="16" s="1"/>
  <c r="AL228" i="12"/>
  <c r="AK228" i="12"/>
  <c r="AM228" i="12" s="1"/>
  <c r="V91" i="12"/>
  <c r="U91" i="12"/>
  <c r="Y91" i="12" s="1"/>
  <c r="V81" i="15"/>
  <c r="Z81" i="15" s="1"/>
  <c r="U81" i="15"/>
  <c r="Y81" i="15" s="1"/>
  <c r="V351" i="12"/>
  <c r="Z351" i="12" s="1"/>
  <c r="U351" i="12"/>
  <c r="Y351" i="12" s="1"/>
  <c r="X60" i="15"/>
  <c r="AB60" i="15" s="1"/>
  <c r="W60" i="15"/>
  <c r="AA60" i="15" s="1"/>
  <c r="AL106" i="12"/>
  <c r="AN106" i="12" s="1"/>
  <c r="AK106" i="12"/>
  <c r="AM106" i="12" s="1"/>
  <c r="AK159" i="12"/>
  <c r="AM159" i="12" s="1"/>
  <c r="AL159" i="12"/>
  <c r="AN159" i="12" s="1"/>
  <c r="U183" i="16"/>
  <c r="Y183" i="16" s="1"/>
  <c r="V183" i="16"/>
  <c r="Z183" i="16" s="1"/>
  <c r="W98" i="16"/>
  <c r="AA98" i="16" s="1"/>
  <c r="X98" i="16"/>
  <c r="AB98" i="16" s="1"/>
  <c r="R88" i="15"/>
  <c r="AF88" i="15" s="1"/>
  <c r="R97" i="12"/>
  <c r="R114" i="16"/>
  <c r="U325" i="12"/>
  <c r="Y325" i="12" s="1"/>
  <c r="V325" i="12"/>
  <c r="Z325" i="12" s="1"/>
  <c r="AL131" i="12"/>
  <c r="AN131" i="12" s="1"/>
  <c r="AK131" i="12"/>
  <c r="AM131" i="12" s="1"/>
  <c r="X222" i="12"/>
  <c r="AB222" i="12" s="1"/>
  <c r="W222" i="12"/>
  <c r="AA222" i="12" s="1"/>
  <c r="T50" i="12"/>
  <c r="AD50" i="12" s="1"/>
  <c r="S50" i="12"/>
  <c r="AC50" i="12" s="1"/>
  <c r="R328" i="12"/>
  <c r="V8" i="13"/>
  <c r="Z8" i="13" s="1"/>
  <c r="U8" i="13"/>
  <c r="Y8" i="13" s="1"/>
  <c r="U20" i="13"/>
  <c r="Y20" i="13" s="1"/>
  <c r="V20" i="13"/>
  <c r="Z20" i="13" s="1"/>
  <c r="R148" i="16"/>
  <c r="R184" i="16"/>
  <c r="Q184" i="16" s="1"/>
  <c r="AE184" i="16" s="1"/>
  <c r="T41" i="12"/>
  <c r="AD41" i="12" s="1"/>
  <c r="S41" i="12"/>
  <c r="AC41" i="12" s="1"/>
  <c r="V59" i="16"/>
  <c r="U59" i="16"/>
  <c r="Y59" i="16" s="1"/>
  <c r="S82" i="12"/>
  <c r="AC82" i="12" s="1"/>
  <c r="T82" i="12"/>
  <c r="AD82" i="12" s="1"/>
  <c r="T274" i="12"/>
  <c r="AD274" i="12" s="1"/>
  <c r="S274" i="12"/>
  <c r="R183" i="16"/>
  <c r="AH56" i="12"/>
  <c r="AJ56" i="12" s="1"/>
  <c r="AG56" i="12"/>
  <c r="AI56" i="12" s="1"/>
  <c r="U36" i="14"/>
  <c r="Y36" i="14" s="1"/>
  <c r="V36" i="14"/>
  <c r="Z36" i="14" s="1"/>
  <c r="W161" i="12"/>
  <c r="AA161" i="12" s="1"/>
  <c r="X161" i="12"/>
  <c r="R136" i="12"/>
  <c r="AF136" i="12" s="1"/>
  <c r="AL183" i="12"/>
  <c r="AN183" i="12" s="1"/>
  <c r="AK183" i="12"/>
  <c r="AM183" i="12" s="1"/>
  <c r="R29" i="16"/>
  <c r="AF29" i="16" s="1"/>
  <c r="R210" i="12"/>
  <c r="AF210" i="12" s="1"/>
  <c r="V439" i="12"/>
  <c r="Z439" i="12" s="1"/>
  <c r="U439" i="12"/>
  <c r="Y439" i="12" s="1"/>
  <c r="AL121" i="16"/>
  <c r="AN121" i="16" s="1"/>
  <c r="AK121" i="16"/>
  <c r="AM121" i="16" s="1"/>
  <c r="AG69" i="12"/>
  <c r="AI69" i="12" s="1"/>
  <c r="AH69" i="12"/>
  <c r="AJ69" i="12" s="1"/>
  <c r="AL359" i="12"/>
  <c r="AK359" i="12"/>
  <c r="AM359" i="12" s="1"/>
  <c r="R160" i="12"/>
  <c r="AF160" i="12" s="1"/>
  <c r="U155" i="12"/>
  <c r="Y155" i="12" s="1"/>
  <c r="V155" i="12"/>
  <c r="Z155" i="12" s="1"/>
  <c r="AK84" i="12"/>
  <c r="AM84" i="12" s="1"/>
  <c r="AL84" i="12"/>
  <c r="AN84" i="12" s="1"/>
  <c r="AG35" i="13"/>
  <c r="AH35" i="13"/>
  <c r="AJ35" i="13" s="1"/>
  <c r="U397" i="12"/>
  <c r="Y397" i="12" s="1"/>
  <c r="V397" i="12"/>
  <c r="Z397" i="12" s="1"/>
  <c r="R275" i="12"/>
  <c r="Q275" i="12" s="1"/>
  <c r="AE275" i="12" s="1"/>
  <c r="V201" i="16"/>
  <c r="Z201" i="16" s="1"/>
  <c r="U201" i="16"/>
  <c r="Y201" i="16" s="1"/>
  <c r="AG82" i="16"/>
  <c r="AI82" i="16" s="1"/>
  <c r="AH82" i="16"/>
  <c r="AJ82" i="16" s="1"/>
  <c r="AH165" i="16"/>
  <c r="AJ165" i="16" s="1"/>
  <c r="AG165" i="16"/>
  <c r="AL88" i="15"/>
  <c r="AN88" i="15" s="1"/>
  <c r="AK88" i="15"/>
  <c r="AM88" i="15" s="1"/>
  <c r="AH23" i="15"/>
  <c r="AJ23" i="15" s="1"/>
  <c r="AG23" i="15"/>
  <c r="T269" i="12"/>
  <c r="AD269" i="12" s="1"/>
  <c r="S269" i="12"/>
  <c r="AG412" i="12"/>
  <c r="AI412" i="12" s="1"/>
  <c r="AH412" i="12"/>
  <c r="AJ412" i="12" s="1"/>
  <c r="AL214" i="12"/>
  <c r="AK214" i="12"/>
  <c r="AM214" i="12" s="1"/>
  <c r="S75" i="16"/>
  <c r="T75" i="16"/>
  <c r="AD75" i="16" s="1"/>
  <c r="R211" i="12"/>
  <c r="AF211" i="12" s="1"/>
  <c r="W232" i="16"/>
  <c r="AA232" i="16" s="1"/>
  <c r="X232" i="16"/>
  <c r="AB232" i="16" s="1"/>
  <c r="T491" i="12"/>
  <c r="AD491" i="12" s="1"/>
  <c r="S491" i="12"/>
  <c r="X196" i="12"/>
  <c r="AB196" i="12" s="1"/>
  <c r="W196" i="12"/>
  <c r="AA196" i="12" s="1"/>
  <c r="X187" i="16"/>
  <c r="AB187" i="16" s="1"/>
  <c r="W187" i="16"/>
  <c r="AA187" i="16" s="1"/>
  <c r="X425" i="12"/>
  <c r="AB425" i="12" s="1"/>
  <c r="W425" i="12"/>
  <c r="AA425" i="12" s="1"/>
  <c r="AK44" i="12"/>
  <c r="AM44" i="12" s="1"/>
  <c r="AL44" i="12"/>
  <c r="AN44" i="12" s="1"/>
  <c r="V127" i="16"/>
  <c r="U127" i="16"/>
  <c r="Y127" i="16" s="1"/>
  <c r="X501" i="12"/>
  <c r="W501" i="12"/>
  <c r="AA501" i="12" s="1"/>
  <c r="AH475" i="12"/>
  <c r="AJ475" i="12" s="1"/>
  <c r="AG475" i="12"/>
  <c r="AI475" i="12" s="1"/>
  <c r="W221" i="12"/>
  <c r="AA221" i="12" s="1"/>
  <c r="X221" i="12"/>
  <c r="AB221" i="12" s="1"/>
  <c r="AK12" i="14"/>
  <c r="AM12" i="14" s="1"/>
  <c r="AL12" i="14"/>
  <c r="AN12" i="14" s="1"/>
  <c r="R174" i="16"/>
  <c r="AG336" i="12"/>
  <c r="AI336" i="12" s="1"/>
  <c r="AH336" i="12"/>
  <c r="AJ336" i="12" s="1"/>
  <c r="AL438" i="12"/>
  <c r="AN438" i="12" s="1"/>
  <c r="AK438" i="12"/>
  <c r="AM438" i="12" s="1"/>
  <c r="AL124" i="12"/>
  <c r="AN124" i="12" s="1"/>
  <c r="AK124" i="12"/>
  <c r="AM124" i="12" s="1"/>
  <c r="R82" i="12"/>
  <c r="Q82" i="12" s="1"/>
  <c r="AE82" i="12" s="1"/>
  <c r="AG482" i="12"/>
  <c r="AH482" i="12"/>
  <c r="AJ482" i="12" s="1"/>
  <c r="S31" i="16"/>
  <c r="T31" i="16"/>
  <c r="AD31" i="16" s="1"/>
  <c r="W97" i="16"/>
  <c r="AA97" i="16" s="1"/>
  <c r="X97" i="16"/>
  <c r="X135" i="12"/>
  <c r="W135" i="12"/>
  <c r="AA135" i="12" s="1"/>
  <c r="AG392" i="12"/>
  <c r="AI392" i="12" s="1"/>
  <c r="AH392" i="12"/>
  <c r="AJ392" i="12" s="1"/>
  <c r="AG219" i="12"/>
  <c r="AI219" i="12" s="1"/>
  <c r="AH219" i="12"/>
  <c r="AJ219" i="12" s="1"/>
  <c r="AG76" i="16"/>
  <c r="AH76" i="16"/>
  <c r="AJ76" i="16" s="1"/>
  <c r="U34" i="12"/>
  <c r="Y34" i="12" s="1"/>
  <c r="V34" i="12"/>
  <c r="U323" i="12"/>
  <c r="Y323" i="12" s="1"/>
  <c r="V323" i="12"/>
  <c r="Z323" i="12" s="1"/>
  <c r="AH212" i="16"/>
  <c r="AJ212" i="16" s="1"/>
  <c r="AG212" i="16"/>
  <c r="AI212" i="16" s="1"/>
  <c r="R232" i="16"/>
  <c r="Q232" i="16" s="1"/>
  <c r="V138" i="16"/>
  <c r="U138" i="16"/>
  <c r="Y138" i="16" s="1"/>
  <c r="AL106" i="15"/>
  <c r="AN106" i="15" s="1"/>
  <c r="AK106" i="15"/>
  <c r="AM106" i="15" s="1"/>
  <c r="R236" i="12"/>
  <c r="AH225" i="12"/>
  <c r="AJ225" i="12" s="1"/>
  <c r="AG225" i="12"/>
  <c r="T35" i="15"/>
  <c r="AD35" i="15" s="1"/>
  <c r="S35" i="15"/>
  <c r="T78" i="15"/>
  <c r="AD78" i="15" s="1"/>
  <c r="S78" i="15"/>
  <c r="V14" i="12"/>
  <c r="Z14" i="12" s="1"/>
  <c r="U14" i="12"/>
  <c r="Y14" i="12" s="1"/>
  <c r="U56" i="16"/>
  <c r="Y56" i="16" s="1"/>
  <c r="V56" i="16"/>
  <c r="Z56" i="16" s="1"/>
  <c r="AG230" i="12"/>
  <c r="AH230" i="12"/>
  <c r="AJ230" i="12" s="1"/>
  <c r="AH373" i="12"/>
  <c r="AJ373" i="12" s="1"/>
  <c r="AG373" i="12"/>
  <c r="V76" i="16"/>
  <c r="U76" i="16"/>
  <c r="Y76" i="16" s="1"/>
  <c r="AL142" i="12"/>
  <c r="AK142" i="12"/>
  <c r="AM142" i="12" s="1"/>
  <c r="R86" i="16"/>
  <c r="X120" i="16"/>
  <c r="W120" i="16"/>
  <c r="AA120" i="16" s="1"/>
  <c r="W61" i="12"/>
  <c r="AA61" i="12" s="1"/>
  <c r="X61" i="12"/>
  <c r="AB61" i="12" s="1"/>
  <c r="S238" i="16"/>
  <c r="T238" i="16"/>
  <c r="AD238" i="16" s="1"/>
  <c r="U158" i="16"/>
  <c r="Y158" i="16" s="1"/>
  <c r="V158" i="16"/>
  <c r="Z158" i="16" s="1"/>
  <c r="W66" i="16"/>
  <c r="AA66" i="16" s="1"/>
  <c r="X66" i="16"/>
  <c r="AK15" i="12"/>
  <c r="AM15" i="12" s="1"/>
  <c r="AL15" i="12"/>
  <c r="AN15" i="12" s="1"/>
  <c r="U114" i="16"/>
  <c r="Y114" i="16" s="1"/>
  <c r="V114" i="16"/>
  <c r="X152" i="12"/>
  <c r="W152" i="12"/>
  <c r="AA152" i="12" s="1"/>
  <c r="T349" i="12"/>
  <c r="AD349" i="12" s="1"/>
  <c r="S349" i="12"/>
  <c r="AG73" i="15"/>
  <c r="AH73" i="15"/>
  <c r="AJ73" i="15" s="1"/>
  <c r="W54" i="12"/>
  <c r="AA54" i="12" s="1"/>
  <c r="X54" i="12"/>
  <c r="AB54" i="12" s="1"/>
  <c r="AG154" i="16"/>
  <c r="AI154" i="16" s="1"/>
  <c r="AH154" i="16"/>
  <c r="AJ154" i="16" s="1"/>
  <c r="V230" i="12"/>
  <c r="Z230" i="12" s="1"/>
  <c r="U230" i="12"/>
  <c r="Y230" i="12" s="1"/>
  <c r="S36" i="16"/>
  <c r="T36" i="16"/>
  <c r="AD36" i="16" s="1"/>
  <c r="X181" i="16"/>
  <c r="AB181" i="16" s="1"/>
  <c r="W181" i="16"/>
  <c r="AA181" i="16" s="1"/>
  <c r="AH309" i="12"/>
  <c r="AJ309" i="12" s="1"/>
  <c r="AG309" i="12"/>
  <c r="AI309" i="12" s="1"/>
  <c r="AK239" i="16"/>
  <c r="AM239" i="16" s="1"/>
  <c r="AL239" i="16"/>
  <c r="AN239" i="16" s="1"/>
  <c r="V188" i="16"/>
  <c r="Z188" i="16" s="1"/>
  <c r="U188" i="16"/>
  <c r="Y188" i="16" s="1"/>
  <c r="AK333" i="12"/>
  <c r="AM333" i="12" s="1"/>
  <c r="AL333" i="12"/>
  <c r="AN333" i="12" s="1"/>
  <c r="AG195" i="16"/>
  <c r="AH195" i="16"/>
  <c r="AJ195" i="16" s="1"/>
  <c r="X354" i="12"/>
  <c r="W354" i="12"/>
  <c r="AA354" i="12" s="1"/>
  <c r="R39" i="14"/>
  <c r="AF39" i="14" s="1"/>
  <c r="S220" i="16"/>
  <c r="AC220" i="16" s="1"/>
  <c r="T220" i="16"/>
  <c r="AD220" i="16" s="1"/>
  <c r="R222" i="12"/>
  <c r="X203" i="16"/>
  <c r="W203" i="16"/>
  <c r="AA203" i="16" s="1"/>
  <c r="W249" i="12"/>
  <c r="AA249" i="12" s="1"/>
  <c r="X249" i="12"/>
  <c r="AB249" i="12" s="1"/>
  <c r="X76" i="15"/>
  <c r="AB76" i="15" s="1"/>
  <c r="W76" i="15"/>
  <c r="AA76" i="15" s="1"/>
  <c r="S19" i="13"/>
  <c r="T19" i="13"/>
  <c r="AD19" i="13" s="1"/>
  <c r="T336" i="12"/>
  <c r="AD336" i="12" s="1"/>
  <c r="S336" i="12"/>
  <c r="AC336" i="12" s="1"/>
  <c r="R398" i="12"/>
  <c r="AF398" i="12" s="1"/>
  <c r="AL45" i="16"/>
  <c r="AK45" i="16"/>
  <c r="AM45" i="16" s="1"/>
  <c r="AK56" i="12"/>
  <c r="AM56" i="12" s="1"/>
  <c r="AL56" i="12"/>
  <c r="AL111" i="12"/>
  <c r="AN111" i="12" s="1"/>
  <c r="AK111" i="12"/>
  <c r="AM111" i="12" s="1"/>
  <c r="AK75" i="12"/>
  <c r="AM75" i="12" s="1"/>
  <c r="AL75" i="12"/>
  <c r="S242" i="16"/>
  <c r="AC242" i="16" s="1"/>
  <c r="T242" i="16"/>
  <c r="AD242" i="16" s="1"/>
  <c r="T109" i="12"/>
  <c r="AD109" i="12" s="1"/>
  <c r="S109" i="12"/>
  <c r="AC109" i="12" s="1"/>
  <c r="X19" i="14"/>
  <c r="AB19" i="14" s="1"/>
  <c r="W19" i="14"/>
  <c r="AA19" i="14" s="1"/>
  <c r="AL13" i="13"/>
  <c r="AN13" i="13" s="1"/>
  <c r="AK13" i="13"/>
  <c r="AM13" i="13" s="1"/>
  <c r="X375" i="12"/>
  <c r="AB375" i="12" s="1"/>
  <c r="W375" i="12"/>
  <c r="AA375" i="12" s="1"/>
  <c r="R201" i="12"/>
  <c r="Q201" i="12" s="1"/>
  <c r="AK147" i="12"/>
  <c r="AM147" i="12" s="1"/>
  <c r="AL147" i="12"/>
  <c r="R8" i="15"/>
  <c r="AK355" i="12"/>
  <c r="AM355" i="12" s="1"/>
  <c r="AL355" i="12"/>
  <c r="AN355" i="12" s="1"/>
  <c r="AH83" i="12"/>
  <c r="AJ83" i="12" s="1"/>
  <c r="AG83" i="12"/>
  <c r="AI83" i="12" s="1"/>
  <c r="S210" i="12"/>
  <c r="T210" i="12"/>
  <c r="AD210" i="12" s="1"/>
  <c r="T441" i="12"/>
  <c r="AD441" i="12" s="1"/>
  <c r="S441" i="12"/>
  <c r="R99" i="15"/>
  <c r="Q99" i="15" s="1"/>
  <c r="AE99" i="15" s="1"/>
  <c r="AG299" i="12"/>
  <c r="AH299" i="12"/>
  <c r="AJ299" i="12" s="1"/>
  <c r="R292" i="12"/>
  <c r="Q292" i="12" s="1"/>
  <c r="AK102" i="16"/>
  <c r="AM102" i="16" s="1"/>
  <c r="AL102" i="16"/>
  <c r="AN102" i="16" s="1"/>
  <c r="V191" i="12"/>
  <c r="Z191" i="12" s="1"/>
  <c r="U191" i="12"/>
  <c r="Y191" i="12" s="1"/>
  <c r="R36" i="12"/>
  <c r="Q36" i="12" s="1"/>
  <c r="AE36" i="12" s="1"/>
  <c r="U291" i="12"/>
  <c r="Y291" i="12" s="1"/>
  <c r="V291" i="12"/>
  <c r="AH143" i="12"/>
  <c r="AJ143" i="12" s="1"/>
  <c r="AG143" i="12"/>
  <c r="AI143" i="12" s="1"/>
  <c r="AH78" i="16"/>
  <c r="AJ78" i="16" s="1"/>
  <c r="AG78" i="16"/>
  <c r="V122" i="16"/>
  <c r="Z122" i="16" s="1"/>
  <c r="U122" i="16"/>
  <c r="Y122" i="16" s="1"/>
  <c r="T423" i="12"/>
  <c r="AD423" i="12" s="1"/>
  <c r="S423" i="12"/>
  <c r="AC423" i="12" s="1"/>
  <c r="R32" i="12"/>
  <c r="Q32" i="12" s="1"/>
  <c r="AE32" i="12" s="1"/>
  <c r="AG86" i="15"/>
  <c r="AH86" i="15"/>
  <c r="AJ86" i="15" s="1"/>
  <c r="X14" i="14"/>
  <c r="W14" i="14"/>
  <c r="AA14" i="14" s="1"/>
  <c r="X35" i="12"/>
  <c r="AB35" i="12" s="1"/>
  <c r="W35" i="12"/>
  <c r="AA35" i="12" s="1"/>
  <c r="AK39" i="16"/>
  <c r="AM39" i="16" s="1"/>
  <c r="AL39" i="16"/>
  <c r="AN39" i="16" s="1"/>
  <c r="T211" i="12"/>
  <c r="AD211" i="12" s="1"/>
  <c r="S211" i="12"/>
  <c r="X298" i="12"/>
  <c r="AB298" i="12" s="1"/>
  <c r="W298" i="12"/>
  <c r="AA298" i="12" s="1"/>
  <c r="AK295" i="12"/>
  <c r="AM295" i="12" s="1"/>
  <c r="AL295" i="12"/>
  <c r="AN295" i="12" s="1"/>
  <c r="AG259" i="12"/>
  <c r="AI259" i="12" s="1"/>
  <c r="AH259" i="12"/>
  <c r="AJ259" i="12" s="1"/>
  <c r="T165" i="16"/>
  <c r="AD165" i="16" s="1"/>
  <c r="S165" i="16"/>
  <c r="AC165" i="16" s="1"/>
  <c r="V169" i="12"/>
  <c r="U169" i="12"/>
  <c r="Y169" i="12" s="1"/>
  <c r="AG185" i="12"/>
  <c r="AI185" i="12" s="1"/>
  <c r="AH185" i="12"/>
  <c r="AJ185" i="12" s="1"/>
  <c r="V167" i="16"/>
  <c r="U167" i="16"/>
  <c r="Y167" i="16" s="1"/>
  <c r="X294" i="12"/>
  <c r="AB294" i="12" s="1"/>
  <c r="W294" i="12"/>
  <c r="AA294" i="12" s="1"/>
  <c r="X107" i="12"/>
  <c r="AB107" i="12" s="1"/>
  <c r="W107" i="12"/>
  <c r="AA107" i="12" s="1"/>
  <c r="V116" i="12"/>
  <c r="U116" i="12"/>
  <c r="Y116" i="12" s="1"/>
  <c r="V151" i="12"/>
  <c r="Z151" i="12" s="1"/>
  <c r="U151" i="12"/>
  <c r="Y151" i="12" s="1"/>
  <c r="AK29" i="14"/>
  <c r="AM29" i="14" s="1"/>
  <c r="AL29" i="14"/>
  <c r="X176" i="16"/>
  <c r="W176" i="16"/>
  <c r="AA176" i="16" s="1"/>
  <c r="U80" i="16"/>
  <c r="Y80" i="16" s="1"/>
  <c r="V80" i="16"/>
  <c r="AL34" i="14"/>
  <c r="AN34" i="14" s="1"/>
  <c r="AK34" i="14"/>
  <c r="AM34" i="14" s="1"/>
  <c r="AK452" i="12"/>
  <c r="AM452" i="12" s="1"/>
  <c r="AL452" i="12"/>
  <c r="AN452" i="12" s="1"/>
  <c r="W273" i="12"/>
  <c r="AA273" i="12" s="1"/>
  <c r="X273" i="12"/>
  <c r="AB273" i="12" s="1"/>
  <c r="V335" i="12"/>
  <c r="U335" i="12"/>
  <c r="Y335" i="12" s="1"/>
  <c r="X124" i="16"/>
  <c r="W124" i="16"/>
  <c r="AA124" i="16" s="1"/>
  <c r="AK371" i="12"/>
  <c r="AM371" i="12" s="1"/>
  <c r="AL371" i="12"/>
  <c r="AN371" i="12" s="1"/>
  <c r="W112" i="12"/>
  <c r="AA112" i="12" s="1"/>
  <c r="X112" i="12"/>
  <c r="AB112" i="12" s="1"/>
  <c r="T41" i="14"/>
  <c r="AD41" i="14" s="1"/>
  <c r="S41" i="14"/>
  <c r="AC41" i="14" s="1"/>
  <c r="AL19" i="14"/>
  <c r="AK19" i="14"/>
  <c r="AM19" i="14" s="1"/>
  <c r="U31" i="14"/>
  <c r="Y31" i="14" s="1"/>
  <c r="V31" i="14"/>
  <c r="Z31" i="14" s="1"/>
  <c r="U27" i="14"/>
  <c r="Y27" i="14" s="1"/>
  <c r="V27" i="14"/>
  <c r="Z27" i="14" s="1"/>
  <c r="V105" i="12"/>
  <c r="Z105" i="12" s="1"/>
  <c r="U105" i="12"/>
  <c r="Y105" i="12" s="1"/>
  <c r="U131" i="12"/>
  <c r="Y131" i="12" s="1"/>
  <c r="V131" i="12"/>
  <c r="X49" i="16"/>
  <c r="W49" i="16"/>
  <c r="AA49" i="16" s="1"/>
  <c r="W53" i="16"/>
  <c r="AA53" i="16" s="1"/>
  <c r="X53" i="16"/>
  <c r="R143" i="12"/>
  <c r="X248" i="16"/>
  <c r="W248" i="16"/>
  <c r="AA248" i="16" s="1"/>
  <c r="AL175" i="16"/>
  <c r="AN175" i="16" s="1"/>
  <c r="AK175" i="16"/>
  <c r="AM175" i="16" s="1"/>
  <c r="S79" i="15"/>
  <c r="T79" i="15"/>
  <c r="AD79" i="15" s="1"/>
  <c r="T225" i="12"/>
  <c r="AD225" i="12" s="1"/>
  <c r="S225" i="12"/>
  <c r="AG385" i="12"/>
  <c r="AH385" i="12"/>
  <c r="AJ385" i="12" s="1"/>
  <c r="AK464" i="12"/>
  <c r="AM464" i="12" s="1"/>
  <c r="AL464" i="12"/>
  <c r="X76" i="16"/>
  <c r="AB76" i="16" s="1"/>
  <c r="W76" i="16"/>
  <c r="AA76" i="16" s="1"/>
  <c r="AH11" i="12"/>
  <c r="AJ11" i="12" s="1"/>
  <c r="AG11" i="12"/>
  <c r="R62" i="15"/>
  <c r="AF62" i="15" s="1"/>
  <c r="V74" i="12"/>
  <c r="Z74" i="12" s="1"/>
  <c r="U74" i="12"/>
  <c r="Y74" i="12" s="1"/>
  <c r="AH114" i="12"/>
  <c r="AJ114" i="12" s="1"/>
  <c r="AG114" i="12"/>
  <c r="T168" i="12"/>
  <c r="AD168" i="12" s="1"/>
  <c r="S168" i="12"/>
  <c r="AC168" i="12" s="1"/>
  <c r="AH78" i="12"/>
  <c r="AJ78" i="12" s="1"/>
  <c r="AG78" i="12"/>
  <c r="AI78" i="12" s="1"/>
  <c r="X293" i="12"/>
  <c r="AB293" i="12" s="1"/>
  <c r="W293" i="12"/>
  <c r="AA293" i="12" s="1"/>
  <c r="AG192" i="12"/>
  <c r="AH192" i="12"/>
  <c r="AJ192" i="12" s="1"/>
  <c r="AL130" i="16"/>
  <c r="AN130" i="16" s="1"/>
  <c r="AK130" i="16"/>
  <c r="AM130" i="16" s="1"/>
  <c r="AK57" i="12"/>
  <c r="AM57" i="12" s="1"/>
  <c r="AL57" i="12"/>
  <c r="AN57" i="12" s="1"/>
  <c r="V226" i="12"/>
  <c r="U226" i="12"/>
  <c r="Y226" i="12" s="1"/>
  <c r="X370" i="12"/>
  <c r="W370" i="12"/>
  <c r="AA370" i="12" s="1"/>
  <c r="AK145" i="16"/>
  <c r="AM145" i="16" s="1"/>
  <c r="AL145" i="16"/>
  <c r="AH209" i="12"/>
  <c r="AJ209" i="12" s="1"/>
  <c r="AG209" i="12"/>
  <c r="R41" i="12"/>
  <c r="AL238" i="12"/>
  <c r="AN238" i="12" s="1"/>
  <c r="AK238" i="12"/>
  <c r="AM238" i="12" s="1"/>
  <c r="AG199" i="12"/>
  <c r="AH199" i="12"/>
  <c r="AJ199" i="12" s="1"/>
  <c r="U130" i="16"/>
  <c r="Y130" i="16" s="1"/>
  <c r="V130" i="16"/>
  <c r="Z130" i="16" s="1"/>
  <c r="AH35" i="16"/>
  <c r="AJ35" i="16" s="1"/>
  <c r="AG35" i="16"/>
  <c r="U23" i="13"/>
  <c r="Y23" i="13" s="1"/>
  <c r="V23" i="13"/>
  <c r="S33" i="12"/>
  <c r="AC33" i="12" s="1"/>
  <c r="T33" i="12"/>
  <c r="AD33" i="12" s="1"/>
  <c r="W230" i="16"/>
  <c r="AA230" i="16" s="1"/>
  <c r="X230" i="16"/>
  <c r="X316" i="12"/>
  <c r="AB316" i="12" s="1"/>
  <c r="W316" i="12"/>
  <c r="AA316" i="12" s="1"/>
  <c r="AG49" i="15"/>
  <c r="AH49" i="15"/>
  <c r="AJ49" i="15" s="1"/>
  <c r="T140" i="12"/>
  <c r="AD140" i="12" s="1"/>
  <c r="S140" i="12"/>
  <c r="U57" i="15"/>
  <c r="Y57" i="15" s="1"/>
  <c r="V57" i="15"/>
  <c r="R113" i="16"/>
  <c r="V34" i="13"/>
  <c r="Z34" i="13" s="1"/>
  <c r="U34" i="13"/>
  <c r="Y34" i="13" s="1"/>
  <c r="AL101" i="12"/>
  <c r="AN101" i="12" s="1"/>
  <c r="AK101" i="12"/>
  <c r="AM101" i="12" s="1"/>
  <c r="V63" i="16"/>
  <c r="Z63" i="16" s="1"/>
  <c r="U63" i="16"/>
  <c r="Y63" i="16" s="1"/>
  <c r="AL217" i="12"/>
  <c r="AN217" i="12" s="1"/>
  <c r="AK217" i="12"/>
  <c r="AM217" i="12" s="1"/>
  <c r="V69" i="16"/>
  <c r="Z69" i="16" s="1"/>
  <c r="U69" i="16"/>
  <c r="Y69" i="16" s="1"/>
  <c r="R9" i="12"/>
  <c r="AL247" i="16"/>
  <c r="AK247" i="16"/>
  <c r="AM247" i="16" s="1"/>
  <c r="R101" i="16"/>
  <c r="AF101" i="16" s="1"/>
  <c r="T66" i="15"/>
  <c r="AD66" i="15" s="1"/>
  <c r="S66" i="15"/>
  <c r="R199" i="12"/>
  <c r="AK46" i="14"/>
  <c r="AM46" i="14" s="1"/>
  <c r="AL46" i="14"/>
  <c r="AN46" i="14" s="1"/>
  <c r="U77" i="15"/>
  <c r="Y77" i="15" s="1"/>
  <c r="V77" i="15"/>
  <c r="Z77" i="15" s="1"/>
  <c r="R158" i="16"/>
  <c r="AF158" i="16" s="1"/>
  <c r="T16" i="15"/>
  <c r="AD16" i="15" s="1"/>
  <c r="S16" i="15"/>
  <c r="S180" i="12"/>
  <c r="AC180" i="12" s="1"/>
  <c r="T180" i="12"/>
  <c r="AD180" i="12" s="1"/>
  <c r="AL10" i="15"/>
  <c r="AN10" i="15" s="1"/>
  <c r="AK10" i="15"/>
  <c r="AM10" i="15" s="1"/>
  <c r="AL37" i="12"/>
  <c r="AN37" i="12" s="1"/>
  <c r="AK37" i="12"/>
  <c r="AM37" i="12" s="1"/>
  <c r="AG443" i="12"/>
  <c r="AI443" i="12" s="1"/>
  <c r="AH443" i="12"/>
  <c r="AJ443" i="12" s="1"/>
  <c r="U22" i="15"/>
  <c r="Y22" i="15" s="1"/>
  <c r="V22" i="15"/>
  <c r="AG87" i="15"/>
  <c r="AH87" i="15"/>
  <c r="AJ87" i="15" s="1"/>
  <c r="W507" i="12"/>
  <c r="AA507" i="12" s="1"/>
  <c r="X507" i="12"/>
  <c r="AB507" i="12" s="1"/>
  <c r="AH34" i="16"/>
  <c r="AJ34" i="16" s="1"/>
  <c r="AG34" i="16"/>
  <c r="X23" i="15"/>
  <c r="AB23" i="15" s="1"/>
  <c r="W23" i="15"/>
  <c r="AA23" i="15" s="1"/>
  <c r="U312" i="12"/>
  <c r="Y312" i="12" s="1"/>
  <c r="V312" i="12"/>
  <c r="R15" i="14"/>
  <c r="R380" i="12"/>
  <c r="R15" i="13"/>
  <c r="AF15" i="13" s="1"/>
  <c r="AH510" i="12"/>
  <c r="AJ510" i="12" s="1"/>
  <c r="AG510" i="12"/>
  <c r="AG20" i="14"/>
  <c r="AH20" i="14"/>
  <c r="AJ20" i="14" s="1"/>
  <c r="AK226" i="16"/>
  <c r="AM226" i="16" s="1"/>
  <c r="AL226" i="16"/>
  <c r="AN226" i="16" s="1"/>
  <c r="U244" i="16"/>
  <c r="Y244" i="16" s="1"/>
  <c r="V244" i="16"/>
  <c r="Z244" i="16" s="1"/>
  <c r="T42" i="14"/>
  <c r="AD42" i="14" s="1"/>
  <c r="S42" i="14"/>
  <c r="U470" i="12"/>
  <c r="Y470" i="12" s="1"/>
  <c r="V470" i="12"/>
  <c r="AK173" i="16"/>
  <c r="AM173" i="16" s="1"/>
  <c r="AL173" i="16"/>
  <c r="AN173" i="16" s="1"/>
  <c r="S170" i="12"/>
  <c r="AC170" i="12" s="1"/>
  <c r="T170" i="12"/>
  <c r="AD170" i="12" s="1"/>
  <c r="AL20" i="13"/>
  <c r="AN20" i="13" s="1"/>
  <c r="AK20" i="13"/>
  <c r="AM20" i="13" s="1"/>
  <c r="W13" i="12"/>
  <c r="AA13" i="12" s="1"/>
  <c r="X13" i="12"/>
  <c r="AB13" i="12" s="1"/>
  <c r="R270" i="12"/>
  <c r="W17" i="15"/>
  <c r="AA17" i="15" s="1"/>
  <c r="X17" i="15"/>
  <c r="AB17" i="15" s="1"/>
  <c r="W217" i="12"/>
  <c r="AA217" i="12" s="1"/>
  <c r="X217" i="12"/>
  <c r="AB217" i="12" s="1"/>
  <c r="U74" i="15"/>
  <c r="Y74" i="15" s="1"/>
  <c r="V74" i="15"/>
  <c r="Z74" i="15" s="1"/>
  <c r="AK267" i="12"/>
  <c r="AM267" i="12" s="1"/>
  <c r="AL267" i="12"/>
  <c r="AN267" i="12" s="1"/>
  <c r="AL343" i="12"/>
  <c r="AN343" i="12" s="1"/>
  <c r="AK343" i="12"/>
  <c r="AM343" i="12" s="1"/>
  <c r="S164" i="12"/>
  <c r="AC164" i="12" s="1"/>
  <c r="T164" i="12"/>
  <c r="AD164" i="12" s="1"/>
  <c r="AK49" i="16"/>
  <c r="AM49" i="16" s="1"/>
  <c r="AL49" i="16"/>
  <c r="AN49" i="16" s="1"/>
  <c r="AG438" i="12"/>
  <c r="AH438" i="12"/>
  <c r="AJ438" i="12" s="1"/>
  <c r="S11" i="14"/>
  <c r="T11" i="14"/>
  <c r="AD11" i="14" s="1"/>
  <c r="AG227" i="16"/>
  <c r="AI227" i="16" s="1"/>
  <c r="AH227" i="16"/>
  <c r="AJ227" i="16" s="1"/>
  <c r="T387" i="12"/>
  <c r="AD387" i="12" s="1"/>
  <c r="S387" i="12"/>
  <c r="AC387" i="12" s="1"/>
  <c r="AK378" i="12"/>
  <c r="AM378" i="12" s="1"/>
  <c r="AL378" i="12"/>
  <c r="AN378" i="12" s="1"/>
  <c r="X231" i="16"/>
  <c r="W231" i="16"/>
  <c r="AA231" i="16" s="1"/>
  <c r="U448" i="12"/>
  <c r="Y448" i="12" s="1"/>
  <c r="V448" i="12"/>
  <c r="Z448" i="12" s="1"/>
  <c r="X101" i="12"/>
  <c r="W101" i="12"/>
  <c r="AA101" i="12" s="1"/>
  <c r="R120" i="12"/>
  <c r="Q120" i="12" s="1"/>
  <c r="AE120" i="12" s="1"/>
  <c r="V118" i="12"/>
  <c r="Z118" i="12" s="1"/>
  <c r="U118" i="12"/>
  <c r="Y118" i="12" s="1"/>
  <c r="R10" i="12"/>
  <c r="Q10" i="12" s="1"/>
  <c r="AE10" i="12" s="1"/>
  <c r="T96" i="15"/>
  <c r="AD96" i="15" s="1"/>
  <c r="S96" i="15"/>
  <c r="R306" i="12"/>
  <c r="Q306" i="12" s="1"/>
  <c r="V82" i="16"/>
  <c r="Z82" i="16" s="1"/>
  <c r="U82" i="16"/>
  <c r="Y82" i="16" s="1"/>
  <c r="R144" i="16"/>
  <c r="X113" i="12"/>
  <c r="AB113" i="12" s="1"/>
  <c r="W113" i="12"/>
  <c r="AA113" i="12" s="1"/>
  <c r="T80" i="16"/>
  <c r="AD80" i="16" s="1"/>
  <c r="S80" i="16"/>
  <c r="U399" i="12"/>
  <c r="Y399" i="12" s="1"/>
  <c r="V399" i="12"/>
  <c r="Z399" i="12" s="1"/>
  <c r="AG248" i="16"/>
  <c r="AH248" i="16"/>
  <c r="AJ248" i="16" s="1"/>
  <c r="S233" i="16"/>
  <c r="T233" i="16"/>
  <c r="AD233" i="16" s="1"/>
  <c r="R447" i="12"/>
  <c r="AF447" i="12" s="1"/>
  <c r="R90" i="12"/>
  <c r="AF90" i="12" s="1"/>
  <c r="W114" i="12"/>
  <c r="AA114" i="12" s="1"/>
  <c r="X114" i="12"/>
  <c r="AB114" i="12" s="1"/>
  <c r="AL391" i="12"/>
  <c r="AN391" i="12" s="1"/>
  <c r="AK391" i="12"/>
  <c r="AM391" i="12" s="1"/>
  <c r="AG340" i="12"/>
  <c r="AI340" i="12" s="1"/>
  <c r="AH340" i="12"/>
  <c r="AJ340" i="12" s="1"/>
  <c r="X214" i="12"/>
  <c r="W214" i="12"/>
  <c r="AA214" i="12" s="1"/>
  <c r="AL476" i="12"/>
  <c r="AN476" i="12" s="1"/>
  <c r="AK476" i="12"/>
  <c r="AM476" i="12" s="1"/>
  <c r="U125" i="16"/>
  <c r="Y125" i="16" s="1"/>
  <c r="V125" i="16"/>
  <c r="AG27" i="16"/>
  <c r="AH27" i="16"/>
  <c r="AJ27" i="16" s="1"/>
  <c r="W136" i="12"/>
  <c r="AA136" i="12" s="1"/>
  <c r="X136" i="12"/>
  <c r="AG17" i="14"/>
  <c r="AH17" i="14"/>
  <c r="AJ17" i="14" s="1"/>
  <c r="AG170" i="12"/>
  <c r="AH170" i="12"/>
  <c r="AJ170" i="12" s="1"/>
  <c r="U49" i="12"/>
  <c r="Y49" i="12" s="1"/>
  <c r="V49" i="12"/>
  <c r="R60" i="12"/>
  <c r="AL57" i="16"/>
  <c r="AN57" i="16" s="1"/>
  <c r="AK57" i="16"/>
  <c r="AM57" i="16" s="1"/>
  <c r="U266" i="12"/>
  <c r="Y266" i="12" s="1"/>
  <c r="V266" i="12"/>
  <c r="Z266" i="12" s="1"/>
  <c r="AG7" i="3"/>
  <c r="AI7" i="3" s="1"/>
  <c r="AH7" i="3"/>
  <c r="AJ7" i="3" s="1"/>
  <c r="V34" i="16"/>
  <c r="Z34" i="16" s="1"/>
  <c r="U34" i="16"/>
  <c r="Y34" i="16" s="1"/>
  <c r="R243" i="12"/>
  <c r="R103" i="15"/>
  <c r="Q103" i="15" s="1"/>
  <c r="AE103" i="15" s="1"/>
  <c r="X237" i="16"/>
  <c r="AB237" i="16" s="1"/>
  <c r="W237" i="16"/>
  <c r="AA237" i="16" s="1"/>
  <c r="S416" i="12"/>
  <c r="AC416" i="12" s="1"/>
  <c r="T416" i="12"/>
  <c r="AD416" i="12" s="1"/>
  <c r="R45" i="14"/>
  <c r="AF45" i="14" s="1"/>
  <c r="AL122" i="16"/>
  <c r="AK122" i="16"/>
  <c r="AM122" i="16" s="1"/>
  <c r="AG57" i="12"/>
  <c r="AH57" i="12"/>
  <c r="AJ57" i="12" s="1"/>
  <c r="AH461" i="12"/>
  <c r="AJ461" i="12" s="1"/>
  <c r="AG461" i="12"/>
  <c r="AI461" i="12" s="1"/>
  <c r="T360" i="12"/>
  <c r="AD360" i="12" s="1"/>
  <c r="S360" i="12"/>
  <c r="U369" i="12"/>
  <c r="Y369" i="12" s="1"/>
  <c r="V369" i="12"/>
  <c r="Z369" i="12" s="1"/>
  <c r="R95" i="16"/>
  <c r="Q95" i="16" s="1"/>
  <c r="AG11" i="15"/>
  <c r="AH11" i="15"/>
  <c r="AJ11" i="15" s="1"/>
  <c r="V367" i="12"/>
  <c r="Z367" i="12" s="1"/>
  <c r="U367" i="12"/>
  <c r="Y367" i="12" s="1"/>
  <c r="V362" i="12"/>
  <c r="U362" i="12"/>
  <c r="Y362" i="12" s="1"/>
  <c r="AG105" i="16"/>
  <c r="AH105" i="16"/>
  <c r="AJ105" i="16" s="1"/>
  <c r="AH168" i="16"/>
  <c r="AJ168" i="16" s="1"/>
  <c r="AG168" i="16"/>
  <c r="AI168" i="16" s="1"/>
  <c r="R145" i="12"/>
  <c r="Q145" i="12" s="1"/>
  <c r="AE145" i="12" s="1"/>
  <c r="X23" i="12"/>
  <c r="AB23" i="12" s="1"/>
  <c r="W23" i="12"/>
  <c r="AA23" i="12" s="1"/>
  <c r="AH422" i="12"/>
  <c r="AJ422" i="12" s="1"/>
  <c r="AG422" i="12"/>
  <c r="AI422" i="12" s="1"/>
  <c r="U243" i="16"/>
  <c r="Y243" i="16" s="1"/>
  <c r="V243" i="16"/>
  <c r="Z243" i="16" s="1"/>
  <c r="V110" i="12"/>
  <c r="Z110" i="12" s="1"/>
  <c r="U110" i="12"/>
  <c r="Y110" i="12" s="1"/>
  <c r="R180" i="16"/>
  <c r="AF180" i="16" s="1"/>
  <c r="T32" i="16"/>
  <c r="AD32" i="16" s="1"/>
  <c r="S32" i="16"/>
  <c r="V22" i="16"/>
  <c r="U22" i="16"/>
  <c r="Y22" i="16" s="1"/>
  <c r="R75" i="12"/>
  <c r="Q75" i="12" s="1"/>
  <c r="AK167" i="16"/>
  <c r="AM167" i="16" s="1"/>
  <c r="AL167" i="16"/>
  <c r="AN167" i="16" s="1"/>
  <c r="R299" i="12"/>
  <c r="AH226" i="16"/>
  <c r="AJ226" i="16" s="1"/>
  <c r="AG226" i="16"/>
  <c r="AI226" i="16" s="1"/>
  <c r="AH278" i="12"/>
  <c r="AJ278" i="12" s="1"/>
  <c r="AG278" i="12"/>
  <c r="AL67" i="12"/>
  <c r="AK67" i="12"/>
  <c r="AM67" i="12" s="1"/>
  <c r="AG9" i="14"/>
  <c r="AH9" i="14"/>
  <c r="AJ9" i="14" s="1"/>
  <c r="X219" i="12"/>
  <c r="W219" i="12"/>
  <c r="AA219" i="12" s="1"/>
  <c r="AK186" i="16"/>
  <c r="AM186" i="16" s="1"/>
  <c r="AL186" i="16"/>
  <c r="AN186" i="16" s="1"/>
  <c r="T108" i="16"/>
  <c r="AD108" i="16" s="1"/>
  <c r="S108" i="16"/>
  <c r="S439" i="12"/>
  <c r="AC439" i="12" s="1"/>
  <c r="T439" i="12"/>
  <c r="AD439" i="12" s="1"/>
  <c r="T26" i="16"/>
  <c r="AD26" i="16" s="1"/>
  <c r="S26" i="16"/>
  <c r="U97" i="12"/>
  <c r="Y97" i="12" s="1"/>
  <c r="V97" i="12"/>
  <c r="Z97" i="12" s="1"/>
  <c r="AH126" i="16"/>
  <c r="AJ126" i="16" s="1"/>
  <c r="AG126" i="16"/>
  <c r="AH139" i="16"/>
  <c r="AJ139" i="16" s="1"/>
  <c r="AG139" i="16"/>
  <c r="AI139" i="16" s="1"/>
  <c r="W427" i="12"/>
  <c r="AA427" i="12" s="1"/>
  <c r="X427" i="12"/>
  <c r="AB427" i="12" s="1"/>
  <c r="AG13" i="12"/>
  <c r="AI13" i="12" s="1"/>
  <c r="AH13" i="12"/>
  <c r="AJ13" i="12" s="1"/>
  <c r="AK284" i="12"/>
  <c r="AM284" i="12" s="1"/>
  <c r="AL284" i="12"/>
  <c r="AN284" i="12" s="1"/>
  <c r="AG23" i="13"/>
  <c r="AH23" i="13"/>
  <c r="AJ23" i="13" s="1"/>
  <c r="AH245" i="12"/>
  <c r="AJ245" i="12" s="1"/>
  <c r="AG245" i="12"/>
  <c r="S102" i="12"/>
  <c r="T102" i="12"/>
  <c r="AD102" i="12" s="1"/>
  <c r="U29" i="16"/>
  <c r="Y29" i="16" s="1"/>
  <c r="V29" i="16"/>
  <c r="Z29" i="16" s="1"/>
  <c r="T131" i="16"/>
  <c r="AD131" i="16" s="1"/>
  <c r="S131" i="16"/>
  <c r="S93" i="15"/>
  <c r="AC93" i="15" s="1"/>
  <c r="T93" i="15"/>
  <c r="AD93" i="15" s="1"/>
  <c r="R500" i="12"/>
  <c r="AF500" i="12" s="1"/>
  <c r="R141" i="16"/>
  <c r="Q141" i="16" s="1"/>
  <c r="U315" i="12"/>
  <c r="Y315" i="12" s="1"/>
  <c r="V315" i="12"/>
  <c r="Z315" i="12" s="1"/>
  <c r="X34" i="13"/>
  <c r="AB34" i="13" s="1"/>
  <c r="W34" i="13"/>
  <c r="AA34" i="13" s="1"/>
  <c r="R197" i="16"/>
  <c r="Q197" i="16" s="1"/>
  <c r="U13" i="14"/>
  <c r="Y13" i="14" s="1"/>
  <c r="V13" i="14"/>
  <c r="V32" i="12"/>
  <c r="Z32" i="12" s="1"/>
  <c r="U32" i="12"/>
  <c r="Y32" i="12" s="1"/>
  <c r="AG451" i="12"/>
  <c r="AH451" i="12"/>
  <c r="AJ451" i="12" s="1"/>
  <c r="V242" i="16"/>
  <c r="U242" i="16"/>
  <c r="Y242" i="16" s="1"/>
  <c r="T51" i="16"/>
  <c r="AD51" i="16" s="1"/>
  <c r="S51" i="16"/>
  <c r="X211" i="16"/>
  <c r="W211" i="16"/>
  <c r="AA211" i="16" s="1"/>
  <c r="X17" i="12"/>
  <c r="AB17" i="12" s="1"/>
  <c r="W17" i="12"/>
  <c r="AA17" i="12" s="1"/>
  <c r="AK13" i="14"/>
  <c r="AM13" i="14" s="1"/>
  <c r="AL13" i="14"/>
  <c r="AN13" i="14" s="1"/>
  <c r="R187" i="16"/>
  <c r="Q187" i="16" s="1"/>
  <c r="R451" i="12"/>
  <c r="AF451" i="12" s="1"/>
  <c r="S490" i="12"/>
  <c r="AC490" i="12" s="1"/>
  <c r="T490" i="12"/>
  <c r="AD490" i="12" s="1"/>
  <c r="V258" i="12"/>
  <c r="Z258" i="12" s="1"/>
  <c r="U258" i="12"/>
  <c r="Y258" i="12" s="1"/>
  <c r="R385" i="12"/>
  <c r="Q385" i="12" s="1"/>
  <c r="AE385" i="12" s="1"/>
  <c r="V12" i="14"/>
  <c r="Z12" i="14" s="1"/>
  <c r="U12" i="14"/>
  <c r="Y12" i="14" s="1"/>
  <c r="W12" i="13"/>
  <c r="AA12" i="13" s="1"/>
  <c r="X12" i="13"/>
  <c r="AB12" i="13" s="1"/>
  <c r="AL454" i="12"/>
  <c r="AN454" i="12" s="1"/>
  <c r="AK454" i="12"/>
  <c r="AM454" i="12" s="1"/>
  <c r="AH41" i="15"/>
  <c r="AJ41" i="15" s="1"/>
  <c r="AG41" i="15"/>
  <c r="R35" i="16"/>
  <c r="Q35" i="16" s="1"/>
  <c r="AE35" i="16" s="1"/>
  <c r="S40" i="16"/>
  <c r="AC40" i="16" s="1"/>
  <c r="T40" i="16"/>
  <c r="AD40" i="16" s="1"/>
  <c r="T122" i="12"/>
  <c r="AD122" i="12" s="1"/>
  <c r="S122" i="12"/>
  <c r="AC122" i="12" s="1"/>
  <c r="U380" i="12"/>
  <c r="Y380" i="12" s="1"/>
  <c r="V380" i="12"/>
  <c r="Z380" i="12" s="1"/>
  <c r="V48" i="16"/>
  <c r="U48" i="16"/>
  <c r="Y48" i="16" s="1"/>
  <c r="V168" i="12"/>
  <c r="Z168" i="12" s="1"/>
  <c r="U168" i="12"/>
  <c r="Y168" i="12" s="1"/>
  <c r="R11" i="12"/>
  <c r="AH181" i="16"/>
  <c r="AJ181" i="16" s="1"/>
  <c r="AG181" i="16"/>
  <c r="R415" i="12"/>
  <c r="Q415" i="12" s="1"/>
  <c r="AE415" i="12" s="1"/>
  <c r="W510" i="12"/>
  <c r="AA510" i="12" s="1"/>
  <c r="X510" i="12"/>
  <c r="AB510" i="12" s="1"/>
  <c r="X299" i="12"/>
  <c r="AB299" i="12" s="1"/>
  <c r="W299" i="12"/>
  <c r="AA299" i="12" s="1"/>
  <c r="AG107" i="15"/>
  <c r="AI107" i="15" s="1"/>
  <c r="AH107" i="15"/>
  <c r="AJ107" i="15" s="1"/>
  <c r="AH104" i="12"/>
  <c r="AJ104" i="12" s="1"/>
  <c r="AG104" i="12"/>
  <c r="W344" i="12"/>
  <c r="AA344" i="12" s="1"/>
  <c r="X344" i="12"/>
  <c r="AL246" i="16"/>
  <c r="AK246" i="16"/>
  <c r="AM246" i="16" s="1"/>
  <c r="S431" i="12"/>
  <c r="AC431" i="12" s="1"/>
  <c r="T431" i="12"/>
  <c r="AD431" i="12" s="1"/>
  <c r="AG59" i="16"/>
  <c r="AH59" i="16"/>
  <c r="AJ59" i="16" s="1"/>
  <c r="AL314" i="12"/>
  <c r="AN314" i="12" s="1"/>
  <c r="AK314" i="12"/>
  <c r="AM314" i="12" s="1"/>
  <c r="AL25" i="12"/>
  <c r="AN25" i="12" s="1"/>
  <c r="AK25" i="12"/>
  <c r="AM25" i="12" s="1"/>
  <c r="AH218" i="12"/>
  <c r="AJ218" i="12" s="1"/>
  <c r="AG218" i="12"/>
  <c r="AI218" i="12" s="1"/>
  <c r="V88" i="16"/>
  <c r="U88" i="16"/>
  <c r="Y88" i="16" s="1"/>
  <c r="AG150" i="12"/>
  <c r="AI150" i="12" s="1"/>
  <c r="AH150" i="12"/>
  <c r="AJ150" i="12" s="1"/>
  <c r="S194" i="12"/>
  <c r="T194" i="12"/>
  <c r="AD194" i="12" s="1"/>
  <c r="AL226" i="12"/>
  <c r="AN226" i="12" s="1"/>
  <c r="AK226" i="12"/>
  <c r="AM226" i="12" s="1"/>
  <c r="X163" i="12"/>
  <c r="W163" i="12"/>
  <c r="AA163" i="12" s="1"/>
  <c r="AL151" i="16"/>
  <c r="AK151" i="16"/>
  <c r="AM151" i="16" s="1"/>
  <c r="AH240" i="16"/>
  <c r="AJ240" i="16" s="1"/>
  <c r="AG240" i="16"/>
  <c r="AI240" i="16" s="1"/>
  <c r="AL85" i="16"/>
  <c r="AN85" i="16" s="1"/>
  <c r="AK85" i="16"/>
  <c r="AM85" i="16" s="1"/>
  <c r="V321" i="12"/>
  <c r="Z321" i="12" s="1"/>
  <c r="U321" i="12"/>
  <c r="Y321" i="12" s="1"/>
  <c r="AG45" i="14"/>
  <c r="AH45" i="14"/>
  <c r="AJ45" i="14" s="1"/>
  <c r="S19" i="16"/>
  <c r="T19" i="16"/>
  <c r="AD19" i="16" s="1"/>
  <c r="R202" i="16"/>
  <c r="Q202" i="16" s="1"/>
  <c r="AE202" i="16" s="1"/>
  <c r="W17" i="13"/>
  <c r="AA17" i="13" s="1"/>
  <c r="X17" i="13"/>
  <c r="AB17" i="13" s="1"/>
  <c r="U69" i="15"/>
  <c r="Y69" i="15" s="1"/>
  <c r="V69" i="15"/>
  <c r="U318" i="12"/>
  <c r="Y318" i="12" s="1"/>
  <c r="V318" i="12"/>
  <c r="Z318" i="12" s="1"/>
  <c r="X446" i="12"/>
  <c r="AB446" i="12" s="1"/>
  <c r="W446" i="12"/>
  <c r="AA446" i="12" s="1"/>
  <c r="U89" i="16"/>
  <c r="Y89" i="16" s="1"/>
  <c r="V89" i="16"/>
  <c r="Z89" i="16" s="1"/>
  <c r="V11" i="13"/>
  <c r="U11" i="13"/>
  <c r="Y11" i="13" s="1"/>
  <c r="T154" i="16"/>
  <c r="AD154" i="16" s="1"/>
  <c r="S154" i="16"/>
  <c r="AC154" i="16" s="1"/>
  <c r="AG368" i="12"/>
  <c r="AH368" i="12"/>
  <c r="AJ368" i="12" s="1"/>
  <c r="V82" i="12"/>
  <c r="Z82" i="12" s="1"/>
  <c r="U82" i="12"/>
  <c r="Y82" i="12" s="1"/>
  <c r="S37" i="15"/>
  <c r="AC37" i="15" s="1"/>
  <c r="T37" i="15"/>
  <c r="AD37" i="15" s="1"/>
  <c r="AH398" i="12"/>
  <c r="AJ398" i="12" s="1"/>
  <c r="AG398" i="12"/>
  <c r="R30" i="13"/>
  <c r="Q30" i="13" s="1"/>
  <c r="AG88" i="12"/>
  <c r="AH88" i="12"/>
  <c r="AJ88" i="12" s="1"/>
  <c r="AH71" i="15"/>
  <c r="AJ71" i="15" s="1"/>
  <c r="AG71" i="15"/>
  <c r="W396" i="12"/>
  <c r="AA396" i="12" s="1"/>
  <c r="X396" i="12"/>
  <c r="AB396" i="12" s="1"/>
  <c r="AL60" i="16"/>
  <c r="AN60" i="16" s="1"/>
  <c r="AK60" i="16"/>
  <c r="AM60" i="16" s="1"/>
  <c r="V147" i="12"/>
  <c r="Z147" i="12" s="1"/>
  <c r="U147" i="12"/>
  <c r="Y147" i="12" s="1"/>
  <c r="AG500" i="12"/>
  <c r="AH500" i="12"/>
  <c r="AJ500" i="12" s="1"/>
  <c r="W47" i="15"/>
  <c r="AA47" i="15" s="1"/>
  <c r="X47" i="15"/>
  <c r="AB47" i="15" s="1"/>
  <c r="U246" i="16"/>
  <c r="Y246" i="16" s="1"/>
  <c r="V246" i="16"/>
  <c r="Z246" i="16" s="1"/>
  <c r="V88" i="15"/>
  <c r="Z88" i="15" s="1"/>
  <c r="U88" i="15"/>
  <c r="Y88" i="15" s="1"/>
  <c r="W154" i="12"/>
  <c r="AA154" i="12" s="1"/>
  <c r="X154" i="12"/>
  <c r="AH261" i="12"/>
  <c r="AJ261" i="12" s="1"/>
  <c r="AG261" i="12"/>
  <c r="R257" i="12"/>
  <c r="W25" i="14"/>
  <c r="AA25" i="14" s="1"/>
  <c r="X25" i="14"/>
  <c r="AB25" i="14" s="1"/>
  <c r="S334" i="12"/>
  <c r="T334" i="12"/>
  <c r="AD334" i="12" s="1"/>
  <c r="AK331" i="12"/>
  <c r="AM331" i="12" s="1"/>
  <c r="AL331" i="12"/>
  <c r="AN331" i="12" s="1"/>
  <c r="T238" i="12"/>
  <c r="AD238" i="12" s="1"/>
  <c r="S238" i="12"/>
  <c r="R413" i="12"/>
  <c r="U72" i="16"/>
  <c r="Y72" i="16" s="1"/>
  <c r="V72" i="16"/>
  <c r="T98" i="15"/>
  <c r="AD98" i="15" s="1"/>
  <c r="S98" i="15"/>
  <c r="AC98" i="15" s="1"/>
  <c r="R261" i="12"/>
  <c r="Q261" i="12" s="1"/>
  <c r="AE261" i="12" s="1"/>
  <c r="AG77" i="12"/>
  <c r="AH77" i="12"/>
  <c r="AJ77" i="12" s="1"/>
  <c r="T56" i="15"/>
  <c r="AD56" i="15" s="1"/>
  <c r="S56" i="15"/>
  <c r="AC56" i="15" s="1"/>
  <c r="W65" i="12"/>
  <c r="AA65" i="12" s="1"/>
  <c r="X65" i="12"/>
  <c r="AB65" i="12" s="1"/>
  <c r="R464" i="12"/>
  <c r="AF464" i="12" s="1"/>
  <c r="AK327" i="12"/>
  <c r="AM327" i="12" s="1"/>
  <c r="AL327" i="12"/>
  <c r="AN327" i="12" s="1"/>
  <c r="U486" i="12"/>
  <c r="Y486" i="12" s="1"/>
  <c r="V486" i="12"/>
  <c r="S48" i="15"/>
  <c r="AC48" i="15" s="1"/>
  <c r="T48" i="15"/>
  <c r="AD48" i="15" s="1"/>
  <c r="R46" i="14"/>
  <c r="AK171" i="12"/>
  <c r="AM171" i="12" s="1"/>
  <c r="AL171" i="12"/>
  <c r="R65" i="16"/>
  <c r="Q65" i="16" s="1"/>
  <c r="AE65" i="16" s="1"/>
  <c r="R11" i="15"/>
  <c r="Q11" i="15" s="1"/>
  <c r="AE11" i="15" s="1"/>
  <c r="S145" i="16"/>
  <c r="T145" i="16"/>
  <c r="AD145" i="16" s="1"/>
  <c r="R59" i="12"/>
  <c r="AF59" i="12" s="1"/>
  <c r="T255" i="12"/>
  <c r="AD255" i="12" s="1"/>
  <c r="S255" i="12"/>
  <c r="R20" i="12"/>
  <c r="AF20" i="12" s="1"/>
  <c r="AL103" i="15"/>
  <c r="AN103" i="15" s="1"/>
  <c r="AK103" i="15"/>
  <c r="AM103" i="15" s="1"/>
  <c r="R27" i="15"/>
  <c r="AL77" i="16"/>
  <c r="AN77" i="16" s="1"/>
  <c r="AK77" i="16"/>
  <c r="AM77" i="16" s="1"/>
  <c r="AG235" i="16"/>
  <c r="AH235" i="16"/>
  <c r="AJ235" i="16" s="1"/>
  <c r="R177" i="16"/>
  <c r="AL40" i="14"/>
  <c r="AN40" i="14" s="1"/>
  <c r="AK40" i="14"/>
  <c r="AM40" i="14" s="1"/>
  <c r="R137" i="16"/>
  <c r="T99" i="16"/>
  <c r="AD99" i="16" s="1"/>
  <c r="S99" i="16"/>
  <c r="AC99" i="16" s="1"/>
  <c r="AH147" i="16"/>
  <c r="AJ147" i="16" s="1"/>
  <c r="AG147" i="16"/>
  <c r="AI147" i="16" s="1"/>
  <c r="AG483" i="12"/>
  <c r="AH483" i="12"/>
  <c r="AJ483" i="12" s="1"/>
  <c r="AG444" i="12"/>
  <c r="AI444" i="12" s="1"/>
  <c r="AH444" i="12"/>
  <c r="AJ444" i="12" s="1"/>
  <c r="W502" i="12"/>
  <c r="AA502" i="12" s="1"/>
  <c r="X502" i="12"/>
  <c r="AB502" i="12" s="1"/>
  <c r="W40" i="15"/>
  <c r="AA40" i="15" s="1"/>
  <c r="X40" i="15"/>
  <c r="AB40" i="15" s="1"/>
  <c r="AK328" i="12"/>
  <c r="AM328" i="12" s="1"/>
  <c r="AL328" i="12"/>
  <c r="AN328" i="12" s="1"/>
  <c r="AK86" i="16"/>
  <c r="AM86" i="16" s="1"/>
  <c r="AL86" i="16"/>
  <c r="AN86" i="16" s="1"/>
  <c r="S16" i="14"/>
  <c r="T16" i="14"/>
  <c r="AD16" i="14" s="1"/>
  <c r="U134" i="12"/>
  <c r="Y134" i="12" s="1"/>
  <c r="V134" i="12"/>
  <c r="Z134" i="12" s="1"/>
  <c r="AL255" i="12"/>
  <c r="AN255" i="12" s="1"/>
  <c r="AK255" i="12"/>
  <c r="AM255" i="12" s="1"/>
  <c r="U277" i="12"/>
  <c r="Y277" i="12" s="1"/>
  <c r="V277" i="12"/>
  <c r="Z277" i="12" s="1"/>
  <c r="W170" i="12"/>
  <c r="AA170" i="12" s="1"/>
  <c r="X170" i="12"/>
  <c r="AB170" i="12" s="1"/>
  <c r="AH20" i="16"/>
  <c r="AJ20" i="16" s="1"/>
  <c r="AG20" i="16"/>
  <c r="AK52" i="15"/>
  <c r="AM52" i="15" s="1"/>
  <c r="AL52" i="15"/>
  <c r="AN52" i="15" s="1"/>
  <c r="V128" i="16"/>
  <c r="U128" i="16"/>
  <c r="Y128" i="16" s="1"/>
  <c r="V15" i="12"/>
  <c r="Z15" i="12" s="1"/>
  <c r="U15" i="12"/>
  <c r="Y15" i="12" s="1"/>
  <c r="S176" i="16"/>
  <c r="T176" i="16"/>
  <c r="AD176" i="16" s="1"/>
  <c r="AH408" i="12"/>
  <c r="AJ408" i="12" s="1"/>
  <c r="AG408" i="12"/>
  <c r="AI408" i="12" s="1"/>
  <c r="R246" i="16"/>
  <c r="Q246" i="16" s="1"/>
  <c r="AH275" i="12"/>
  <c r="AJ275" i="12" s="1"/>
  <c r="AG275" i="12"/>
  <c r="W28" i="13"/>
  <c r="AA28" i="13" s="1"/>
  <c r="X28" i="13"/>
  <c r="AB28" i="13" s="1"/>
  <c r="R91" i="16"/>
  <c r="U42" i="14"/>
  <c r="Y42" i="14" s="1"/>
  <c r="V42" i="14"/>
  <c r="Z42" i="14" s="1"/>
  <c r="AG38" i="16"/>
  <c r="AH38" i="16"/>
  <c r="AJ38" i="16" s="1"/>
  <c r="T13" i="15"/>
  <c r="AD13" i="15" s="1"/>
  <c r="S13" i="15"/>
  <c r="U493" i="12"/>
  <c r="Y493" i="12" s="1"/>
  <c r="V493" i="12"/>
  <c r="U441" i="12"/>
  <c r="Y441" i="12" s="1"/>
  <c r="V441" i="12"/>
  <c r="Z441" i="12" s="1"/>
  <c r="W159" i="16"/>
  <c r="AA159" i="16" s="1"/>
  <c r="X159" i="16"/>
  <c r="AB159" i="16" s="1"/>
  <c r="V185" i="12"/>
  <c r="Z185" i="12" s="1"/>
  <c r="U185" i="12"/>
  <c r="Y185" i="12" s="1"/>
  <c r="V100" i="16"/>
  <c r="Z100" i="16" s="1"/>
  <c r="U100" i="16"/>
  <c r="Y100" i="16" s="1"/>
  <c r="R350" i="12"/>
  <c r="S92" i="16"/>
  <c r="AC92" i="16" s="1"/>
  <c r="T92" i="16"/>
  <c r="AD92" i="16" s="1"/>
  <c r="X32" i="13"/>
  <c r="AB32" i="13" s="1"/>
  <c r="W32" i="13"/>
  <c r="AA32" i="13" s="1"/>
  <c r="X430" i="12"/>
  <c r="AB430" i="12" s="1"/>
  <c r="W430" i="12"/>
  <c r="AA430" i="12" s="1"/>
  <c r="AH474" i="12"/>
  <c r="AJ474" i="12" s="1"/>
  <c r="AG474" i="12"/>
  <c r="W418" i="12"/>
  <c r="AA418" i="12" s="1"/>
  <c r="X418" i="12"/>
  <c r="V459" i="12"/>
  <c r="Z459" i="12" s="1"/>
  <c r="U459" i="12"/>
  <c r="Y459" i="12" s="1"/>
  <c r="T14" i="12"/>
  <c r="AD14" i="12" s="1"/>
  <c r="S14" i="12"/>
  <c r="AC14" i="12" s="1"/>
  <c r="AK177" i="16"/>
  <c r="AM177" i="16" s="1"/>
  <c r="AL177" i="16"/>
  <c r="AN177" i="16" s="1"/>
  <c r="AL222" i="12"/>
  <c r="AN222" i="12" s="1"/>
  <c r="AK222" i="12"/>
  <c r="AM222" i="12" s="1"/>
  <c r="AL30" i="15"/>
  <c r="AK30" i="15"/>
  <c r="AM30" i="15" s="1"/>
  <c r="AK109" i="16"/>
  <c r="AM109" i="16" s="1"/>
  <c r="AL109" i="16"/>
  <c r="AN109" i="16" s="1"/>
  <c r="W332" i="12"/>
  <c r="AA332" i="12" s="1"/>
  <c r="X332" i="12"/>
  <c r="AB332" i="12" s="1"/>
  <c r="AG64" i="15"/>
  <c r="AH64" i="15"/>
  <c r="AJ64" i="15" s="1"/>
  <c r="AL159" i="16"/>
  <c r="AN159" i="16" s="1"/>
  <c r="AK159" i="16"/>
  <c r="AM159" i="16" s="1"/>
  <c r="T201" i="12"/>
  <c r="AD201" i="12" s="1"/>
  <c r="S201" i="12"/>
  <c r="AC201" i="12" s="1"/>
  <c r="AG343" i="12"/>
  <c r="AH343" i="12"/>
  <c r="AJ343" i="12" s="1"/>
  <c r="X32" i="12"/>
  <c r="AB32" i="12" s="1"/>
  <c r="W32" i="12"/>
  <c r="AA32" i="12" s="1"/>
  <c r="AG45" i="16"/>
  <c r="AI45" i="16" s="1"/>
  <c r="AH45" i="16"/>
  <c r="AJ45" i="16" s="1"/>
  <c r="R49" i="15"/>
  <c r="AF49" i="15" s="1"/>
  <c r="R188" i="12"/>
  <c r="AF188" i="12" s="1"/>
  <c r="R99" i="16"/>
  <c r="AH129" i="16"/>
  <c r="AJ129" i="16" s="1"/>
  <c r="AG129" i="16"/>
  <c r="U449" i="12"/>
  <c r="Y449" i="12" s="1"/>
  <c r="V449" i="12"/>
  <c r="Z449" i="12" s="1"/>
  <c r="X122" i="16"/>
  <c r="AB122" i="16" s="1"/>
  <c r="W122" i="16"/>
  <c r="AA122" i="16" s="1"/>
  <c r="V499" i="12"/>
  <c r="Z499" i="12" s="1"/>
  <c r="U499" i="12"/>
  <c r="Y499" i="12" s="1"/>
  <c r="AK350" i="12"/>
  <c r="AM350" i="12" s="1"/>
  <c r="AL350" i="12"/>
  <c r="AN350" i="12" s="1"/>
  <c r="X217" i="16"/>
  <c r="AB217" i="16" s="1"/>
  <c r="W217" i="16"/>
  <c r="AA217" i="16" s="1"/>
  <c r="AK234" i="16"/>
  <c r="AM234" i="16" s="1"/>
  <c r="AL234" i="16"/>
  <c r="AN234" i="16" s="1"/>
  <c r="X165" i="12"/>
  <c r="W165" i="12"/>
  <c r="AA165" i="12" s="1"/>
  <c r="AH303" i="12"/>
  <c r="AJ303" i="12" s="1"/>
  <c r="AG303" i="12"/>
  <c r="AI303" i="12" s="1"/>
  <c r="AG189" i="12"/>
  <c r="AI189" i="12" s="1"/>
  <c r="AH189" i="12"/>
  <c r="AJ189" i="12" s="1"/>
  <c r="T47" i="12"/>
  <c r="AD47" i="12" s="1"/>
  <c r="S47" i="12"/>
  <c r="X328" i="12"/>
  <c r="AB328" i="12" s="1"/>
  <c r="W328" i="12"/>
  <c r="AA328" i="12" s="1"/>
  <c r="AG24" i="13"/>
  <c r="AH24" i="13"/>
  <c r="AJ24" i="13" s="1"/>
  <c r="T22" i="15"/>
  <c r="AD22" i="15" s="1"/>
  <c r="S22" i="15"/>
  <c r="AG253" i="12"/>
  <c r="AI253" i="12" s="1"/>
  <c r="AH253" i="12"/>
  <c r="AJ253" i="12" s="1"/>
  <c r="U51" i="12"/>
  <c r="Y51" i="12" s="1"/>
  <c r="V51" i="12"/>
  <c r="Z51" i="12" s="1"/>
  <c r="T147" i="16"/>
  <c r="AD147" i="16" s="1"/>
  <c r="S147" i="16"/>
  <c r="W388" i="12"/>
  <c r="AA388" i="12" s="1"/>
  <c r="X388" i="12"/>
  <c r="AB388" i="12" s="1"/>
  <c r="T281" i="12"/>
  <c r="AD281" i="12" s="1"/>
  <c r="S281" i="12"/>
  <c r="AC281" i="12" s="1"/>
  <c r="W159" i="12"/>
  <c r="AA159" i="12" s="1"/>
  <c r="X159" i="12"/>
  <c r="V112" i="16"/>
  <c r="Z112" i="16" s="1"/>
  <c r="U112" i="16"/>
  <c r="Y112" i="16" s="1"/>
  <c r="AG32" i="12"/>
  <c r="AI32" i="12" s="1"/>
  <c r="AH32" i="12"/>
  <c r="AJ32" i="12" s="1"/>
  <c r="AL27" i="15"/>
  <c r="AN27" i="15" s="1"/>
  <c r="AK27" i="15"/>
  <c r="AM27" i="15" s="1"/>
  <c r="T221" i="16"/>
  <c r="AD221" i="16" s="1"/>
  <c r="S221" i="16"/>
  <c r="T7" i="15"/>
  <c r="AD7" i="15" s="1"/>
  <c r="S7" i="15"/>
  <c r="AC7" i="15" s="1"/>
  <c r="AK213" i="12"/>
  <c r="AM213" i="12" s="1"/>
  <c r="AL213" i="12"/>
  <c r="AN213" i="12" s="1"/>
  <c r="X227" i="12"/>
  <c r="W227" i="12"/>
  <c r="AA227" i="12" s="1"/>
  <c r="V158" i="12"/>
  <c r="U158" i="12"/>
  <c r="Y158" i="12" s="1"/>
  <c r="X311" i="12"/>
  <c r="AB311" i="12" s="1"/>
  <c r="W311" i="12"/>
  <c r="AA311" i="12" s="1"/>
  <c r="R78" i="12"/>
  <c r="AF78" i="12" s="1"/>
  <c r="V56" i="15"/>
  <c r="U56" i="15"/>
  <c r="Y56" i="15" s="1"/>
  <c r="AH46" i="14"/>
  <c r="AJ46" i="14" s="1"/>
  <c r="AG46" i="14"/>
  <c r="AL130" i="12"/>
  <c r="AN130" i="12" s="1"/>
  <c r="AK130" i="12"/>
  <c r="AM130" i="12" s="1"/>
  <c r="R37" i="12"/>
  <c r="R282" i="12"/>
  <c r="AL166" i="16"/>
  <c r="AN166" i="16" s="1"/>
  <c r="AK166" i="16"/>
  <c r="R54" i="15"/>
  <c r="AL225" i="16"/>
  <c r="AN225" i="16" s="1"/>
  <c r="AK225" i="16"/>
  <c r="AM225" i="16" s="1"/>
  <c r="V205" i="16"/>
  <c r="Z205" i="16" s="1"/>
  <c r="U205" i="16"/>
  <c r="Y205" i="16" s="1"/>
  <c r="R111" i="12"/>
  <c r="AF111" i="12" s="1"/>
  <c r="AL22" i="12"/>
  <c r="AN22" i="12" s="1"/>
  <c r="AK22" i="12"/>
  <c r="AM22" i="12" s="1"/>
  <c r="T29" i="14"/>
  <c r="AD29" i="14" s="1"/>
  <c r="S29" i="14"/>
  <c r="R433" i="12"/>
  <c r="AF433" i="12" s="1"/>
  <c r="R426" i="12"/>
  <c r="AF426" i="12" s="1"/>
  <c r="AH357" i="12"/>
  <c r="AJ357" i="12" s="1"/>
  <c r="AG357" i="12"/>
  <c r="AI357" i="12" s="1"/>
  <c r="AH99" i="12"/>
  <c r="AJ99" i="12" s="1"/>
  <c r="AG99" i="12"/>
  <c r="AI99" i="12" s="1"/>
  <c r="U129" i="16"/>
  <c r="Y129" i="16" s="1"/>
  <c r="V129" i="16"/>
  <c r="X56" i="12"/>
  <c r="AB56" i="12" s="1"/>
  <c r="W56" i="12"/>
  <c r="AA56" i="12" s="1"/>
  <c r="U297" i="12"/>
  <c r="Y297" i="12" s="1"/>
  <c r="V297" i="12"/>
  <c r="W286" i="12"/>
  <c r="AA286" i="12" s="1"/>
  <c r="X286" i="12"/>
  <c r="AL150" i="16"/>
  <c r="AN150" i="16" s="1"/>
  <c r="AK150" i="16"/>
  <c r="AM150" i="16" s="1"/>
  <c r="AK193" i="12"/>
  <c r="AM193" i="12" s="1"/>
  <c r="AL193" i="12"/>
  <c r="AN193" i="12" s="1"/>
  <c r="V373" i="12"/>
  <c r="U373" i="12"/>
  <c r="Y373" i="12" s="1"/>
  <c r="R171" i="16"/>
  <c r="W451" i="12"/>
  <c r="AA451" i="12" s="1"/>
  <c r="X451" i="12"/>
  <c r="AB451" i="12" s="1"/>
  <c r="AG161" i="16"/>
  <c r="AI161" i="16" s="1"/>
  <c r="AH161" i="16"/>
  <c r="AJ161" i="16" s="1"/>
  <c r="S155" i="12"/>
  <c r="AC155" i="12" s="1"/>
  <c r="T155" i="12"/>
  <c r="AD155" i="12" s="1"/>
  <c r="AH18" i="13"/>
  <c r="AJ18" i="13" s="1"/>
  <c r="AG18" i="13"/>
  <c r="AK257" i="12"/>
  <c r="AM257" i="12" s="1"/>
  <c r="AL257" i="12"/>
  <c r="AN257" i="12" s="1"/>
  <c r="U65" i="16"/>
  <c r="Y65" i="16" s="1"/>
  <c r="V65" i="16"/>
  <c r="Z65" i="16" s="1"/>
  <c r="U52" i="16"/>
  <c r="Y52" i="16" s="1"/>
  <c r="V52" i="16"/>
  <c r="V228" i="12"/>
  <c r="Z228" i="12" s="1"/>
  <c r="U228" i="12"/>
  <c r="Y228" i="12" s="1"/>
  <c r="T448" i="12"/>
  <c r="AD448" i="12" s="1"/>
  <c r="S448" i="12"/>
  <c r="X468" i="12"/>
  <c r="AB468" i="12" s="1"/>
  <c r="W468" i="12"/>
  <c r="AA468" i="12" s="1"/>
  <c r="AL218" i="12"/>
  <c r="AN218" i="12" s="1"/>
  <c r="AK218" i="12"/>
  <c r="AM218" i="12" s="1"/>
  <c r="T94" i="15"/>
  <c r="AD94" i="15" s="1"/>
  <c r="S94" i="15"/>
  <c r="AC94" i="15" s="1"/>
  <c r="T350" i="12"/>
  <c r="AD350" i="12" s="1"/>
  <c r="S350" i="12"/>
  <c r="X8" i="15"/>
  <c r="AB8" i="15" s="1"/>
  <c r="W8" i="15"/>
  <c r="AA8" i="15" s="1"/>
  <c r="T152" i="16"/>
  <c r="AD152" i="16" s="1"/>
  <c r="S152" i="16"/>
  <c r="AC152" i="16" s="1"/>
  <c r="AK78" i="16"/>
  <c r="AM78" i="16" s="1"/>
  <c r="AL78" i="16"/>
  <c r="AN78" i="16" s="1"/>
  <c r="R150" i="12"/>
  <c r="Q150" i="12" s="1"/>
  <c r="AE150" i="12" s="1"/>
  <c r="AG179" i="16"/>
  <c r="AH179" i="16"/>
  <c r="AJ179" i="16" s="1"/>
  <c r="U52" i="12"/>
  <c r="Y52" i="12" s="1"/>
  <c r="V52" i="12"/>
  <c r="Z52" i="12" s="1"/>
  <c r="V423" i="12"/>
  <c r="U423" i="12"/>
  <c r="Y423" i="12" s="1"/>
  <c r="X91" i="12"/>
  <c r="AB91" i="12" s="1"/>
  <c r="W91" i="12"/>
  <c r="AA91" i="12" s="1"/>
  <c r="W89" i="16"/>
  <c r="AA89" i="16" s="1"/>
  <c r="X89" i="16"/>
  <c r="AG223" i="12"/>
  <c r="AI223" i="12" s="1"/>
  <c r="AH223" i="12"/>
  <c r="AJ223" i="12" s="1"/>
  <c r="AG21" i="13"/>
  <c r="AI21" i="13" s="1"/>
  <c r="AH21" i="13"/>
  <c r="AJ21" i="13" s="1"/>
  <c r="S134" i="12"/>
  <c r="T134" i="12"/>
  <c r="AD134" i="12" s="1"/>
  <c r="AK155" i="12"/>
  <c r="AM155" i="12" s="1"/>
  <c r="AL155" i="12"/>
  <c r="AN155" i="12" s="1"/>
  <c r="X78" i="16"/>
  <c r="AB78" i="16" s="1"/>
  <c r="W78" i="16"/>
  <c r="AA78" i="16" s="1"/>
  <c r="U216" i="16"/>
  <c r="Y216" i="16" s="1"/>
  <c r="V216" i="16"/>
  <c r="R27" i="14"/>
  <c r="Q27" i="14" s="1"/>
  <c r="AE27" i="14" s="1"/>
  <c r="V204" i="12"/>
  <c r="Z204" i="12" s="1"/>
  <c r="U204" i="12"/>
  <c r="Y204" i="12" s="1"/>
  <c r="U25" i="13"/>
  <c r="Y25" i="13" s="1"/>
  <c r="V25" i="13"/>
  <c r="Z25" i="13" s="1"/>
  <c r="R144" i="12"/>
  <c r="S171" i="12"/>
  <c r="T171" i="12"/>
  <c r="AD171" i="12" s="1"/>
  <c r="T60" i="16"/>
  <c r="AD60" i="16" s="1"/>
  <c r="S60" i="16"/>
  <c r="AC60" i="16" s="1"/>
  <c r="R108" i="12"/>
  <c r="Q108" i="12" s="1"/>
  <c r="AE108" i="12" s="1"/>
  <c r="T324" i="12"/>
  <c r="AD324" i="12" s="1"/>
  <c r="S324" i="12"/>
  <c r="AC324" i="12" s="1"/>
  <c r="X432" i="12"/>
  <c r="AB432" i="12" s="1"/>
  <c r="W432" i="12"/>
  <c r="AA432" i="12" s="1"/>
  <c r="AL84" i="16"/>
  <c r="AN84" i="16" s="1"/>
  <c r="AK84" i="16"/>
  <c r="AM84" i="16" s="1"/>
  <c r="U231" i="16"/>
  <c r="Y231" i="16" s="1"/>
  <c r="V231" i="16"/>
  <c r="Z231" i="16" s="1"/>
  <c r="AL158" i="16"/>
  <c r="AN158" i="16" s="1"/>
  <c r="AK158" i="16"/>
  <c r="AM158" i="16" s="1"/>
  <c r="R107" i="15"/>
  <c r="AF107" i="15" s="1"/>
  <c r="AH493" i="12"/>
  <c r="AJ493" i="12" s="1"/>
  <c r="AG493" i="12"/>
  <c r="AI493" i="12" s="1"/>
  <c r="AK101" i="15"/>
  <c r="AM101" i="15" s="1"/>
  <c r="AL101" i="15"/>
  <c r="AN101" i="15" s="1"/>
  <c r="R458" i="12"/>
  <c r="AH58" i="15"/>
  <c r="AJ58" i="15" s="1"/>
  <c r="AG58" i="15"/>
  <c r="R36" i="13"/>
  <c r="AG191" i="16"/>
  <c r="AH191" i="16"/>
  <c r="AJ191" i="16" s="1"/>
  <c r="T74" i="16"/>
  <c r="AD74" i="16" s="1"/>
  <c r="S74" i="16"/>
  <c r="AK352" i="12"/>
  <c r="AM352" i="12" s="1"/>
  <c r="AL352" i="12"/>
  <c r="AN352" i="12" s="1"/>
  <c r="X202" i="12"/>
  <c r="W202" i="12"/>
  <c r="AA202" i="12" s="1"/>
  <c r="AG92" i="12"/>
  <c r="AI92" i="12" s="1"/>
  <c r="AH92" i="12"/>
  <c r="AJ92" i="12" s="1"/>
  <c r="R168" i="12"/>
  <c r="Q168" i="12" s="1"/>
  <c r="AE168" i="12" s="1"/>
  <c r="R401" i="12"/>
  <c r="Q401" i="12" s="1"/>
  <c r="AE401" i="12" s="1"/>
  <c r="R435" i="12"/>
  <c r="AK58" i="15"/>
  <c r="AM58" i="15" s="1"/>
  <c r="AL58" i="15"/>
  <c r="AN58" i="15" s="1"/>
  <c r="AL13" i="12"/>
  <c r="AN13" i="12" s="1"/>
  <c r="AK13" i="12"/>
  <c r="AM13" i="12" s="1"/>
  <c r="U36" i="12"/>
  <c r="Y36" i="12" s="1"/>
  <c r="V36" i="12"/>
  <c r="Z36" i="12" s="1"/>
  <c r="S447" i="12"/>
  <c r="T447" i="12"/>
  <c r="AD447" i="12" s="1"/>
  <c r="W108" i="12"/>
  <c r="AA108" i="12" s="1"/>
  <c r="X108" i="12"/>
  <c r="AB108" i="12" s="1"/>
  <c r="V20" i="15"/>
  <c r="U20" i="15"/>
  <c r="Y20" i="15" s="1"/>
  <c r="AK138" i="16"/>
  <c r="AM138" i="16" s="1"/>
  <c r="AL138" i="16"/>
  <c r="AN138" i="16" s="1"/>
  <c r="AG68" i="12"/>
  <c r="AH68" i="12"/>
  <c r="AJ68" i="12" s="1"/>
  <c r="V225" i="12"/>
  <c r="U225" i="12"/>
  <c r="Y225" i="12" s="1"/>
  <c r="AG10" i="13"/>
  <c r="AH10" i="13"/>
  <c r="AJ10" i="13" s="1"/>
  <c r="AK239" i="12"/>
  <c r="AM239" i="12" s="1"/>
  <c r="AL239" i="12"/>
  <c r="AN239" i="12" s="1"/>
  <c r="V247" i="16"/>
  <c r="Z247" i="16" s="1"/>
  <c r="U247" i="16"/>
  <c r="Y247" i="16" s="1"/>
  <c r="R319" i="12"/>
  <c r="AL44" i="16"/>
  <c r="AN44" i="16" s="1"/>
  <c r="AK44" i="16"/>
  <c r="R107" i="12"/>
  <c r="AL31" i="16"/>
  <c r="AN31" i="16" s="1"/>
  <c r="AK31" i="16"/>
  <c r="X46" i="14"/>
  <c r="AB46" i="14" s="1"/>
  <c r="W46" i="14"/>
  <c r="AA46" i="14" s="1"/>
  <c r="S23" i="15"/>
  <c r="AC23" i="15" s="1"/>
  <c r="T23" i="15"/>
  <c r="AD23" i="15" s="1"/>
  <c r="AH455" i="12"/>
  <c r="AJ455" i="12" s="1"/>
  <c r="AG455" i="12"/>
  <c r="AI455" i="12" s="1"/>
  <c r="T186" i="12"/>
  <c r="AD186" i="12" s="1"/>
  <c r="S186" i="12"/>
  <c r="R78" i="15"/>
  <c r="Q78" i="15" s="1"/>
  <c r="AE78" i="15" s="1"/>
  <c r="W378" i="12"/>
  <c r="AA378" i="12" s="1"/>
  <c r="X378" i="12"/>
  <c r="W85" i="12"/>
  <c r="AA85" i="12" s="1"/>
  <c r="X85" i="12"/>
  <c r="AK14" i="13"/>
  <c r="AM14" i="13" s="1"/>
  <c r="AL14" i="13"/>
  <c r="R342" i="12"/>
  <c r="R235" i="16"/>
  <c r="AL43" i="12"/>
  <c r="AN43" i="12" s="1"/>
  <c r="AK43" i="12"/>
  <c r="AM43" i="12" s="1"/>
  <c r="AK82" i="16"/>
  <c r="AL82" i="16"/>
  <c r="AN82" i="16" s="1"/>
  <c r="R95" i="15"/>
  <c r="W261" i="12"/>
  <c r="AA261" i="12" s="1"/>
  <c r="X261" i="12"/>
  <c r="AB261" i="12" s="1"/>
  <c r="T149" i="12"/>
  <c r="AD149" i="12" s="1"/>
  <c r="S149" i="12"/>
  <c r="T260" i="12"/>
  <c r="AD260" i="12" s="1"/>
  <c r="S260" i="12"/>
  <c r="AC260" i="12" s="1"/>
  <c r="W207" i="16"/>
  <c r="AA207" i="16" s="1"/>
  <c r="X207" i="16"/>
  <c r="AB207" i="16" s="1"/>
  <c r="V103" i="16"/>
  <c r="Z103" i="16" s="1"/>
  <c r="U103" i="16"/>
  <c r="Y103" i="16" s="1"/>
  <c r="R115" i="12"/>
  <c r="AF115" i="12" s="1"/>
  <c r="S83" i="15"/>
  <c r="T83" i="15"/>
  <c r="AD83" i="15" s="1"/>
  <c r="AL153" i="16"/>
  <c r="AK153" i="16"/>
  <c r="AM153" i="16" s="1"/>
  <c r="W193" i="16"/>
  <c r="AA193" i="16" s="1"/>
  <c r="X193" i="16"/>
  <c r="AB193" i="16" s="1"/>
  <c r="AG190" i="12"/>
  <c r="AI190" i="12" s="1"/>
  <c r="AH190" i="12"/>
  <c r="AJ190" i="12" s="1"/>
  <c r="R412" i="12"/>
  <c r="AF412" i="12" s="1"/>
  <c r="U391" i="12"/>
  <c r="Y391" i="12" s="1"/>
  <c r="V391" i="12"/>
  <c r="R481" i="12"/>
  <c r="X323" i="12"/>
  <c r="AB323" i="12" s="1"/>
  <c r="W323" i="12"/>
  <c r="AA323" i="12" s="1"/>
  <c r="U197" i="16"/>
  <c r="Y197" i="16" s="1"/>
  <c r="V197" i="16"/>
  <c r="Z197" i="16" s="1"/>
  <c r="AL81" i="12"/>
  <c r="AN81" i="12" s="1"/>
  <c r="AK81" i="12"/>
  <c r="AM81" i="12" s="1"/>
  <c r="AH429" i="12"/>
  <c r="AJ429" i="12" s="1"/>
  <c r="AG429" i="12"/>
  <c r="R74" i="16"/>
  <c r="T249" i="12"/>
  <c r="AD249" i="12" s="1"/>
  <c r="S249" i="12"/>
  <c r="T392" i="12"/>
  <c r="AD392" i="12" s="1"/>
  <c r="S392" i="12"/>
  <c r="V165" i="16"/>
  <c r="U165" i="16"/>
  <c r="Y165" i="16" s="1"/>
  <c r="AG60" i="12"/>
  <c r="AI60" i="12" s="1"/>
  <c r="AH60" i="12"/>
  <c r="AJ60" i="12" s="1"/>
  <c r="AH74" i="15"/>
  <c r="AJ74" i="15" s="1"/>
  <c r="AG74" i="15"/>
  <c r="W39" i="12"/>
  <c r="AA39" i="12" s="1"/>
  <c r="X39" i="12"/>
  <c r="AB39" i="12" s="1"/>
  <c r="X74" i="16"/>
  <c r="AB74" i="16" s="1"/>
  <c r="W74" i="16"/>
  <c r="AA74" i="16" s="1"/>
  <c r="AK261" i="12"/>
  <c r="AM261" i="12" s="1"/>
  <c r="AL261" i="12"/>
  <c r="AN261" i="12" s="1"/>
  <c r="W44" i="12"/>
  <c r="AA44" i="12" s="1"/>
  <c r="X44" i="12"/>
  <c r="X453" i="12"/>
  <c r="W453" i="12"/>
  <c r="AA453" i="12" s="1"/>
  <c r="AL283" i="12"/>
  <c r="AN283" i="12" s="1"/>
  <c r="AK283" i="12"/>
  <c r="AM283" i="12" s="1"/>
  <c r="AK304" i="12"/>
  <c r="AM304" i="12" s="1"/>
  <c r="AL304" i="12"/>
  <c r="R427" i="12"/>
  <c r="Q427" i="12" s="1"/>
  <c r="AE427" i="12" s="1"/>
  <c r="AH335" i="12"/>
  <c r="AJ335" i="12" s="1"/>
  <c r="AG335" i="12"/>
  <c r="X46" i="15"/>
  <c r="AB46" i="15" s="1"/>
  <c r="W46" i="15"/>
  <c r="AA46" i="15" s="1"/>
  <c r="W31" i="13"/>
  <c r="AA31" i="13" s="1"/>
  <c r="X31" i="13"/>
  <c r="AB31" i="13" s="1"/>
  <c r="X72" i="15"/>
  <c r="AB72" i="15" s="1"/>
  <c r="W72" i="15"/>
  <c r="AA72" i="15" s="1"/>
  <c r="AK154" i="12"/>
  <c r="AM154" i="12" s="1"/>
  <c r="AL154" i="12"/>
  <c r="X442" i="12"/>
  <c r="W442" i="12"/>
  <c r="AA442" i="12" s="1"/>
  <c r="X84" i="15"/>
  <c r="AB84" i="15" s="1"/>
  <c r="W84" i="15"/>
  <c r="AA84" i="15" s="1"/>
  <c r="V419" i="12"/>
  <c r="Z419" i="12" s="1"/>
  <c r="U419" i="12"/>
  <c r="Y419" i="12" s="1"/>
  <c r="AG349" i="12"/>
  <c r="AI349" i="12" s="1"/>
  <c r="AH349" i="12"/>
  <c r="AJ349" i="12" s="1"/>
  <c r="R302" i="12"/>
  <c r="Q302" i="12" s="1"/>
  <c r="AE302" i="12" s="1"/>
  <c r="X330" i="12"/>
  <c r="W330" i="12"/>
  <c r="AA330" i="12" s="1"/>
  <c r="AH118" i="16"/>
  <c r="AJ118" i="16" s="1"/>
  <c r="AG118" i="16"/>
  <c r="R26" i="13"/>
  <c r="Q26" i="13" s="1"/>
  <c r="AE26" i="13" s="1"/>
  <c r="T72" i="16"/>
  <c r="AD72" i="16" s="1"/>
  <c r="S72" i="16"/>
  <c r="AC72" i="16" s="1"/>
  <c r="AL400" i="12"/>
  <c r="AN400" i="12" s="1"/>
  <c r="AK400" i="12"/>
  <c r="AM400" i="12" s="1"/>
  <c r="X131" i="16"/>
  <c r="AB131" i="16" s="1"/>
  <c r="W131" i="16"/>
  <c r="AA131" i="16" s="1"/>
  <c r="AK140" i="12"/>
  <c r="AM140" i="12" s="1"/>
  <c r="AL140" i="12"/>
  <c r="AN140" i="12" s="1"/>
  <c r="AG433" i="12"/>
  <c r="AH433" i="12"/>
  <c r="AJ433" i="12" s="1"/>
  <c r="AL242" i="12"/>
  <c r="AN242" i="12" s="1"/>
  <c r="AK242" i="12"/>
  <c r="AM242" i="12" s="1"/>
  <c r="R474" i="12"/>
  <c r="Q474" i="12" s="1"/>
  <c r="AE474" i="12" s="1"/>
  <c r="W240" i="16"/>
  <c r="AA240" i="16" s="1"/>
  <c r="X240" i="16"/>
  <c r="AB240" i="16" s="1"/>
  <c r="AK35" i="13"/>
  <c r="AM35" i="13" s="1"/>
  <c r="AL35" i="13"/>
  <c r="S271" i="12"/>
  <c r="AC271" i="12" s="1"/>
  <c r="T271" i="12"/>
  <c r="AD271" i="12" s="1"/>
  <c r="R44" i="14"/>
  <c r="V206" i="16"/>
  <c r="Z206" i="16" s="1"/>
  <c r="U206" i="16"/>
  <c r="Y206" i="16" s="1"/>
  <c r="R93" i="12"/>
  <c r="X115" i="16"/>
  <c r="W115" i="16"/>
  <c r="AA115" i="16" s="1"/>
  <c r="R29" i="15"/>
  <c r="Q29" i="15" s="1"/>
  <c r="AE29" i="15" s="1"/>
  <c r="AL149" i="12"/>
  <c r="AN149" i="12" s="1"/>
  <c r="AK149" i="12"/>
  <c r="AM149" i="12" s="1"/>
  <c r="R23" i="12"/>
  <c r="AF23" i="12" s="1"/>
  <c r="X69" i="15"/>
  <c r="AB69" i="15" s="1"/>
  <c r="W69" i="15"/>
  <c r="AA69" i="15" s="1"/>
  <c r="S69" i="12"/>
  <c r="T69" i="12"/>
  <c r="AD69" i="12" s="1"/>
  <c r="AG86" i="16"/>
  <c r="AI86" i="16" s="1"/>
  <c r="AH86" i="16"/>
  <c r="AJ86" i="16" s="1"/>
  <c r="R24" i="13"/>
  <c r="AF24" i="13" s="1"/>
  <c r="X329" i="12"/>
  <c r="AB329" i="12" s="1"/>
  <c r="W329" i="12"/>
  <c r="AA329" i="12" s="1"/>
  <c r="U424" i="12"/>
  <c r="Y424" i="12" s="1"/>
  <c r="V424" i="12"/>
  <c r="W189" i="16"/>
  <c r="AA189" i="16" s="1"/>
  <c r="X189" i="16"/>
  <c r="AB189" i="16" s="1"/>
  <c r="AL302" i="12"/>
  <c r="AN302" i="12" s="1"/>
  <c r="AK302" i="12"/>
  <c r="AM302" i="12" s="1"/>
  <c r="R279" i="12"/>
  <c r="AG8" i="14"/>
  <c r="AH8" i="14"/>
  <c r="AJ8" i="14" s="1"/>
  <c r="AG423" i="12"/>
  <c r="AH423" i="12"/>
  <c r="AJ423" i="12" s="1"/>
  <c r="R23" i="14"/>
  <c r="Q23" i="14" s="1"/>
  <c r="AL34" i="12"/>
  <c r="AN34" i="12" s="1"/>
  <c r="AK34" i="12"/>
  <c r="AM34" i="12" s="1"/>
  <c r="AL17" i="14"/>
  <c r="AK17" i="14"/>
  <c r="AM17" i="14" s="1"/>
  <c r="S412" i="12"/>
  <c r="AC412" i="12" s="1"/>
  <c r="T412" i="12"/>
  <c r="AD412" i="12" s="1"/>
  <c r="X151" i="12"/>
  <c r="AB151" i="12" s="1"/>
  <c r="W151" i="12"/>
  <c r="AA151" i="12" s="1"/>
  <c r="AG31" i="15"/>
  <c r="AI31" i="15" s="1"/>
  <c r="AH31" i="15"/>
  <c r="AJ31" i="15" s="1"/>
  <c r="AG509" i="12"/>
  <c r="AI509" i="12" s="1"/>
  <c r="AH509" i="12"/>
  <c r="AJ509" i="12" s="1"/>
  <c r="W96" i="12"/>
  <c r="AA96" i="12" s="1"/>
  <c r="X96" i="12"/>
  <c r="AB96" i="12" s="1"/>
  <c r="T121" i="16"/>
  <c r="AD121" i="16" s="1"/>
  <c r="S121" i="16"/>
  <c r="V213" i="16"/>
  <c r="Z213" i="16" s="1"/>
  <c r="U213" i="16"/>
  <c r="Y213" i="16" s="1"/>
  <c r="U256" i="12"/>
  <c r="Y256" i="12" s="1"/>
  <c r="V256" i="12"/>
  <c r="T87" i="16"/>
  <c r="AD87" i="16" s="1"/>
  <c r="S87" i="16"/>
  <c r="AC87" i="16" s="1"/>
  <c r="AL26" i="13"/>
  <c r="AN26" i="13" s="1"/>
  <c r="AK26" i="13"/>
  <c r="AM26" i="13" s="1"/>
  <c r="S435" i="12"/>
  <c r="AC435" i="12" s="1"/>
  <c r="T435" i="12"/>
  <c r="AD435" i="12" s="1"/>
  <c r="AH242" i="16"/>
  <c r="AJ242" i="16" s="1"/>
  <c r="AG242" i="16"/>
  <c r="R210" i="16"/>
  <c r="S308" i="12"/>
  <c r="AC308" i="12" s="1"/>
  <c r="T308" i="12"/>
  <c r="AD308" i="12" s="1"/>
  <c r="V80" i="15"/>
  <c r="U80" i="15"/>
  <c r="Y80" i="15" s="1"/>
  <c r="R273" i="12"/>
  <c r="Q273" i="12" s="1"/>
  <c r="AE273" i="12" s="1"/>
  <c r="AK183" i="16"/>
  <c r="AM183" i="16" s="1"/>
  <c r="AL183" i="16"/>
  <c r="AN183" i="16" s="1"/>
  <c r="AH383" i="12"/>
  <c r="AJ383" i="12" s="1"/>
  <c r="AG383" i="12"/>
  <c r="AI383" i="12" s="1"/>
  <c r="R27" i="12"/>
  <c r="X102" i="12"/>
  <c r="AB102" i="12" s="1"/>
  <c r="W102" i="12"/>
  <c r="AA102" i="12" s="1"/>
  <c r="S158" i="12"/>
  <c r="AC158" i="12" s="1"/>
  <c r="T158" i="12"/>
  <c r="AD158" i="12" s="1"/>
  <c r="R242" i="16"/>
  <c r="AF242" i="16" s="1"/>
  <c r="AH189" i="16"/>
  <c r="AJ189" i="16" s="1"/>
  <c r="AG189" i="16"/>
  <c r="AI189" i="16" s="1"/>
  <c r="T212" i="16"/>
  <c r="AD212" i="16" s="1"/>
  <c r="S212" i="16"/>
  <c r="U140" i="16"/>
  <c r="Y140" i="16" s="1"/>
  <c r="V140" i="16"/>
  <c r="AK102" i="12"/>
  <c r="AM102" i="12" s="1"/>
  <c r="AL102" i="12"/>
  <c r="X21" i="16"/>
  <c r="W21" i="16"/>
  <c r="AA21" i="16" s="1"/>
  <c r="T79" i="16"/>
  <c r="AD79" i="16" s="1"/>
  <c r="S79" i="16"/>
  <c r="AC79" i="16" s="1"/>
  <c r="AG255" i="12"/>
  <c r="AI255" i="12" s="1"/>
  <c r="AH255" i="12"/>
  <c r="AJ255" i="12" s="1"/>
  <c r="W140" i="12"/>
  <c r="AA140" i="12" s="1"/>
  <c r="X140" i="12"/>
  <c r="AB140" i="12" s="1"/>
  <c r="AK34" i="13"/>
  <c r="AL34" i="13"/>
  <c r="AN34" i="13" s="1"/>
  <c r="W263" i="12"/>
  <c r="AA263" i="12" s="1"/>
  <c r="X263" i="12"/>
  <c r="AB263" i="12" s="1"/>
  <c r="U193" i="12"/>
  <c r="Y193" i="12" s="1"/>
  <c r="V193" i="12"/>
  <c r="T190" i="16"/>
  <c r="AD190" i="16" s="1"/>
  <c r="S190" i="16"/>
  <c r="T230" i="12"/>
  <c r="AD230" i="12" s="1"/>
  <c r="S230" i="12"/>
  <c r="AG419" i="12"/>
  <c r="AH419" i="12"/>
  <c r="AJ419" i="12" s="1"/>
  <c r="U238" i="16"/>
  <c r="Y238" i="16" s="1"/>
  <c r="V238" i="16"/>
  <c r="S45" i="16"/>
  <c r="AC45" i="16" s="1"/>
  <c r="T45" i="16"/>
  <c r="AD45" i="16" s="1"/>
  <c r="R220" i="16"/>
  <c r="Q220" i="16" s="1"/>
  <c r="AE220" i="16" s="1"/>
  <c r="R138" i="12"/>
  <c r="AL129" i="12"/>
  <c r="AN129" i="12" s="1"/>
  <c r="AK129" i="12"/>
  <c r="AM129" i="12" s="1"/>
  <c r="R147" i="12"/>
  <c r="AF147" i="12" s="1"/>
  <c r="T91" i="12"/>
  <c r="AD91" i="12" s="1"/>
  <c r="S91" i="12"/>
  <c r="T179" i="12"/>
  <c r="AD179" i="12" s="1"/>
  <c r="S179" i="12"/>
  <c r="S126" i="12"/>
  <c r="AC126" i="12" s="1"/>
  <c r="T126" i="12"/>
  <c r="AD126" i="12" s="1"/>
  <c r="R317" i="12"/>
  <c r="AF317" i="12" s="1"/>
  <c r="R185" i="16"/>
  <c r="AF185" i="16" s="1"/>
  <c r="AH233" i="12"/>
  <c r="AJ233" i="12" s="1"/>
  <c r="AG233" i="12"/>
  <c r="S496" i="12"/>
  <c r="AC496" i="12" s="1"/>
  <c r="T496" i="12"/>
  <c r="AD496" i="12" s="1"/>
  <c r="S240" i="16"/>
  <c r="AC240" i="16" s="1"/>
  <c r="T240" i="16"/>
  <c r="AD240" i="16" s="1"/>
  <c r="X393" i="12"/>
  <c r="W393" i="12"/>
  <c r="AA393" i="12" s="1"/>
  <c r="AH71" i="16"/>
  <c r="AJ71" i="16" s="1"/>
  <c r="AG71" i="16"/>
  <c r="AI71" i="16" s="1"/>
  <c r="R22" i="16"/>
  <c r="Q22" i="16" s="1"/>
  <c r="X168" i="12"/>
  <c r="AB168" i="12" s="1"/>
  <c r="W168" i="12"/>
  <c r="AA168" i="12" s="1"/>
  <c r="S380" i="12"/>
  <c r="AC380" i="12" s="1"/>
  <c r="T380" i="12"/>
  <c r="AD380" i="12" s="1"/>
  <c r="S41" i="15"/>
  <c r="T41" i="15"/>
  <c r="AD41" i="15" s="1"/>
  <c r="AH251" i="12"/>
  <c r="AJ251" i="12" s="1"/>
  <c r="AG251" i="12"/>
  <c r="AI251" i="12" s="1"/>
  <c r="U83" i="16"/>
  <c r="Y83" i="16" s="1"/>
  <c r="V83" i="16"/>
  <c r="Z83" i="16" s="1"/>
  <c r="R72" i="16"/>
  <c r="Q72" i="16" s="1"/>
  <c r="AE72" i="16" s="1"/>
  <c r="W399" i="12"/>
  <c r="AA399" i="12" s="1"/>
  <c r="X399" i="12"/>
  <c r="AB399" i="12" s="1"/>
  <c r="AL236" i="16"/>
  <c r="AN236" i="16" s="1"/>
  <c r="AK236" i="16"/>
  <c r="AM236" i="16" s="1"/>
  <c r="X158" i="12"/>
  <c r="AB158" i="12" s="1"/>
  <c r="W158" i="12"/>
  <c r="AA158" i="12" s="1"/>
  <c r="R227" i="12"/>
  <c r="AF227" i="12" s="1"/>
  <c r="AL259" i="12"/>
  <c r="AN259" i="12" s="1"/>
  <c r="AK259" i="12"/>
  <c r="AM259" i="12" s="1"/>
  <c r="AK26" i="15"/>
  <c r="AM26" i="15" s="1"/>
  <c r="AL26" i="15"/>
  <c r="AN26" i="15" s="1"/>
  <c r="T461" i="12"/>
  <c r="AD461" i="12" s="1"/>
  <c r="S461" i="12"/>
  <c r="V99" i="15"/>
  <c r="Z99" i="15" s="1"/>
  <c r="U99" i="15"/>
  <c r="Y99" i="15" s="1"/>
  <c r="AH246" i="12"/>
  <c r="AJ246" i="12" s="1"/>
  <c r="AG246" i="12"/>
  <c r="AI246" i="12" s="1"/>
  <c r="R414" i="12"/>
  <c r="AF414" i="12" s="1"/>
  <c r="W82" i="12"/>
  <c r="AA82" i="12" s="1"/>
  <c r="X82" i="12"/>
  <c r="AB82" i="12" s="1"/>
  <c r="AH37" i="15"/>
  <c r="AJ37" i="15" s="1"/>
  <c r="AG37" i="15"/>
  <c r="AI37" i="15" s="1"/>
  <c r="V173" i="12"/>
  <c r="Z173" i="12" s="1"/>
  <c r="U173" i="12"/>
  <c r="Y173" i="12" s="1"/>
  <c r="AK348" i="12"/>
  <c r="AM348" i="12" s="1"/>
  <c r="AL348" i="12"/>
  <c r="AN348" i="12" s="1"/>
  <c r="R501" i="12"/>
  <c r="AF501" i="12" s="1"/>
  <c r="AK76" i="15"/>
  <c r="AM76" i="15" s="1"/>
  <c r="AL76" i="15"/>
  <c r="AN76" i="15" s="1"/>
  <c r="U196" i="16"/>
  <c r="Y196" i="16" s="1"/>
  <c r="V196" i="16"/>
  <c r="AL125" i="16"/>
  <c r="AN125" i="16" s="1"/>
  <c r="AK125" i="16"/>
  <c r="AM125" i="16" s="1"/>
  <c r="T142" i="16"/>
  <c r="AD142" i="16" s="1"/>
  <c r="S142" i="16"/>
  <c r="T331" i="12"/>
  <c r="AD331" i="12" s="1"/>
  <c r="S331" i="12"/>
  <c r="T153" i="16"/>
  <c r="AD153" i="16" s="1"/>
  <c r="S153" i="16"/>
  <c r="S382" i="12"/>
  <c r="AC382" i="12" s="1"/>
  <c r="T382" i="12"/>
  <c r="AD382" i="12" s="1"/>
  <c r="X12" i="14"/>
  <c r="AB12" i="14" s="1"/>
  <c r="W12" i="14"/>
  <c r="AA12" i="14" s="1"/>
  <c r="W505" i="12"/>
  <c r="AA505" i="12" s="1"/>
  <c r="X505" i="12"/>
  <c r="AB505" i="12" s="1"/>
  <c r="X55" i="15"/>
  <c r="AB55" i="15" s="1"/>
  <c r="W55" i="15"/>
  <c r="AA55" i="15" s="1"/>
  <c r="T34" i="12"/>
  <c r="AD34" i="12" s="1"/>
  <c r="S34" i="12"/>
  <c r="AH111" i="12"/>
  <c r="AJ111" i="12" s="1"/>
  <c r="AG111" i="12"/>
  <c r="AK112" i="16"/>
  <c r="AM112" i="16" s="1"/>
  <c r="AL112" i="16"/>
  <c r="AN112" i="16" s="1"/>
  <c r="X433" i="12"/>
  <c r="AB433" i="12" s="1"/>
  <c r="W433" i="12"/>
  <c r="AA433" i="12" s="1"/>
  <c r="AL463" i="12"/>
  <c r="AN463" i="12" s="1"/>
  <c r="AK463" i="12"/>
  <c r="AM463" i="12" s="1"/>
  <c r="R50" i="15"/>
  <c r="Q50" i="15" s="1"/>
  <c r="T189" i="12"/>
  <c r="AD189" i="12" s="1"/>
  <c r="S189" i="12"/>
  <c r="AC189" i="12" s="1"/>
  <c r="AK442" i="12"/>
  <c r="AM442" i="12" s="1"/>
  <c r="AL442" i="12"/>
  <c r="AN442" i="12" s="1"/>
  <c r="R244" i="16"/>
  <c r="W415" i="12"/>
  <c r="AA415" i="12" s="1"/>
  <c r="X415" i="12"/>
  <c r="AG47" i="12"/>
  <c r="AI47" i="12" s="1"/>
  <c r="AH47" i="12"/>
  <c r="AJ47" i="12" s="1"/>
  <c r="R103" i="16"/>
  <c r="Q103" i="16" s="1"/>
  <c r="AE103" i="16" s="1"/>
  <c r="X190" i="16"/>
  <c r="W190" i="16"/>
  <c r="AA190" i="16" s="1"/>
  <c r="AG344" i="12"/>
  <c r="AI344" i="12" s="1"/>
  <c r="AH344" i="12"/>
  <c r="AJ344" i="12" s="1"/>
  <c r="W57" i="15"/>
  <c r="AA57" i="15" s="1"/>
  <c r="X57" i="15"/>
  <c r="AH19" i="15"/>
  <c r="AJ19" i="15" s="1"/>
  <c r="AG19" i="15"/>
  <c r="U86" i="12"/>
  <c r="Y86" i="12" s="1"/>
  <c r="V86" i="12"/>
  <c r="AK132" i="12"/>
  <c r="AM132" i="12" s="1"/>
  <c r="AL132" i="12"/>
  <c r="AN132" i="12" s="1"/>
  <c r="T453" i="12"/>
  <c r="AD453" i="12" s="1"/>
  <c r="S453" i="12"/>
  <c r="T429" i="12"/>
  <c r="AD429" i="12" s="1"/>
  <c r="S429" i="12"/>
  <c r="AC429" i="12" s="1"/>
  <c r="AG48" i="15"/>
  <c r="AI48" i="15" s="1"/>
  <c r="AH48" i="15"/>
  <c r="AJ48" i="15" s="1"/>
  <c r="V31" i="13"/>
  <c r="Z31" i="13" s="1"/>
  <c r="U31" i="13"/>
  <c r="Y31" i="13" s="1"/>
  <c r="X232" i="12"/>
  <c r="AB232" i="12" s="1"/>
  <c r="W232" i="12"/>
  <c r="AA232" i="12" s="1"/>
  <c r="T84" i="16"/>
  <c r="AD84" i="16" s="1"/>
  <c r="S84" i="16"/>
  <c r="AC84" i="16" s="1"/>
  <c r="AK232" i="12"/>
  <c r="AM232" i="12" s="1"/>
  <c r="AL232" i="12"/>
  <c r="AN232" i="12" s="1"/>
  <c r="AL201" i="12"/>
  <c r="AN201" i="12" s="1"/>
  <c r="AK201" i="12"/>
  <c r="AM201" i="12" s="1"/>
  <c r="W37" i="15"/>
  <c r="AA37" i="15" s="1"/>
  <c r="X37" i="15"/>
  <c r="AB37" i="15" s="1"/>
  <c r="AL72" i="16"/>
  <c r="AN72" i="16" s="1"/>
  <c r="AK72" i="16"/>
  <c r="AM72" i="16" s="1"/>
  <c r="AH161" i="12"/>
  <c r="AJ161" i="12" s="1"/>
  <c r="AG161" i="12"/>
  <c r="U210" i="12"/>
  <c r="Y210" i="12" s="1"/>
  <c r="V210" i="12"/>
  <c r="Z210" i="12" s="1"/>
  <c r="AL366" i="12"/>
  <c r="AN366" i="12" s="1"/>
  <c r="AK366" i="12"/>
  <c r="AM366" i="12" s="1"/>
  <c r="R222" i="16"/>
  <c r="Q222" i="16" s="1"/>
  <c r="AL120" i="16"/>
  <c r="AN120" i="16" s="1"/>
  <c r="AK120" i="16"/>
  <c r="AM120" i="16" s="1"/>
  <c r="R172" i="12"/>
  <c r="AF172" i="12" s="1"/>
  <c r="X365" i="12"/>
  <c r="AB365" i="12" s="1"/>
  <c r="W365" i="12"/>
  <c r="AA365" i="12" s="1"/>
  <c r="V104" i="16"/>
  <c r="Z104" i="16" s="1"/>
  <c r="U104" i="16"/>
  <c r="Y104" i="16" s="1"/>
  <c r="R151" i="16"/>
  <c r="AF151" i="16" s="1"/>
  <c r="S397" i="12"/>
  <c r="AC397" i="12" s="1"/>
  <c r="T397" i="12"/>
  <c r="U135" i="12"/>
  <c r="Y135" i="12" s="1"/>
  <c r="V135" i="12"/>
  <c r="AG169" i="12"/>
  <c r="AH169" i="12"/>
  <c r="AJ169" i="12" s="1"/>
  <c r="W71" i="12"/>
  <c r="AA71" i="12" s="1"/>
  <c r="X71" i="12"/>
  <c r="S15" i="12"/>
  <c r="T15" i="12"/>
  <c r="AD15" i="12" s="1"/>
  <c r="U107" i="16"/>
  <c r="Y107" i="16" s="1"/>
  <c r="V107" i="16"/>
  <c r="Z107" i="16" s="1"/>
  <c r="AL370" i="12"/>
  <c r="AN370" i="12" s="1"/>
  <c r="AK370" i="12"/>
  <c r="AM370" i="12" s="1"/>
  <c r="R369" i="12"/>
  <c r="W497" i="12"/>
  <c r="AA497" i="12" s="1"/>
  <c r="X497" i="12"/>
  <c r="AK485" i="12"/>
  <c r="AM485" i="12" s="1"/>
  <c r="AL485" i="12"/>
  <c r="AN485" i="12" s="1"/>
  <c r="R9" i="13"/>
  <c r="AF9" i="13" s="1"/>
  <c r="R38" i="16"/>
  <c r="AH108" i="16"/>
  <c r="AJ108" i="16" s="1"/>
  <c r="AG108" i="16"/>
  <c r="AG153" i="16"/>
  <c r="AH153" i="16"/>
  <c r="AJ153" i="16" s="1"/>
  <c r="R438" i="12"/>
  <c r="R40" i="16"/>
  <c r="W153" i="16"/>
  <c r="AA153" i="16" s="1"/>
  <c r="X153" i="16"/>
  <c r="R40" i="14"/>
  <c r="R85" i="12"/>
  <c r="AF85" i="12" s="1"/>
  <c r="R80" i="12"/>
  <c r="AF80" i="12" s="1"/>
  <c r="V442" i="12"/>
  <c r="Z442" i="12" s="1"/>
  <c r="U442" i="12"/>
  <c r="Y442" i="12" s="1"/>
  <c r="U211" i="16"/>
  <c r="Y211" i="16" s="1"/>
  <c r="V211" i="16"/>
  <c r="Z211" i="16" s="1"/>
  <c r="AG365" i="12"/>
  <c r="AI365" i="12" s="1"/>
  <c r="AH365" i="12"/>
  <c r="AJ365" i="12" s="1"/>
  <c r="S378" i="12"/>
  <c r="AC378" i="12" s="1"/>
  <c r="T378" i="12"/>
  <c r="AD378" i="12" s="1"/>
  <c r="AK288" i="12"/>
  <c r="AM288" i="12" s="1"/>
  <c r="AL288" i="12"/>
  <c r="AN288" i="12" s="1"/>
  <c r="V214" i="16"/>
  <c r="Z214" i="16" s="1"/>
  <c r="U214" i="16"/>
  <c r="Y214" i="16" s="1"/>
  <c r="R49" i="16"/>
  <c r="AF49" i="16" s="1"/>
  <c r="S103" i="15"/>
  <c r="AC103" i="15" s="1"/>
  <c r="T103" i="15"/>
  <c r="AD103" i="15" s="1"/>
  <c r="U339" i="12"/>
  <c r="Y339" i="12" s="1"/>
  <c r="V339" i="12"/>
  <c r="R165" i="12"/>
  <c r="Q165" i="12" s="1"/>
  <c r="AE165" i="12" s="1"/>
  <c r="W358" i="12"/>
  <c r="AA358" i="12" s="1"/>
  <c r="X358" i="12"/>
  <c r="AH184" i="12"/>
  <c r="AJ184" i="12" s="1"/>
  <c r="AG184" i="12"/>
  <c r="S115" i="12"/>
  <c r="AC115" i="12" s="1"/>
  <c r="T115" i="12"/>
  <c r="AD115" i="12" s="1"/>
  <c r="U26" i="12"/>
  <c r="Y26" i="12" s="1"/>
  <c r="V26" i="12"/>
  <c r="Z26" i="12" s="1"/>
  <c r="R30" i="14"/>
  <c r="Q30" i="14" s="1"/>
  <c r="AH124" i="16"/>
  <c r="AJ124" i="16" s="1"/>
  <c r="AG124" i="16"/>
  <c r="AK66" i="12"/>
  <c r="AM66" i="12" s="1"/>
  <c r="AL66" i="12"/>
  <c r="AN66" i="12" s="1"/>
  <c r="X160" i="12"/>
  <c r="W160" i="12"/>
  <c r="AA160" i="12" s="1"/>
  <c r="S57" i="16"/>
  <c r="T57" i="16"/>
  <c r="AD57" i="16" s="1"/>
  <c r="AG366" i="12"/>
  <c r="AI366" i="12" s="1"/>
  <c r="AH366" i="12"/>
  <c r="AJ366" i="12" s="1"/>
  <c r="AG38" i="12"/>
  <c r="AI38" i="12" s="1"/>
  <c r="AH38" i="12"/>
  <c r="AJ38" i="12" s="1"/>
  <c r="W70" i="15"/>
  <c r="AA70" i="15" s="1"/>
  <c r="X70" i="15"/>
  <c r="AB70" i="15" s="1"/>
  <c r="W341" i="12"/>
  <c r="AA341" i="12" s="1"/>
  <c r="X341" i="12"/>
  <c r="AB341" i="12" s="1"/>
  <c r="R54" i="12"/>
  <c r="AF54" i="12" s="1"/>
  <c r="AL164" i="16"/>
  <c r="AK164" i="16"/>
  <c r="AM164" i="16" s="1"/>
  <c r="AH42" i="14"/>
  <c r="AJ42" i="14" s="1"/>
  <c r="AG42" i="14"/>
  <c r="R126" i="12"/>
  <c r="U98" i="15"/>
  <c r="Y98" i="15" s="1"/>
  <c r="V98" i="15"/>
  <c r="Z98" i="15" s="1"/>
  <c r="S26" i="15"/>
  <c r="T26" i="15"/>
  <c r="AD26" i="15" s="1"/>
  <c r="T76" i="15"/>
  <c r="AD76" i="15" s="1"/>
  <c r="S76" i="15"/>
  <c r="AC76" i="15" s="1"/>
  <c r="V63" i="12"/>
  <c r="Z63" i="12" s="1"/>
  <c r="U63" i="12"/>
  <c r="Y63" i="12" s="1"/>
  <c r="S175" i="12"/>
  <c r="T175" i="12"/>
  <c r="AD175" i="12" s="1"/>
  <c r="W43" i="16"/>
  <c r="AA43" i="16" s="1"/>
  <c r="X43" i="16"/>
  <c r="T48" i="16"/>
  <c r="AD48" i="16" s="1"/>
  <c r="S48" i="16"/>
  <c r="AC48" i="16" s="1"/>
  <c r="AH81" i="12"/>
  <c r="AJ81" i="12" s="1"/>
  <c r="AG81" i="12"/>
  <c r="AH22" i="12"/>
  <c r="AJ22" i="12" s="1"/>
  <c r="AG22" i="12"/>
  <c r="U9" i="12"/>
  <c r="Y9" i="12" s="1"/>
  <c r="V9" i="12"/>
  <c r="Z9" i="12" s="1"/>
  <c r="AK63" i="15"/>
  <c r="AM63" i="15" s="1"/>
  <c r="AL63" i="15"/>
  <c r="T62" i="15"/>
  <c r="AD62" i="15" s="1"/>
  <c r="S62" i="15"/>
  <c r="V18" i="14"/>
  <c r="Z18" i="14" s="1"/>
  <c r="U18" i="14"/>
  <c r="Y18" i="14" s="1"/>
  <c r="U32" i="16"/>
  <c r="Y32" i="16" s="1"/>
  <c r="V32" i="16"/>
  <c r="Z32" i="16" s="1"/>
  <c r="AL406" i="12"/>
  <c r="AN406" i="12" s="1"/>
  <c r="AK406" i="12"/>
  <c r="AM406" i="12" s="1"/>
  <c r="AL210" i="12"/>
  <c r="AK210" i="12"/>
  <c r="AM210" i="12" s="1"/>
  <c r="S169" i="16"/>
  <c r="T169" i="16"/>
  <c r="AD169" i="16" s="1"/>
  <c r="R200" i="16"/>
  <c r="AF200" i="16" s="1"/>
  <c r="AK189" i="12"/>
  <c r="AM189" i="12" s="1"/>
  <c r="AL189" i="12"/>
  <c r="AN189" i="12" s="1"/>
  <c r="AL459" i="12"/>
  <c r="AN459" i="12" s="1"/>
  <c r="AK459" i="12"/>
  <c r="AM459" i="12" s="1"/>
  <c r="R51" i="16"/>
  <c r="X11" i="12"/>
  <c r="W11" i="12"/>
  <c r="AA11" i="12" s="1"/>
  <c r="T32" i="14"/>
  <c r="AD32" i="14" s="1"/>
  <c r="S32" i="14"/>
  <c r="R34" i="12"/>
  <c r="AF34" i="12" s="1"/>
  <c r="X230" i="12"/>
  <c r="W230" i="12"/>
  <c r="AA230" i="12" s="1"/>
  <c r="U41" i="16"/>
  <c r="Y41" i="16" s="1"/>
  <c r="V41" i="16"/>
  <c r="S209" i="16"/>
  <c r="T209" i="16"/>
  <c r="AD209" i="16" s="1"/>
  <c r="R60" i="15"/>
  <c r="U28" i="15"/>
  <c r="Y28" i="15" s="1"/>
  <c r="V28" i="15"/>
  <c r="Z28" i="15" s="1"/>
  <c r="AK15" i="14"/>
  <c r="AM15" i="14" s="1"/>
  <c r="AL15" i="14"/>
  <c r="AN15" i="14" s="1"/>
  <c r="T65" i="15"/>
  <c r="AD65" i="15" s="1"/>
  <c r="S65" i="15"/>
  <c r="X244" i="16"/>
  <c r="W244" i="16"/>
  <c r="AA244" i="16" s="1"/>
  <c r="R331" i="12"/>
  <c r="V71" i="12"/>
  <c r="U71" i="12"/>
  <c r="Y71" i="12" s="1"/>
  <c r="AG94" i="12"/>
  <c r="AI94" i="12" s="1"/>
  <c r="AH94" i="12"/>
  <c r="AJ94" i="12" s="1"/>
  <c r="AH18" i="15"/>
  <c r="AJ18" i="15" s="1"/>
  <c r="AG18" i="15"/>
  <c r="S10" i="13"/>
  <c r="AC10" i="13" s="1"/>
  <c r="T10" i="13"/>
  <c r="AD10" i="13" s="1"/>
  <c r="X428" i="12"/>
  <c r="AB428" i="12" s="1"/>
  <c r="W428" i="12"/>
  <c r="AA428" i="12" s="1"/>
  <c r="R238" i="16"/>
  <c r="X384" i="12"/>
  <c r="W384" i="12"/>
  <c r="AA384" i="12" s="1"/>
  <c r="U113" i="16"/>
  <c r="Y113" i="16" s="1"/>
  <c r="V113" i="16"/>
  <c r="Z113" i="16" s="1"/>
  <c r="AG14" i="15"/>
  <c r="AI14" i="15" s="1"/>
  <c r="AH14" i="15"/>
  <c r="AJ14" i="15" s="1"/>
  <c r="AL198" i="12"/>
  <c r="AN198" i="12" s="1"/>
  <c r="AK198" i="12"/>
  <c r="AM198" i="12" s="1"/>
  <c r="AG281" i="12"/>
  <c r="AH281" i="12"/>
  <c r="AJ281" i="12" s="1"/>
  <c r="S216" i="16"/>
  <c r="T216" i="16"/>
  <c r="AD216" i="16" s="1"/>
  <c r="V67" i="15"/>
  <c r="Z67" i="15" s="1"/>
  <c r="U67" i="15"/>
  <c r="Y67" i="15" s="1"/>
  <c r="AK27" i="13"/>
  <c r="AM27" i="13" s="1"/>
  <c r="AL27" i="13"/>
  <c r="AN27" i="13" s="1"/>
  <c r="X27" i="15"/>
  <c r="AB27" i="15" s="1"/>
  <c r="W27" i="15"/>
  <c r="AA27" i="15" s="1"/>
  <c r="X228" i="12"/>
  <c r="AB228" i="12" s="1"/>
  <c r="W228" i="12"/>
  <c r="AA228" i="12" s="1"/>
  <c r="R88" i="16"/>
  <c r="V109" i="16"/>
  <c r="Z109" i="16" s="1"/>
  <c r="U109" i="16"/>
  <c r="Y109" i="16" s="1"/>
  <c r="AK136" i="12"/>
  <c r="AM136" i="12" s="1"/>
  <c r="AL136" i="12"/>
  <c r="AH94" i="15"/>
  <c r="AJ94" i="15" s="1"/>
  <c r="AG94" i="15"/>
  <c r="AI94" i="15" s="1"/>
  <c r="U102" i="16"/>
  <c r="Y102" i="16" s="1"/>
  <c r="V102" i="16"/>
  <c r="Z102" i="16" s="1"/>
  <c r="S356" i="12"/>
  <c r="AC356" i="12" s="1"/>
  <c r="T356" i="12"/>
  <c r="AD356" i="12" s="1"/>
  <c r="AL225" i="12"/>
  <c r="AK225" i="12"/>
  <c r="AM225" i="12" s="1"/>
  <c r="W24" i="16"/>
  <c r="AA24" i="16" s="1"/>
  <c r="X24" i="16"/>
  <c r="AB24" i="16" s="1"/>
  <c r="W10" i="13"/>
  <c r="AA10" i="13" s="1"/>
  <c r="X10" i="13"/>
  <c r="AB10" i="13" s="1"/>
  <c r="AH245" i="16"/>
  <c r="AJ245" i="16" s="1"/>
  <c r="AG245" i="16"/>
  <c r="T222" i="12"/>
  <c r="AD222" i="12" s="1"/>
  <c r="S222" i="12"/>
  <c r="AC222" i="12" s="1"/>
  <c r="W39" i="16"/>
  <c r="AA39" i="16" s="1"/>
  <c r="X39" i="16"/>
  <c r="AB39" i="16" s="1"/>
  <c r="AH144" i="16"/>
  <c r="AJ144" i="16" s="1"/>
  <c r="AG144" i="16"/>
  <c r="V16" i="14"/>
  <c r="U16" i="14"/>
  <c r="Y16" i="14" s="1"/>
  <c r="AG46" i="12"/>
  <c r="AI46" i="12" s="1"/>
  <c r="AH46" i="12"/>
  <c r="AJ46" i="12" s="1"/>
  <c r="R153" i="12"/>
  <c r="AG237" i="16"/>
  <c r="AI237" i="16" s="1"/>
  <c r="AH237" i="16"/>
  <c r="AJ237" i="16" s="1"/>
  <c r="V222" i="16"/>
  <c r="Z222" i="16" s="1"/>
  <c r="U222" i="16"/>
  <c r="Y222" i="16" s="1"/>
  <c r="AL107" i="12"/>
  <c r="AN107" i="12" s="1"/>
  <c r="AK107" i="12"/>
  <c r="AM107" i="12" s="1"/>
  <c r="R162" i="16"/>
  <c r="S25" i="14"/>
  <c r="T25" i="14"/>
  <c r="AD25" i="14" s="1"/>
  <c r="R370" i="12"/>
  <c r="Q370" i="12" s="1"/>
  <c r="AE370" i="12" s="1"/>
  <c r="V309" i="12"/>
  <c r="Z309" i="12" s="1"/>
  <c r="U309" i="12"/>
  <c r="Y309" i="12" s="1"/>
  <c r="W14" i="13"/>
  <c r="AA14" i="13" s="1"/>
  <c r="X14" i="13"/>
  <c r="AB14" i="13" s="1"/>
  <c r="X421" i="12"/>
  <c r="W421" i="12"/>
  <c r="AA421" i="12" s="1"/>
  <c r="R110" i="16"/>
  <c r="S91" i="15"/>
  <c r="T91" i="15"/>
  <c r="AD91" i="15" s="1"/>
  <c r="W23" i="16"/>
  <c r="AA23" i="16" s="1"/>
  <c r="X23" i="16"/>
  <c r="AB23" i="16" s="1"/>
  <c r="AL14" i="15"/>
  <c r="AN14" i="15" s="1"/>
  <c r="AK14" i="15"/>
  <c r="AM14" i="15" s="1"/>
  <c r="AK229" i="16"/>
  <c r="AM229" i="16" s="1"/>
  <c r="AL229" i="16"/>
  <c r="AN229" i="16" s="1"/>
  <c r="U7" i="13"/>
  <c r="Y7" i="13" s="1"/>
  <c r="V7" i="13"/>
  <c r="Z7" i="13" s="1"/>
  <c r="AH37" i="12"/>
  <c r="AJ37" i="12" s="1"/>
  <c r="AG37" i="12"/>
  <c r="AI37" i="12" s="1"/>
  <c r="U218" i="16"/>
  <c r="Y218" i="16" s="1"/>
  <c r="V218" i="16"/>
  <c r="Z218" i="16" s="1"/>
  <c r="R170" i="12"/>
  <c r="AF170" i="12" s="1"/>
  <c r="AG61" i="16"/>
  <c r="AI61" i="16" s="1"/>
  <c r="AH61" i="16"/>
  <c r="AJ61" i="16" s="1"/>
  <c r="R17" i="12"/>
  <c r="AF17" i="12" s="1"/>
  <c r="AL52" i="16"/>
  <c r="AN52" i="16" s="1"/>
  <c r="AK52" i="16"/>
  <c r="AM52" i="16" s="1"/>
  <c r="X33" i="15"/>
  <c r="AB33" i="15" s="1"/>
  <c r="W33" i="15"/>
  <c r="AA33" i="15" s="1"/>
  <c r="U98" i="16"/>
  <c r="Y98" i="16" s="1"/>
  <c r="V98" i="16"/>
  <c r="Z98" i="16" s="1"/>
  <c r="R213" i="12"/>
  <c r="AF213" i="12" s="1"/>
  <c r="R293" i="12"/>
  <c r="AF293" i="12" s="1"/>
  <c r="AG229" i="16"/>
  <c r="AI229" i="16" s="1"/>
  <c r="AH229" i="16"/>
  <c r="AJ229" i="16" s="1"/>
  <c r="S301" i="12"/>
  <c r="T301" i="12"/>
  <c r="AD301" i="12" s="1"/>
  <c r="W199" i="12"/>
  <c r="AA199" i="12" s="1"/>
  <c r="X199" i="12"/>
  <c r="AH68" i="16"/>
  <c r="AJ68" i="16" s="1"/>
  <c r="AG68" i="16"/>
  <c r="AI68" i="16" s="1"/>
  <c r="V352" i="12"/>
  <c r="U352" i="12"/>
  <c r="Y352" i="12" s="1"/>
  <c r="R117" i="16"/>
  <c r="AF117" i="16" s="1"/>
  <c r="AH174" i="16"/>
  <c r="AJ174" i="16" s="1"/>
  <c r="AG174" i="16"/>
  <c r="AI174" i="16" s="1"/>
  <c r="AL17" i="15"/>
  <c r="AK17" i="15"/>
  <c r="AM17" i="15" s="1"/>
  <c r="AK179" i="16"/>
  <c r="AM179" i="16" s="1"/>
  <c r="AL179" i="16"/>
  <c r="AN179" i="16" s="1"/>
  <c r="R104" i="15"/>
  <c r="AH54" i="16"/>
  <c r="AJ54" i="16" s="1"/>
  <c r="AG54" i="16"/>
  <c r="AI54" i="16" s="1"/>
  <c r="AG39" i="14"/>
  <c r="AH39" i="14"/>
  <c r="AJ39" i="14" s="1"/>
  <c r="R22" i="14"/>
  <c r="R67" i="15"/>
  <c r="AF67" i="15" s="1"/>
  <c r="S126" i="16"/>
  <c r="AC126" i="16" s="1"/>
  <c r="T126" i="16"/>
  <c r="AD126" i="16" s="1"/>
  <c r="AH35" i="14"/>
  <c r="AJ35" i="14" s="1"/>
  <c r="AG35" i="14"/>
  <c r="AI35" i="14" s="1"/>
  <c r="W20" i="12"/>
  <c r="AA20" i="12" s="1"/>
  <c r="X20" i="12"/>
  <c r="AB20" i="12" s="1"/>
  <c r="X221" i="16"/>
  <c r="W221" i="16"/>
  <c r="AA221" i="16" s="1"/>
  <c r="U361" i="12"/>
  <c r="Y361" i="12" s="1"/>
  <c r="V361" i="12"/>
  <c r="Z361" i="12" s="1"/>
  <c r="V231" i="12"/>
  <c r="Z231" i="12" s="1"/>
  <c r="U231" i="12"/>
  <c r="Y231" i="12" s="1"/>
  <c r="R105" i="15"/>
  <c r="T321" i="12"/>
  <c r="AD321" i="12" s="1"/>
  <c r="S321" i="12"/>
  <c r="AC321" i="12" s="1"/>
  <c r="X54" i="16"/>
  <c r="AB54" i="16" s="1"/>
  <c r="W54" i="16"/>
  <c r="AA54" i="16" s="1"/>
  <c r="V472" i="12"/>
  <c r="Z472" i="12" s="1"/>
  <c r="U472" i="12"/>
  <c r="Y472" i="12" s="1"/>
  <c r="AH169" i="16"/>
  <c r="AJ169" i="16" s="1"/>
  <c r="AG169" i="16"/>
  <c r="AI169" i="16" s="1"/>
  <c r="R496" i="12"/>
  <c r="R43" i="14"/>
  <c r="AF43" i="14" s="1"/>
  <c r="R98" i="15"/>
  <c r="Q98" i="15" s="1"/>
  <c r="AE98" i="15" s="1"/>
  <c r="AL117" i="16"/>
  <c r="AN117" i="16" s="1"/>
  <c r="AK117" i="16"/>
  <c r="AM117" i="16" s="1"/>
  <c r="R34" i="16"/>
  <c r="R116" i="12"/>
  <c r="Q116" i="12" s="1"/>
  <c r="V37" i="16"/>
  <c r="Z37" i="16" s="1"/>
  <c r="U37" i="16"/>
  <c r="Y37" i="16" s="1"/>
  <c r="X224" i="12"/>
  <c r="AB224" i="12" s="1"/>
  <c r="W224" i="12"/>
  <c r="AA224" i="12" s="1"/>
  <c r="R184" i="12"/>
  <c r="U147" i="16"/>
  <c r="Y147" i="16" s="1"/>
  <c r="V147" i="16"/>
  <c r="Z147" i="16" s="1"/>
  <c r="W150" i="12"/>
  <c r="AA150" i="12" s="1"/>
  <c r="X150" i="12"/>
  <c r="AH36" i="15"/>
  <c r="AJ36" i="15" s="1"/>
  <c r="AG36" i="15"/>
  <c r="S25" i="15"/>
  <c r="AC25" i="15" s="1"/>
  <c r="T25" i="15"/>
  <c r="AD25" i="15" s="1"/>
  <c r="S318" i="12"/>
  <c r="AC318" i="12" s="1"/>
  <c r="T318" i="12"/>
  <c r="AL29" i="16"/>
  <c r="AN29" i="16" s="1"/>
  <c r="AK29" i="16"/>
  <c r="AM29" i="16" s="1"/>
  <c r="AG25" i="12"/>
  <c r="AH25" i="12"/>
  <c r="AJ25" i="12" s="1"/>
  <c r="S234" i="16"/>
  <c r="AC234" i="16" s="1"/>
  <c r="T234" i="16"/>
  <c r="AD234" i="16" s="1"/>
  <c r="R43" i="16"/>
  <c r="R77" i="12"/>
  <c r="Q77" i="12" s="1"/>
  <c r="AE77" i="12" s="1"/>
  <c r="V19" i="13"/>
  <c r="U19" i="13"/>
  <c r="Y19" i="13" s="1"/>
  <c r="R89" i="16"/>
  <c r="U96" i="12"/>
  <c r="Y96" i="12" s="1"/>
  <c r="V96" i="12"/>
  <c r="Z96" i="12" s="1"/>
  <c r="X125" i="12"/>
  <c r="W125" i="12"/>
  <c r="AA125" i="12" s="1"/>
  <c r="X149" i="12"/>
  <c r="W149" i="12"/>
  <c r="AA149" i="12" s="1"/>
  <c r="AG94" i="16"/>
  <c r="AI94" i="16" s="1"/>
  <c r="AH94" i="16"/>
  <c r="AJ94" i="16" s="1"/>
  <c r="AG180" i="16"/>
  <c r="AH180" i="16"/>
  <c r="AJ180" i="16" s="1"/>
  <c r="AG257" i="12"/>
  <c r="AH257" i="12"/>
  <c r="AJ257" i="12" s="1"/>
  <c r="V20" i="16"/>
  <c r="Z20" i="16" s="1"/>
  <c r="U20" i="16"/>
  <c r="Y20" i="16" s="1"/>
  <c r="W42" i="14"/>
  <c r="AA42" i="14" s="1"/>
  <c r="X42" i="14"/>
  <c r="AB42" i="14" s="1"/>
  <c r="AH494" i="12"/>
  <c r="AJ494" i="12" s="1"/>
  <c r="AG494" i="12"/>
  <c r="AG90" i="15"/>
  <c r="AH90" i="15"/>
  <c r="AJ90" i="15" s="1"/>
  <c r="T344" i="12"/>
  <c r="AD344" i="12" s="1"/>
  <c r="S344" i="12"/>
  <c r="AG470" i="12"/>
  <c r="AH470" i="12"/>
  <c r="AJ470" i="12" s="1"/>
  <c r="AH92" i="16"/>
  <c r="AJ92" i="16" s="1"/>
  <c r="AG92" i="16"/>
  <c r="AI92" i="16" s="1"/>
  <c r="X51" i="15"/>
  <c r="AB51" i="15" s="1"/>
  <c r="W51" i="15"/>
  <c r="AA51" i="15" s="1"/>
  <c r="AH195" i="12"/>
  <c r="AJ195" i="12" s="1"/>
  <c r="AG195" i="12"/>
  <c r="AI195" i="12" s="1"/>
  <c r="S151" i="12"/>
  <c r="AC151" i="12" s="1"/>
  <c r="T151" i="12"/>
  <c r="AD151" i="12" s="1"/>
  <c r="AK244" i="16"/>
  <c r="AL244" i="16"/>
  <c r="AN244" i="16" s="1"/>
  <c r="T47" i="16"/>
  <c r="AD47" i="16" s="1"/>
  <c r="S47" i="16"/>
  <c r="S192" i="12"/>
  <c r="T192" i="12"/>
  <c r="AD192" i="12" s="1"/>
  <c r="V17" i="14"/>
  <c r="Z17" i="14" s="1"/>
  <c r="U17" i="14"/>
  <c r="Y17" i="14" s="1"/>
  <c r="R278" i="12"/>
  <c r="AF278" i="12" s="1"/>
  <c r="AL114" i="16"/>
  <c r="AN114" i="16" s="1"/>
  <c r="AK114" i="16"/>
  <c r="AL80" i="16"/>
  <c r="AK80" i="16"/>
  <c r="AM80" i="16" s="1"/>
  <c r="AL23" i="14"/>
  <c r="AK23" i="14"/>
  <c r="AM23" i="14" s="1"/>
  <c r="R43" i="15"/>
  <c r="X183" i="12"/>
  <c r="AB183" i="12" s="1"/>
  <c r="W183" i="12"/>
  <c r="AA183" i="12" s="1"/>
  <c r="AG296" i="12"/>
  <c r="AH296" i="12"/>
  <c r="AJ296" i="12" s="1"/>
  <c r="AK99" i="16"/>
  <c r="AM99" i="16" s="1"/>
  <c r="AL99" i="16"/>
  <c r="X60" i="16"/>
  <c r="AB60" i="16" s="1"/>
  <c r="W60" i="16"/>
  <c r="AA60" i="16" s="1"/>
  <c r="T207" i="16"/>
  <c r="AD207" i="16" s="1"/>
  <c r="S207" i="16"/>
  <c r="R492" i="12"/>
  <c r="AF492" i="12" s="1"/>
  <c r="AH40" i="12"/>
  <c r="AJ40" i="12" s="1"/>
  <c r="AG40" i="12"/>
  <c r="AI40" i="12" s="1"/>
  <c r="W18" i="13"/>
  <c r="AA18" i="13" s="1"/>
  <c r="X18" i="13"/>
  <c r="AB18" i="13" s="1"/>
  <c r="AL116" i="12"/>
  <c r="AN116" i="12" s="1"/>
  <c r="AK116" i="12"/>
  <c r="AM116" i="12" s="1"/>
  <c r="X79" i="12"/>
  <c r="AB79" i="12" s="1"/>
  <c r="W79" i="12"/>
  <c r="AA79" i="12" s="1"/>
  <c r="AL504" i="12"/>
  <c r="AN504" i="12" s="1"/>
  <c r="AK504" i="12"/>
  <c r="AM504" i="12" s="1"/>
  <c r="U90" i="16"/>
  <c r="Y90" i="16" s="1"/>
  <c r="V90" i="16"/>
  <c r="X325" i="12"/>
  <c r="AB325" i="12" s="1"/>
  <c r="W325" i="12"/>
  <c r="AA325" i="12" s="1"/>
  <c r="AH238" i="12"/>
  <c r="AJ238" i="12" s="1"/>
  <c r="AG238" i="12"/>
  <c r="R53" i="16"/>
  <c r="AK140" i="16"/>
  <c r="AM140" i="16" s="1"/>
  <c r="AL140" i="16"/>
  <c r="R86" i="12"/>
  <c r="X48" i="16"/>
  <c r="W48" i="16"/>
  <c r="AA48" i="16" s="1"/>
  <c r="V324" i="12"/>
  <c r="Z324" i="12" s="1"/>
  <c r="U324" i="12"/>
  <c r="Y324" i="12" s="1"/>
  <c r="AK69" i="12"/>
  <c r="AM69" i="12" s="1"/>
  <c r="AL69" i="12"/>
  <c r="AN69" i="12" s="1"/>
  <c r="T96" i="16"/>
  <c r="AD96" i="16" s="1"/>
  <c r="S96" i="16"/>
  <c r="R9" i="14"/>
  <c r="AF9" i="14" s="1"/>
  <c r="T95" i="12"/>
  <c r="AD95" i="12" s="1"/>
  <c r="S95" i="12"/>
  <c r="AC95" i="12" s="1"/>
  <c r="X470" i="12"/>
  <c r="AB470" i="12" s="1"/>
  <c r="W470" i="12"/>
  <c r="AA470" i="12" s="1"/>
  <c r="AL9" i="15"/>
  <c r="AN9" i="15" s="1"/>
  <c r="AK9" i="15"/>
  <c r="AM9" i="15" s="1"/>
  <c r="X75" i="16"/>
  <c r="AB75" i="16" s="1"/>
  <c r="W75" i="16"/>
  <c r="AA75" i="16" s="1"/>
  <c r="T118" i="16"/>
  <c r="AD118" i="16" s="1"/>
  <c r="S118" i="16"/>
  <c r="AC118" i="16" s="1"/>
  <c r="AG36" i="16"/>
  <c r="AI36" i="16" s="1"/>
  <c r="AH36" i="16"/>
  <c r="AJ36" i="16" s="1"/>
  <c r="AH220" i="16"/>
  <c r="AJ220" i="16" s="1"/>
  <c r="AG220" i="16"/>
  <c r="AI220" i="16" s="1"/>
  <c r="AH163" i="16"/>
  <c r="AJ163" i="16" s="1"/>
  <c r="AG163" i="16"/>
  <c r="U509" i="12"/>
  <c r="Y509" i="12" s="1"/>
  <c r="V509" i="12"/>
  <c r="Z509" i="12" s="1"/>
  <c r="T219" i="16"/>
  <c r="AD219" i="16" s="1"/>
  <c r="S219" i="16"/>
  <c r="AH162" i="12"/>
  <c r="AJ162" i="12" s="1"/>
  <c r="AG162" i="12"/>
  <c r="AI162" i="12" s="1"/>
  <c r="U244" i="12"/>
  <c r="Y244" i="12" s="1"/>
  <c r="V244" i="12"/>
  <c r="Z244" i="12" s="1"/>
  <c r="R28" i="12"/>
  <c r="AK93" i="16"/>
  <c r="AM93" i="16" s="1"/>
  <c r="AL93" i="16"/>
  <c r="AN93" i="16" s="1"/>
  <c r="T442" i="12"/>
  <c r="AD442" i="12" s="1"/>
  <c r="S442" i="12"/>
  <c r="AC442" i="12" s="1"/>
  <c r="U29" i="13"/>
  <c r="Y29" i="13" s="1"/>
  <c r="V29" i="13"/>
  <c r="Z29" i="13" s="1"/>
  <c r="W40" i="16"/>
  <c r="AA40" i="16" s="1"/>
  <c r="X40" i="16"/>
  <c r="AB40" i="16" s="1"/>
  <c r="AG389" i="12"/>
  <c r="AH389" i="12"/>
  <c r="AJ389" i="12" s="1"/>
  <c r="V45" i="15"/>
  <c r="Z45" i="15" s="1"/>
  <c r="U45" i="15"/>
  <c r="Y45" i="15" s="1"/>
  <c r="U38" i="16"/>
  <c r="Y38" i="16" s="1"/>
  <c r="V38" i="16"/>
  <c r="Z38" i="16" s="1"/>
  <c r="AL61" i="16"/>
  <c r="AN61" i="16" s="1"/>
  <c r="AK61" i="16"/>
  <c r="R245" i="12"/>
  <c r="AF245" i="12" s="1"/>
  <c r="AK395" i="12"/>
  <c r="AM395" i="12" s="1"/>
  <c r="AL395" i="12"/>
  <c r="AN395" i="12" s="1"/>
  <c r="R19" i="12"/>
  <c r="Q19" i="12" s="1"/>
  <c r="AE19" i="12" s="1"/>
  <c r="X395" i="12"/>
  <c r="AB395" i="12" s="1"/>
  <c r="W395" i="12"/>
  <c r="AA395" i="12" s="1"/>
  <c r="AG199" i="16"/>
  <c r="AH199" i="16"/>
  <c r="AJ199" i="16" s="1"/>
  <c r="AL165" i="16"/>
  <c r="AN165" i="16" s="1"/>
  <c r="AK165" i="16"/>
  <c r="U51" i="16"/>
  <c r="Y51" i="16" s="1"/>
  <c r="V51" i="16"/>
  <c r="Z51" i="16" s="1"/>
  <c r="AL26" i="14"/>
  <c r="AN26" i="14" s="1"/>
  <c r="AK26" i="14"/>
  <c r="AM26" i="14" s="1"/>
  <c r="AH91" i="15"/>
  <c r="AJ91" i="15" s="1"/>
  <c r="AG91" i="15"/>
  <c r="R20" i="14"/>
  <c r="Q20" i="14" s="1"/>
  <c r="AE20" i="14" s="1"/>
  <c r="U46" i="14"/>
  <c r="Y46" i="14" s="1"/>
  <c r="V46" i="14"/>
  <c r="Z46" i="14" s="1"/>
  <c r="R27" i="16"/>
  <c r="V68" i="16"/>
  <c r="Z68" i="16" s="1"/>
  <c r="U68" i="16"/>
  <c r="Y68" i="16" s="1"/>
  <c r="U86" i="15"/>
  <c r="Y86" i="15" s="1"/>
  <c r="V86" i="15"/>
  <c r="Z86" i="15" s="1"/>
  <c r="V90" i="15"/>
  <c r="Z90" i="15" s="1"/>
  <c r="U90" i="15"/>
  <c r="Y90" i="15" s="1"/>
  <c r="R87" i="15"/>
  <c r="Q87" i="15" s="1"/>
  <c r="AE87" i="15" s="1"/>
  <c r="R100" i="16"/>
  <c r="Q100" i="16" s="1"/>
  <c r="AE100" i="16" s="1"/>
  <c r="AL80" i="12"/>
  <c r="AN80" i="12" s="1"/>
  <c r="AK80" i="12"/>
  <c r="AM80" i="12" s="1"/>
  <c r="AG16" i="14"/>
  <c r="AH16" i="14"/>
  <c r="AJ16" i="14" s="1"/>
  <c r="AG52" i="16"/>
  <c r="AI52" i="16" s="1"/>
  <c r="AH52" i="16"/>
  <c r="AJ52" i="16" s="1"/>
  <c r="W101" i="15"/>
  <c r="AA101" i="15" s="1"/>
  <c r="X101" i="15"/>
  <c r="AB101" i="15" s="1"/>
  <c r="X38" i="16"/>
  <c r="W38" i="16"/>
  <c r="AA38" i="16" s="1"/>
  <c r="AH402" i="12"/>
  <c r="AJ402" i="12" s="1"/>
  <c r="AG402" i="12"/>
  <c r="S13" i="12"/>
  <c r="T13" i="12"/>
  <c r="AG194" i="16"/>
  <c r="AH194" i="16"/>
  <c r="AJ194" i="16" s="1"/>
  <c r="V194" i="16"/>
  <c r="U194" i="16"/>
  <c r="Y194" i="16" s="1"/>
  <c r="R185" i="12"/>
  <c r="Q185" i="12" s="1"/>
  <c r="AE185" i="12" s="1"/>
  <c r="U337" i="12"/>
  <c r="Y337" i="12" s="1"/>
  <c r="V337" i="12"/>
  <c r="R472" i="12"/>
  <c r="AF472" i="12" s="1"/>
  <c r="V407" i="12"/>
  <c r="Z407" i="12" s="1"/>
  <c r="U407" i="12"/>
  <c r="Y407" i="12" s="1"/>
  <c r="S26" i="14"/>
  <c r="AC26" i="14" s="1"/>
  <c r="T26" i="14"/>
  <c r="AD26" i="14" s="1"/>
  <c r="X20" i="13"/>
  <c r="AB20" i="13" s="1"/>
  <c r="W20" i="13"/>
  <c r="AA20" i="13" s="1"/>
  <c r="T276" i="12"/>
  <c r="AD276" i="12" s="1"/>
  <c r="S276" i="12"/>
  <c r="R172" i="16"/>
  <c r="Q172" i="16" s="1"/>
  <c r="AG452" i="12"/>
  <c r="AI452" i="12" s="1"/>
  <c r="AH452" i="12"/>
  <c r="AJ452" i="12" s="1"/>
  <c r="U502" i="12"/>
  <c r="Y502" i="12" s="1"/>
  <c r="V502" i="12"/>
  <c r="Z502" i="12" s="1"/>
  <c r="W192" i="16"/>
  <c r="AA192" i="16" s="1"/>
  <c r="X192" i="16"/>
  <c r="AB192" i="16" s="1"/>
  <c r="AG143" i="16"/>
  <c r="AH143" i="16"/>
  <c r="AJ143" i="16" s="1"/>
  <c r="S398" i="12"/>
  <c r="T398" i="12"/>
  <c r="AD398" i="12" s="1"/>
  <c r="R46" i="15"/>
  <c r="T254" i="12"/>
  <c r="AD254" i="12" s="1"/>
  <c r="S254" i="12"/>
  <c r="AC254" i="12" s="1"/>
  <c r="AH448" i="12"/>
  <c r="AJ448" i="12" s="1"/>
  <c r="AG448" i="12"/>
  <c r="V84" i="16"/>
  <c r="Z84" i="16" s="1"/>
  <c r="U84" i="16"/>
  <c r="Y84" i="16" s="1"/>
  <c r="T119" i="12"/>
  <c r="AD119" i="12" s="1"/>
  <c r="S119" i="12"/>
  <c r="X146" i="16"/>
  <c r="W146" i="16"/>
  <c r="AA146" i="16" s="1"/>
  <c r="U21" i="12"/>
  <c r="Y21" i="12" s="1"/>
  <c r="V21" i="12"/>
  <c r="Z21" i="12" s="1"/>
  <c r="AH127" i="16"/>
  <c r="AJ127" i="16" s="1"/>
  <c r="AG127" i="16"/>
  <c r="AI127" i="16" s="1"/>
  <c r="T245" i="16"/>
  <c r="AD245" i="16" s="1"/>
  <c r="S245" i="16"/>
  <c r="AG13" i="15"/>
  <c r="AH13" i="15"/>
  <c r="AJ13" i="15" s="1"/>
  <c r="U381" i="12"/>
  <c r="Y381" i="12" s="1"/>
  <c r="V381" i="12"/>
  <c r="AL279" i="12"/>
  <c r="AN279" i="12" s="1"/>
  <c r="AK279" i="12"/>
  <c r="T462" i="12"/>
  <c r="AD462" i="12" s="1"/>
  <c r="S462" i="12"/>
  <c r="AH65" i="16"/>
  <c r="AJ65" i="16" s="1"/>
  <c r="AG65" i="16"/>
  <c r="AI65" i="16" s="1"/>
  <c r="AL426" i="12"/>
  <c r="AN426" i="12" s="1"/>
  <c r="AK426" i="12"/>
  <c r="AM426" i="12" s="1"/>
  <c r="V143" i="16"/>
  <c r="U143" i="16"/>
  <c r="Y143" i="16" s="1"/>
  <c r="AL190" i="12"/>
  <c r="AN190" i="12" s="1"/>
  <c r="AK190" i="12"/>
  <c r="AM190" i="12" s="1"/>
  <c r="S35" i="14"/>
  <c r="AC35" i="14" s="1"/>
  <c r="T35" i="14"/>
  <c r="AD35" i="14" s="1"/>
  <c r="R41" i="16"/>
  <c r="AF41" i="16" s="1"/>
  <c r="R225" i="16"/>
  <c r="AF225" i="16" s="1"/>
  <c r="S14" i="13"/>
  <c r="AC14" i="13" s="1"/>
  <c r="T14" i="13"/>
  <c r="AD14" i="13" s="1"/>
  <c r="AG321" i="12"/>
  <c r="AI321" i="12" s="1"/>
  <c r="AH321" i="12"/>
  <c r="AJ321" i="12" s="1"/>
  <c r="V139" i="16"/>
  <c r="U139" i="16"/>
  <c r="Y139" i="16" s="1"/>
  <c r="S31" i="12"/>
  <c r="T31" i="12"/>
  <c r="AD31" i="12" s="1"/>
  <c r="V23" i="12"/>
  <c r="U23" i="12"/>
  <c r="Y23" i="12" s="1"/>
  <c r="X57" i="16"/>
  <c r="W57" i="16"/>
  <c r="AA57" i="16" s="1"/>
  <c r="R37" i="14"/>
  <c r="Q37" i="14" s="1"/>
  <c r="AE37" i="14" s="1"/>
  <c r="AH87" i="16"/>
  <c r="AJ87" i="16" s="1"/>
  <c r="AG87" i="16"/>
  <c r="S146" i="16"/>
  <c r="T146" i="16"/>
  <c r="AD146" i="16" s="1"/>
  <c r="R38" i="15"/>
  <c r="W141" i="16"/>
  <c r="AA141" i="16" s="1"/>
  <c r="X141" i="16"/>
  <c r="AB141" i="16" s="1"/>
  <c r="AK174" i="16"/>
  <c r="AM174" i="16" s="1"/>
  <c r="AL174" i="16"/>
  <c r="AN174" i="16" s="1"/>
  <c r="X406" i="12"/>
  <c r="AB406" i="12" s="1"/>
  <c r="W406" i="12"/>
  <c r="AA406" i="12" s="1"/>
  <c r="AG201" i="12"/>
  <c r="AI201" i="12" s="1"/>
  <c r="AH201" i="12"/>
  <c r="AJ201" i="12" s="1"/>
  <c r="U36" i="15"/>
  <c r="Y36" i="15" s="1"/>
  <c r="V36" i="15"/>
  <c r="R8" i="12"/>
  <c r="AF8" i="12" s="1"/>
  <c r="AK240" i="12"/>
  <c r="AM240" i="12" s="1"/>
  <c r="AL240" i="12"/>
  <c r="AN240" i="12" s="1"/>
  <c r="R164" i="16"/>
  <c r="AF164" i="16" s="1"/>
  <c r="T283" i="12"/>
  <c r="AD283" i="12" s="1"/>
  <c r="S283" i="12"/>
  <c r="AC283" i="12" s="1"/>
  <c r="X282" i="12"/>
  <c r="W282" i="12"/>
  <c r="AA282" i="12" s="1"/>
  <c r="U288" i="12"/>
  <c r="Y288" i="12" s="1"/>
  <c r="V288" i="12"/>
  <c r="Z288" i="12" s="1"/>
  <c r="V131" i="16"/>
  <c r="Z131" i="16" s="1"/>
  <c r="U131" i="16"/>
  <c r="Y131" i="16" s="1"/>
  <c r="AG16" i="15"/>
  <c r="AH16" i="15"/>
  <c r="AJ16" i="15" s="1"/>
  <c r="AG273" i="12"/>
  <c r="AH273" i="12"/>
  <c r="AJ273" i="12" s="1"/>
  <c r="AH37" i="16"/>
  <c r="AJ37" i="16" s="1"/>
  <c r="AG37" i="16"/>
  <c r="R183" i="12"/>
  <c r="AF183" i="12" s="1"/>
  <c r="T115" i="16"/>
  <c r="AD115" i="16" s="1"/>
  <c r="S115" i="16"/>
  <c r="S296" i="12"/>
  <c r="AC296" i="12" s="1"/>
  <c r="T296" i="12"/>
  <c r="AD296" i="12" s="1"/>
  <c r="W155" i="16"/>
  <c r="AA155" i="16" s="1"/>
  <c r="X155" i="16"/>
  <c r="AB155" i="16" s="1"/>
  <c r="U50" i="12"/>
  <c r="Y50" i="12" s="1"/>
  <c r="V50" i="12"/>
  <c r="Z50" i="12" s="1"/>
  <c r="AG155" i="16"/>
  <c r="AH155" i="16"/>
  <c r="AJ155" i="16" s="1"/>
  <c r="AL134" i="16"/>
  <c r="AN134" i="16" s="1"/>
  <c r="AK134" i="16"/>
  <c r="AM134" i="16" s="1"/>
  <c r="X10" i="14"/>
  <c r="AB10" i="14" s="1"/>
  <c r="W10" i="14"/>
  <c r="AA10" i="14" s="1"/>
  <c r="AK107" i="16"/>
  <c r="AM107" i="16" s="1"/>
  <c r="AL107" i="16"/>
  <c r="AN107" i="16" s="1"/>
  <c r="AH222" i="16"/>
  <c r="AJ222" i="16" s="1"/>
  <c r="AG222" i="16"/>
  <c r="T7" i="14"/>
  <c r="AD7" i="14" s="1"/>
  <c r="S7" i="14"/>
  <c r="AH69" i="16"/>
  <c r="AJ69" i="16" s="1"/>
  <c r="AG69" i="16"/>
  <c r="AK58" i="16"/>
  <c r="AM58" i="16" s="1"/>
  <c r="AL58" i="16"/>
  <c r="AN58" i="16" s="1"/>
  <c r="AH426" i="12"/>
  <c r="AJ426" i="12" s="1"/>
  <c r="AG426" i="12"/>
  <c r="AK220" i="16"/>
  <c r="AM220" i="16" s="1"/>
  <c r="AL220" i="16"/>
  <c r="AN220" i="16" s="1"/>
  <c r="AK98" i="15"/>
  <c r="AL98" i="15"/>
  <c r="AN98" i="15" s="1"/>
  <c r="X297" i="12"/>
  <c r="AB297" i="12" s="1"/>
  <c r="W297" i="12"/>
  <c r="AA297" i="12" s="1"/>
  <c r="AK53" i="16"/>
  <c r="AL53" i="16"/>
  <c r="AN53" i="16" s="1"/>
  <c r="S30" i="14"/>
  <c r="T30" i="14"/>
  <c r="AD30" i="14" s="1"/>
  <c r="U105" i="16"/>
  <c r="Y105" i="16" s="1"/>
  <c r="V105" i="16"/>
  <c r="Z105" i="16" s="1"/>
  <c r="X126" i="12"/>
  <c r="AB126" i="12" s="1"/>
  <c r="W126" i="12"/>
  <c r="AA126" i="12" s="1"/>
  <c r="T30" i="16"/>
  <c r="AD30" i="16" s="1"/>
  <c r="S30" i="16"/>
  <c r="T73" i="16"/>
  <c r="AD73" i="16" s="1"/>
  <c r="S73" i="16"/>
  <c r="AK128" i="12"/>
  <c r="AM128" i="12" s="1"/>
  <c r="AL128" i="12"/>
  <c r="AN128" i="12" s="1"/>
  <c r="T203" i="12"/>
  <c r="AD203" i="12" s="1"/>
  <c r="S203" i="12"/>
  <c r="T479" i="12"/>
  <c r="AD479" i="12" s="1"/>
  <c r="S479" i="12"/>
  <c r="AC479" i="12" s="1"/>
  <c r="AK40" i="15"/>
  <c r="AL40" i="15"/>
  <c r="AN40" i="15" s="1"/>
  <c r="T69" i="15"/>
  <c r="AD69" i="15" s="1"/>
  <c r="S69" i="15"/>
  <c r="AC69" i="15" s="1"/>
  <c r="AL34" i="16"/>
  <c r="AN34" i="16" s="1"/>
  <c r="AK34" i="16"/>
  <c r="AM34" i="16" s="1"/>
  <c r="S290" i="12"/>
  <c r="AC290" i="12" s="1"/>
  <c r="T290" i="12"/>
  <c r="AD290" i="12" s="1"/>
  <c r="AH25" i="16"/>
  <c r="AJ25" i="16" s="1"/>
  <c r="AG25" i="16"/>
  <c r="AI25" i="16" s="1"/>
  <c r="W34" i="15"/>
  <c r="AA34" i="15" s="1"/>
  <c r="X34" i="15"/>
  <c r="AB34" i="15" s="1"/>
  <c r="V387" i="12"/>
  <c r="U387" i="12"/>
  <c r="Y387" i="12" s="1"/>
  <c r="AH17" i="15"/>
  <c r="AJ17" i="15" s="1"/>
  <c r="AG17" i="15"/>
  <c r="AK404" i="12"/>
  <c r="AM404" i="12" s="1"/>
  <c r="AL404" i="12"/>
  <c r="AG314" i="12"/>
  <c r="AI314" i="12" s="1"/>
  <c r="AH314" i="12"/>
  <c r="AJ314" i="12" s="1"/>
  <c r="X13" i="15"/>
  <c r="AB13" i="15" s="1"/>
  <c r="W13" i="15"/>
  <c r="AA13" i="15" s="1"/>
  <c r="R7" i="15"/>
  <c r="W44" i="16"/>
  <c r="AA44" i="16" s="1"/>
  <c r="X44" i="16"/>
  <c r="AH104" i="15"/>
  <c r="AJ104" i="15" s="1"/>
  <c r="AG104" i="15"/>
  <c r="AL39" i="12"/>
  <c r="AN39" i="12" s="1"/>
  <c r="AK39" i="12"/>
  <c r="AM39" i="12" s="1"/>
  <c r="X130" i="12"/>
  <c r="AB130" i="12" s="1"/>
  <c r="W130" i="12"/>
  <c r="AA130" i="12" s="1"/>
  <c r="W199" i="16"/>
  <c r="AA199" i="16" s="1"/>
  <c r="X199" i="16"/>
  <c r="AB199" i="16" s="1"/>
  <c r="W200" i="16"/>
  <c r="AA200" i="16" s="1"/>
  <c r="X200" i="16"/>
  <c r="AB200" i="16" s="1"/>
  <c r="AH211" i="12"/>
  <c r="AJ211" i="12" s="1"/>
  <c r="AG211" i="12"/>
  <c r="V248" i="12"/>
  <c r="Z248" i="12" s="1"/>
  <c r="U248" i="12"/>
  <c r="Y248" i="12" s="1"/>
  <c r="S227" i="16"/>
  <c r="AC227" i="16" s="1"/>
  <c r="T227" i="16"/>
  <c r="AD227" i="16" s="1"/>
  <c r="R104" i="16"/>
  <c r="AF104" i="16" s="1"/>
  <c r="AL104" i="12"/>
  <c r="AN104" i="12" s="1"/>
  <c r="AK104" i="12"/>
  <c r="AM104" i="12" s="1"/>
  <c r="R93" i="16"/>
  <c r="AF93" i="16" s="1"/>
  <c r="AG151" i="16"/>
  <c r="AH151" i="16"/>
  <c r="AJ151" i="16" s="1"/>
  <c r="AL340" i="12"/>
  <c r="AK340" i="12"/>
  <c r="AM340" i="12" s="1"/>
  <c r="T304" i="12"/>
  <c r="AD304" i="12" s="1"/>
  <c r="S304" i="12"/>
  <c r="AC304" i="12" s="1"/>
  <c r="T199" i="16"/>
  <c r="AD199" i="16" s="1"/>
  <c r="S199" i="16"/>
  <c r="AG24" i="15"/>
  <c r="AH24" i="15"/>
  <c r="AJ24" i="15" s="1"/>
  <c r="T30" i="13"/>
  <c r="AD30" i="13" s="1"/>
  <c r="S30" i="13"/>
  <c r="AG25" i="15"/>
  <c r="AI25" i="15" s="1"/>
  <c r="AH25" i="15"/>
  <c r="AJ25" i="15" s="1"/>
  <c r="W203" i="12"/>
  <c r="AA203" i="12" s="1"/>
  <c r="X203" i="12"/>
  <c r="R195" i="16"/>
  <c r="V83" i="12"/>
  <c r="Z83" i="12" s="1"/>
  <c r="U83" i="12"/>
  <c r="Y83" i="12" s="1"/>
  <c r="S138" i="12"/>
  <c r="AC138" i="12" s="1"/>
  <c r="T138" i="12"/>
  <c r="AD138" i="12" s="1"/>
  <c r="R142" i="12"/>
  <c r="AF142" i="12" s="1"/>
  <c r="S59" i="16"/>
  <c r="T59" i="16"/>
  <c r="AD59" i="16" s="1"/>
  <c r="AH247" i="16"/>
  <c r="AJ247" i="16" s="1"/>
  <c r="AG247" i="16"/>
  <c r="AI247" i="16" s="1"/>
  <c r="S91" i="16"/>
  <c r="AC91" i="16" s="1"/>
  <c r="T91" i="16"/>
  <c r="AD91" i="16" s="1"/>
  <c r="U10" i="12"/>
  <c r="Y10" i="12" s="1"/>
  <c r="V10" i="12"/>
  <c r="Z10" i="12" s="1"/>
  <c r="T154" i="12"/>
  <c r="AD154" i="12" s="1"/>
  <c r="S154" i="12"/>
  <c r="AC154" i="12" s="1"/>
  <c r="AK162" i="16"/>
  <c r="AM162" i="16" s="1"/>
  <c r="AL162" i="16"/>
  <c r="AN162" i="16" s="1"/>
  <c r="T25" i="13"/>
  <c r="AD25" i="13" s="1"/>
  <c r="S25" i="13"/>
  <c r="AC25" i="13" s="1"/>
  <c r="V305" i="12"/>
  <c r="U305" i="12"/>
  <c r="Y305" i="12" s="1"/>
  <c r="AK70" i="12"/>
  <c r="AM70" i="12" s="1"/>
  <c r="AL70" i="12"/>
  <c r="AN70" i="12" s="1"/>
  <c r="AH146" i="12"/>
  <c r="AJ146" i="12" s="1"/>
  <c r="AG146" i="12"/>
  <c r="AI146" i="12" s="1"/>
  <c r="R68" i="12"/>
  <c r="Q68" i="12" s="1"/>
  <c r="AE68" i="12" s="1"/>
  <c r="X33" i="13"/>
  <c r="AB33" i="13" s="1"/>
  <c r="W33" i="13"/>
  <c r="AA33" i="13" s="1"/>
  <c r="R7" i="12"/>
  <c r="R484" i="12"/>
  <c r="Q484" i="12" s="1"/>
  <c r="AE484" i="12" s="1"/>
  <c r="W465" i="12"/>
  <c r="AA465" i="12" s="1"/>
  <c r="X465" i="12"/>
  <c r="AB465" i="12" s="1"/>
  <c r="R154" i="16"/>
  <c r="Q154" i="16" s="1"/>
  <c r="AE154" i="16" s="1"/>
  <c r="AH267" i="12"/>
  <c r="AJ267" i="12" s="1"/>
  <c r="AG267" i="12"/>
  <c r="AK167" i="12"/>
  <c r="AM167" i="12" s="1"/>
  <c r="AL167" i="12"/>
  <c r="AN167" i="12" s="1"/>
  <c r="AH404" i="12"/>
  <c r="AJ404" i="12" s="1"/>
  <c r="AG404" i="12"/>
  <c r="AH10" i="15"/>
  <c r="AJ10" i="15" s="1"/>
  <c r="AG10" i="15"/>
  <c r="AI10" i="15" s="1"/>
  <c r="W26" i="16"/>
  <c r="AA26" i="16" s="1"/>
  <c r="X26" i="16"/>
  <c r="AB26" i="16" s="1"/>
  <c r="S184" i="16"/>
  <c r="AC184" i="16" s="1"/>
  <c r="T184" i="16"/>
  <c r="AD184" i="16" s="1"/>
  <c r="S204" i="12"/>
  <c r="AC204" i="12" s="1"/>
  <c r="T204" i="12"/>
  <c r="AD204" i="12" s="1"/>
  <c r="AH53" i="16"/>
  <c r="AJ53" i="16" s="1"/>
  <c r="AG53" i="16"/>
  <c r="AI53" i="16" s="1"/>
  <c r="S62" i="16"/>
  <c r="AC62" i="16" s="1"/>
  <c r="T62" i="16"/>
  <c r="AD62" i="16" s="1"/>
  <c r="R167" i="16"/>
  <c r="Q167" i="16" s="1"/>
  <c r="AE167" i="16" s="1"/>
  <c r="AG102" i="12"/>
  <c r="AH102" i="12"/>
  <c r="AJ102" i="12" s="1"/>
  <c r="U438" i="12"/>
  <c r="Y438" i="12" s="1"/>
  <c r="V438" i="12"/>
  <c r="R119" i="16"/>
  <c r="Q119" i="16" s="1"/>
  <c r="AE119" i="16" s="1"/>
  <c r="AL300" i="12"/>
  <c r="AN300" i="12" s="1"/>
  <c r="AK300" i="12"/>
  <c r="AM300" i="12" s="1"/>
  <c r="AG499" i="12"/>
  <c r="AI499" i="12" s="1"/>
  <c r="AH499" i="12"/>
  <c r="AJ499" i="12" s="1"/>
  <c r="AG148" i="16"/>
  <c r="AI148" i="16" s="1"/>
  <c r="AH148" i="16"/>
  <c r="AJ148" i="16" s="1"/>
  <c r="S85" i="12"/>
  <c r="T85" i="12"/>
  <c r="AD85" i="12" s="1"/>
  <c r="S320" i="12"/>
  <c r="AC320" i="12" s="1"/>
  <c r="T320" i="12"/>
  <c r="S83" i="16"/>
  <c r="T83" i="16"/>
  <c r="AD83" i="16" s="1"/>
  <c r="AG82" i="12"/>
  <c r="AI82" i="12" s="1"/>
  <c r="AH82" i="12"/>
  <c r="AJ82" i="12" s="1"/>
  <c r="AG220" i="12"/>
  <c r="AH220" i="12"/>
  <c r="AJ220" i="12" s="1"/>
  <c r="AK155" i="16"/>
  <c r="AM155" i="16" s="1"/>
  <c r="AL155" i="16"/>
  <c r="AN155" i="16" s="1"/>
  <c r="AK16" i="12"/>
  <c r="AM16" i="12" s="1"/>
  <c r="AL16" i="12"/>
  <c r="AN16" i="12" s="1"/>
  <c r="R316" i="12"/>
  <c r="R434" i="12"/>
  <c r="AF434" i="12" s="1"/>
  <c r="R376" i="12"/>
  <c r="AF376" i="12" s="1"/>
  <c r="AL76" i="12"/>
  <c r="AN76" i="12" s="1"/>
  <c r="AK76" i="12"/>
  <c r="AM76" i="12" s="1"/>
  <c r="W18" i="15"/>
  <c r="AA18" i="15" s="1"/>
  <c r="X18" i="15"/>
  <c r="AB18" i="15" s="1"/>
  <c r="R252" i="12"/>
  <c r="R102" i="16"/>
  <c r="S21" i="14"/>
  <c r="T21" i="14"/>
  <c r="AD21" i="14" s="1"/>
  <c r="R176" i="16"/>
  <c r="V210" i="16"/>
  <c r="Z210" i="16" s="1"/>
  <c r="U210" i="16"/>
  <c r="Y210" i="16" s="1"/>
  <c r="W257" i="12"/>
  <c r="AA257" i="12" s="1"/>
  <c r="X257" i="12"/>
  <c r="W112" i="16"/>
  <c r="AA112" i="16" s="1"/>
  <c r="X112" i="16"/>
  <c r="AB112" i="16" s="1"/>
  <c r="T257" i="12"/>
  <c r="AD257" i="12" s="1"/>
  <c r="S257" i="12"/>
  <c r="S86" i="16"/>
  <c r="T86" i="16"/>
  <c r="AD86" i="16" s="1"/>
  <c r="AK71" i="16"/>
  <c r="AM71" i="16" s="1"/>
  <c r="AL71" i="16"/>
  <c r="AN71" i="16" s="1"/>
  <c r="W78" i="15"/>
  <c r="AA78" i="15" s="1"/>
  <c r="X78" i="15"/>
  <c r="U159" i="12"/>
  <c r="Y159" i="12" s="1"/>
  <c r="V159" i="12"/>
  <c r="W188" i="12"/>
  <c r="AA188" i="12" s="1"/>
  <c r="X188" i="12"/>
  <c r="AB188" i="12" s="1"/>
  <c r="U287" i="12"/>
  <c r="Y287" i="12" s="1"/>
  <c r="V287" i="12"/>
  <c r="Z287" i="12" s="1"/>
  <c r="S93" i="12"/>
  <c r="AC93" i="12" s="1"/>
  <c r="T93" i="12"/>
  <c r="AD93" i="12" s="1"/>
  <c r="V330" i="12"/>
  <c r="Z330" i="12" s="1"/>
  <c r="U330" i="12"/>
  <c r="Y330" i="12" s="1"/>
  <c r="R187" i="12"/>
  <c r="R466" i="12"/>
  <c r="AF466" i="12" s="1"/>
  <c r="X62" i="16"/>
  <c r="AB62" i="16" s="1"/>
  <c r="W62" i="16"/>
  <c r="AA62" i="16" s="1"/>
  <c r="R130" i="16"/>
  <c r="S120" i="16"/>
  <c r="AC120" i="16" s="1"/>
  <c r="T120" i="16"/>
  <c r="AD120" i="16" s="1"/>
  <c r="AL103" i="16"/>
  <c r="AN103" i="16" s="1"/>
  <c r="AK103" i="16"/>
  <c r="AM103" i="16" s="1"/>
  <c r="W419" i="12"/>
  <c r="AA419" i="12" s="1"/>
  <c r="X419" i="12"/>
  <c r="T70" i="16"/>
  <c r="AD70" i="16" s="1"/>
  <c r="S70" i="16"/>
  <c r="AK34" i="15"/>
  <c r="AM34" i="15" s="1"/>
  <c r="AL34" i="15"/>
  <c r="AN34" i="15" s="1"/>
  <c r="R61" i="16"/>
  <c r="AF61" i="16" s="1"/>
  <c r="X152" i="16"/>
  <c r="AB152" i="16" s="1"/>
  <c r="W152" i="16"/>
  <c r="AA152" i="16" s="1"/>
  <c r="AK169" i="16"/>
  <c r="AM169" i="16" s="1"/>
  <c r="AL169" i="16"/>
  <c r="AL104" i="16"/>
  <c r="AN104" i="16" s="1"/>
  <c r="AK104" i="16"/>
  <c r="U199" i="16"/>
  <c r="Y199" i="16" s="1"/>
  <c r="V199" i="16"/>
  <c r="Z199" i="16" s="1"/>
  <c r="S137" i="16"/>
  <c r="T137" i="16"/>
  <c r="AD137" i="16" s="1"/>
  <c r="T81" i="16"/>
  <c r="AD81" i="16" s="1"/>
  <c r="S81" i="16"/>
  <c r="AC81" i="16" s="1"/>
  <c r="W240" i="12"/>
  <c r="AA240" i="12" s="1"/>
  <c r="X240" i="12"/>
  <c r="V60" i="15"/>
  <c r="Z60" i="15" s="1"/>
  <c r="U60" i="15"/>
  <c r="Y60" i="15" s="1"/>
  <c r="V79" i="12"/>
  <c r="Z79" i="12" s="1"/>
  <c r="U79" i="12"/>
  <c r="Y79" i="12" s="1"/>
  <c r="X390" i="12"/>
  <c r="AB390" i="12" s="1"/>
  <c r="W390" i="12"/>
  <c r="AA390" i="12" s="1"/>
  <c r="W34" i="16"/>
  <c r="AA34" i="16" s="1"/>
  <c r="X34" i="16"/>
  <c r="AB34" i="16" s="1"/>
  <c r="X191" i="16"/>
  <c r="AB191" i="16" s="1"/>
  <c r="W191" i="16"/>
  <c r="AA191" i="16" s="1"/>
  <c r="S103" i="16"/>
  <c r="AC103" i="16" s="1"/>
  <c r="T103" i="16"/>
  <c r="AD103" i="16" s="1"/>
  <c r="AL154" i="16"/>
  <c r="AN154" i="16" s="1"/>
  <c r="AK154" i="16"/>
  <c r="AM154" i="16" s="1"/>
  <c r="AL147" i="16"/>
  <c r="AK147" i="16"/>
  <c r="AM147" i="16" s="1"/>
  <c r="AG79" i="16"/>
  <c r="AI79" i="16" s="1"/>
  <c r="AH79" i="16"/>
  <c r="AJ79" i="16" s="1"/>
  <c r="AK237" i="16"/>
  <c r="AM237" i="16" s="1"/>
  <c r="AL237" i="16"/>
  <c r="AN237" i="16" s="1"/>
  <c r="R188" i="16"/>
  <c r="S28" i="16"/>
  <c r="T28" i="16"/>
  <c r="AD28" i="16" s="1"/>
  <c r="AL270" i="12"/>
  <c r="AN270" i="12" s="1"/>
  <c r="AK270" i="12"/>
  <c r="AM270" i="12" s="1"/>
  <c r="U86" i="16"/>
  <c r="Y86" i="16" s="1"/>
  <c r="V86" i="16"/>
  <c r="R417" i="12"/>
  <c r="AF417" i="12" s="1"/>
  <c r="R326" i="12"/>
  <c r="R105" i="16"/>
  <c r="AH95" i="15"/>
  <c r="AJ95" i="15" s="1"/>
  <c r="AG95" i="15"/>
  <c r="AI95" i="15" s="1"/>
  <c r="AL215" i="12"/>
  <c r="AN215" i="12" s="1"/>
  <c r="AK215" i="12"/>
  <c r="AM215" i="12" s="1"/>
  <c r="U72" i="15"/>
  <c r="Y72" i="15" s="1"/>
  <c r="V72" i="15"/>
  <c r="S37" i="14"/>
  <c r="AC37" i="14" s="1"/>
  <c r="T37" i="14"/>
  <c r="AD37" i="14" s="1"/>
  <c r="T133" i="12"/>
  <c r="AD133" i="12" s="1"/>
  <c r="S133" i="12"/>
  <c r="AC133" i="12" s="1"/>
  <c r="U126" i="16"/>
  <c r="Y126" i="16" s="1"/>
  <c r="V126" i="16"/>
  <c r="Z126" i="16" s="1"/>
  <c r="T34" i="16"/>
  <c r="AD34" i="16" s="1"/>
  <c r="S34" i="16"/>
  <c r="U226" i="16"/>
  <c r="Y226" i="16" s="1"/>
  <c r="V226" i="16"/>
  <c r="X74" i="15"/>
  <c r="AB74" i="15" s="1"/>
  <c r="W74" i="15"/>
  <c r="AA74" i="15" s="1"/>
  <c r="W260" i="12"/>
  <c r="AA260" i="12" s="1"/>
  <c r="X260" i="12"/>
  <c r="AB260" i="12" s="1"/>
  <c r="V91" i="16"/>
  <c r="Z91" i="16" s="1"/>
  <c r="U91" i="16"/>
  <c r="Y91" i="16" s="1"/>
  <c r="AL97" i="16"/>
  <c r="AK97" i="16"/>
  <c r="AM97" i="16" s="1"/>
  <c r="V49" i="15"/>
  <c r="Z49" i="15" s="1"/>
  <c r="U49" i="15"/>
  <c r="Y49" i="15" s="1"/>
  <c r="AK10" i="13"/>
  <c r="AM10" i="13" s="1"/>
  <c r="AL10" i="13"/>
  <c r="U75" i="16"/>
  <c r="Y75" i="16" s="1"/>
  <c r="V75" i="16"/>
  <c r="Z75" i="16" s="1"/>
  <c r="W144" i="16"/>
  <c r="AA144" i="16" s="1"/>
  <c r="X144" i="16"/>
  <c r="U34" i="14"/>
  <c r="Y34" i="14" s="1"/>
  <c r="V34" i="14"/>
  <c r="Z34" i="14" s="1"/>
  <c r="AL18" i="15"/>
  <c r="AN18" i="15" s="1"/>
  <c r="AK18" i="15"/>
  <c r="AM18" i="15" s="1"/>
  <c r="T247" i="16"/>
  <c r="AD247" i="16" s="1"/>
  <c r="S247" i="16"/>
  <c r="T32" i="15"/>
  <c r="AD32" i="15" s="1"/>
  <c r="S32" i="15"/>
  <c r="AC32" i="15" s="1"/>
  <c r="W85" i="15"/>
  <c r="AA85" i="15" s="1"/>
  <c r="X85" i="15"/>
  <c r="V77" i="16"/>
  <c r="Z77" i="16" s="1"/>
  <c r="U77" i="16"/>
  <c r="Y77" i="16" s="1"/>
  <c r="AK332" i="12"/>
  <c r="AM332" i="12" s="1"/>
  <c r="AL332" i="12"/>
  <c r="AN332" i="12" s="1"/>
  <c r="T122" i="16"/>
  <c r="AD122" i="16" s="1"/>
  <c r="S122" i="16"/>
  <c r="AH22" i="15"/>
  <c r="AJ22" i="15" s="1"/>
  <c r="AG22" i="15"/>
  <c r="AH319" i="12"/>
  <c r="AJ319" i="12" s="1"/>
  <c r="AG319" i="12"/>
  <c r="AI319" i="12" s="1"/>
  <c r="W42" i="16"/>
  <c r="AA42" i="16" s="1"/>
  <c r="X42" i="16"/>
  <c r="AB42" i="16" s="1"/>
  <c r="V15" i="13"/>
  <c r="Z15" i="13" s="1"/>
  <c r="U15" i="13"/>
  <c r="Y15" i="13" s="1"/>
  <c r="AG233" i="16"/>
  <c r="AH233" i="16"/>
  <c r="AJ233" i="16" s="1"/>
  <c r="X209" i="12"/>
  <c r="W209" i="12"/>
  <c r="AA209" i="12" s="1"/>
  <c r="AL100" i="16"/>
  <c r="AN100" i="16" s="1"/>
  <c r="AK100" i="16"/>
  <c r="AM100" i="16" s="1"/>
  <c r="W226" i="16"/>
  <c r="AA226" i="16" s="1"/>
  <c r="X226" i="16"/>
  <c r="AB226" i="16" s="1"/>
  <c r="AG132" i="12"/>
  <c r="AI132" i="12" s="1"/>
  <c r="AH132" i="12"/>
  <c r="AJ132" i="12" s="1"/>
  <c r="S69" i="16"/>
  <c r="AC69" i="16" s="1"/>
  <c r="T69" i="16"/>
  <c r="AD69" i="16" s="1"/>
  <c r="AL440" i="12"/>
  <c r="AN440" i="12" s="1"/>
  <c r="AK440" i="12"/>
  <c r="AM440" i="12" s="1"/>
  <c r="T243" i="12"/>
  <c r="AD243" i="12" s="1"/>
  <c r="S243" i="12"/>
  <c r="AC243" i="12" s="1"/>
  <c r="R63" i="15"/>
  <c r="Q63" i="15" s="1"/>
  <c r="AE63" i="15" s="1"/>
  <c r="AL36" i="13"/>
  <c r="AN36" i="13" s="1"/>
  <c r="AK36" i="13"/>
  <c r="AM36" i="13" s="1"/>
  <c r="W29" i="15"/>
  <c r="AA29" i="15" s="1"/>
  <c r="X29" i="15"/>
  <c r="V113" i="12"/>
  <c r="Z113" i="12" s="1"/>
  <c r="U113" i="12"/>
  <c r="Y113" i="12" s="1"/>
  <c r="AH58" i="12"/>
  <c r="AJ58" i="12" s="1"/>
  <c r="AG58" i="12"/>
  <c r="AI58" i="12" s="1"/>
  <c r="R64" i="16"/>
  <c r="R116" i="16"/>
  <c r="Q116" i="16" s="1"/>
  <c r="AH88" i="16"/>
  <c r="AJ88" i="16" s="1"/>
  <c r="AG88" i="16"/>
  <c r="AI88" i="16" s="1"/>
  <c r="W77" i="16"/>
  <c r="AA77" i="16" s="1"/>
  <c r="X77" i="16"/>
  <c r="AB77" i="16" s="1"/>
  <c r="U189" i="16"/>
  <c r="Y189" i="16" s="1"/>
  <c r="V189" i="16"/>
  <c r="Z189" i="16" s="1"/>
  <c r="R75" i="16"/>
  <c r="AF75" i="16" s="1"/>
  <c r="V35" i="12"/>
  <c r="U35" i="12"/>
  <c r="Y35" i="12" s="1"/>
  <c r="AH211" i="16"/>
  <c r="AJ211" i="16" s="1"/>
  <c r="AG211" i="16"/>
  <c r="T35" i="16"/>
  <c r="AD35" i="16" s="1"/>
  <c r="S35" i="16"/>
  <c r="AC35" i="16" s="1"/>
  <c r="W19" i="15"/>
  <c r="AA19" i="15" s="1"/>
  <c r="X19" i="15"/>
  <c r="AB19" i="15" s="1"/>
  <c r="AH43" i="12"/>
  <c r="AJ43" i="12" s="1"/>
  <c r="AG43" i="12"/>
  <c r="X61" i="16"/>
  <c r="W61" i="16"/>
  <c r="AA61" i="16" s="1"/>
  <c r="X241" i="16"/>
  <c r="AB241" i="16" s="1"/>
  <c r="W241" i="16"/>
  <c r="AA241" i="16" s="1"/>
  <c r="W212" i="16"/>
  <c r="AA212" i="16" s="1"/>
  <c r="X212" i="16"/>
  <c r="AB212" i="16" s="1"/>
  <c r="AG131" i="16"/>
  <c r="AH131" i="16"/>
  <c r="AJ131" i="16" s="1"/>
  <c r="T65" i="16"/>
  <c r="AD65" i="16" s="1"/>
  <c r="S65" i="16"/>
  <c r="AC65" i="16" s="1"/>
  <c r="S93" i="16"/>
  <c r="T93" i="16"/>
  <c r="AD93" i="16" s="1"/>
  <c r="R35" i="15"/>
  <c r="Q35" i="15" s="1"/>
  <c r="AL415" i="12"/>
  <c r="AN415" i="12" s="1"/>
  <c r="AK415" i="12"/>
  <c r="AM415" i="12" s="1"/>
  <c r="T225" i="16"/>
  <c r="AD225" i="16" s="1"/>
  <c r="S225" i="16"/>
  <c r="R357" i="12"/>
  <c r="Q357" i="12" s="1"/>
  <c r="AL119" i="16"/>
  <c r="AN119" i="16" s="1"/>
  <c r="AK119" i="16"/>
  <c r="AM119" i="16" s="1"/>
  <c r="R59" i="16"/>
  <c r="Q59" i="16" s="1"/>
  <c r="AE59" i="16" s="1"/>
  <c r="AH239" i="12"/>
  <c r="AJ239" i="12" s="1"/>
  <c r="AG239" i="12"/>
  <c r="W149" i="16"/>
  <c r="AA149" i="16" s="1"/>
  <c r="X149" i="16"/>
  <c r="AB149" i="16" s="1"/>
  <c r="X26" i="14"/>
  <c r="AB26" i="14" s="1"/>
  <c r="W26" i="14"/>
  <c r="AA26" i="14" s="1"/>
  <c r="X380" i="12"/>
  <c r="AB380" i="12" s="1"/>
  <c r="W380" i="12"/>
  <c r="AA380" i="12" s="1"/>
  <c r="AH116" i="16"/>
  <c r="AJ116" i="16" s="1"/>
  <c r="AG116" i="16"/>
  <c r="AI116" i="16" s="1"/>
  <c r="AL180" i="16"/>
  <c r="AN180" i="16" s="1"/>
  <c r="AK180" i="16"/>
  <c r="AM180" i="16" s="1"/>
  <c r="AH400" i="12"/>
  <c r="AJ400" i="12" s="1"/>
  <c r="AG400" i="12"/>
  <c r="AI400" i="12" s="1"/>
  <c r="W367" i="12"/>
  <c r="AA367" i="12" s="1"/>
  <c r="X367" i="12"/>
  <c r="AB367" i="12" s="1"/>
  <c r="R57" i="15"/>
  <c r="T228" i="16"/>
  <c r="AD228" i="16" s="1"/>
  <c r="S228" i="16"/>
  <c r="AC228" i="16" s="1"/>
  <c r="AK61" i="15"/>
  <c r="AM61" i="15" s="1"/>
  <c r="AL61" i="15"/>
  <c r="AN61" i="15" s="1"/>
  <c r="U66" i="16"/>
  <c r="Y66" i="16" s="1"/>
  <c r="V66" i="16"/>
  <c r="Z66" i="16" s="1"/>
  <c r="T132" i="12"/>
  <c r="AD132" i="12" s="1"/>
  <c r="S132" i="12"/>
  <c r="AC132" i="12" s="1"/>
  <c r="W100" i="16"/>
  <c r="AA100" i="16" s="1"/>
  <c r="X100" i="16"/>
  <c r="W137" i="16"/>
  <c r="AA137" i="16" s="1"/>
  <c r="X137" i="16"/>
  <c r="U221" i="16"/>
  <c r="Y221" i="16" s="1"/>
  <c r="V221" i="16"/>
  <c r="Z221" i="16" s="1"/>
  <c r="AH231" i="12"/>
  <c r="AJ231" i="12" s="1"/>
  <c r="AG231" i="12"/>
  <c r="S12" i="12"/>
  <c r="T12" i="12"/>
  <c r="AD12" i="12" s="1"/>
  <c r="U55" i="15"/>
  <c r="Y55" i="15" s="1"/>
  <c r="V55" i="15"/>
  <c r="Z55" i="15" s="1"/>
  <c r="R83" i="16"/>
  <c r="AH167" i="12"/>
  <c r="AJ167" i="12" s="1"/>
  <c r="AG167" i="12"/>
  <c r="R78" i="16"/>
  <c r="R491" i="12"/>
  <c r="AF491" i="12" s="1"/>
  <c r="X138" i="16"/>
  <c r="W138" i="16"/>
  <c r="AA138" i="16" s="1"/>
  <c r="AL219" i="16"/>
  <c r="AN219" i="16" s="1"/>
  <c r="AK219" i="16"/>
  <c r="AM219" i="16" s="1"/>
  <c r="V257" i="12"/>
  <c r="U257" i="12"/>
  <c r="Y257" i="12" s="1"/>
  <c r="T77" i="15"/>
  <c r="AD77" i="15" s="1"/>
  <c r="S77" i="15"/>
  <c r="R163" i="16"/>
  <c r="X21" i="13"/>
  <c r="AB21" i="13" s="1"/>
  <c r="W21" i="13"/>
  <c r="AA21" i="13" s="1"/>
  <c r="R362" i="12"/>
  <c r="Q362" i="12" s="1"/>
  <c r="AE362" i="12" s="1"/>
  <c r="AH28" i="16"/>
  <c r="AJ28" i="16" s="1"/>
  <c r="AG28" i="16"/>
  <c r="AI28" i="16" s="1"/>
  <c r="R145" i="16"/>
  <c r="Q145" i="16" s="1"/>
  <c r="AE145" i="16" s="1"/>
  <c r="AG428" i="12"/>
  <c r="AH428" i="12"/>
  <c r="AJ428" i="12" s="1"/>
  <c r="AG56" i="16"/>
  <c r="AH56" i="16"/>
  <c r="AJ56" i="16" s="1"/>
  <c r="V179" i="16"/>
  <c r="U179" i="16"/>
  <c r="Y179" i="16" s="1"/>
  <c r="R53" i="15"/>
  <c r="Q53" i="15" s="1"/>
  <c r="AE53" i="15" s="1"/>
  <c r="AK125" i="12"/>
  <c r="AM125" i="12" s="1"/>
  <c r="AL125" i="12"/>
  <c r="T47" i="15"/>
  <c r="AD47" i="15" s="1"/>
  <c r="S47" i="15"/>
  <c r="U141" i="16"/>
  <c r="Y141" i="16" s="1"/>
  <c r="V141" i="16"/>
  <c r="Z141" i="16" s="1"/>
  <c r="S9" i="12"/>
  <c r="T9" i="12"/>
  <c r="AD9" i="12" s="1"/>
  <c r="R239" i="12"/>
  <c r="T14" i="15"/>
  <c r="AD14" i="15" s="1"/>
  <c r="S14" i="15"/>
  <c r="AC14" i="15" s="1"/>
  <c r="X22" i="13"/>
  <c r="AB22" i="13" s="1"/>
  <c r="W22" i="13"/>
  <c r="AA22" i="13" s="1"/>
  <c r="V20" i="12"/>
  <c r="U20" i="12"/>
  <c r="Y20" i="12" s="1"/>
  <c r="AL161" i="16"/>
  <c r="AN161" i="16" s="1"/>
  <c r="AK161" i="16"/>
  <c r="AM161" i="16" s="1"/>
  <c r="AL184" i="16"/>
  <c r="AN184" i="16" s="1"/>
  <c r="AK184" i="16"/>
  <c r="AM184" i="16" s="1"/>
  <c r="W391" i="12"/>
  <c r="AA391" i="12" s="1"/>
  <c r="X391" i="12"/>
  <c r="W239" i="16"/>
  <c r="AA239" i="16" s="1"/>
  <c r="X239" i="16"/>
  <c r="R37" i="16"/>
  <c r="Q37" i="16" s="1"/>
  <c r="S142" i="12"/>
  <c r="T142" i="12"/>
  <c r="AD142" i="12" s="1"/>
  <c r="X29" i="14"/>
  <c r="W29" i="14"/>
  <c r="AA29" i="14" s="1"/>
  <c r="AH44" i="15"/>
  <c r="AJ44" i="15" s="1"/>
  <c r="AG44" i="15"/>
  <c r="AI44" i="15" s="1"/>
  <c r="S101" i="12"/>
  <c r="AC101" i="12" s="1"/>
  <c r="T101" i="12"/>
  <c r="AD101" i="12" s="1"/>
  <c r="W83" i="16"/>
  <c r="AA83" i="16" s="1"/>
  <c r="X83" i="16"/>
  <c r="AB83" i="16" s="1"/>
  <c r="R56" i="16"/>
  <c r="AG197" i="12"/>
  <c r="AH197" i="12"/>
  <c r="AJ197" i="12" s="1"/>
  <c r="AK54" i="15"/>
  <c r="AM54" i="15" s="1"/>
  <c r="AL54" i="15"/>
  <c r="S23" i="16"/>
  <c r="T23" i="16"/>
  <c r="AD23" i="16" s="1"/>
  <c r="X210" i="12"/>
  <c r="AB210" i="12" s="1"/>
  <c r="W210" i="12"/>
  <c r="AA210" i="12" s="1"/>
  <c r="T174" i="16"/>
  <c r="AD174" i="16" s="1"/>
  <c r="S174" i="16"/>
  <c r="X204" i="16"/>
  <c r="AB204" i="16" s="1"/>
  <c r="W204" i="16"/>
  <c r="AA204" i="16" s="1"/>
  <c r="AH445" i="12"/>
  <c r="AJ445" i="12" s="1"/>
  <c r="AG445" i="12"/>
  <c r="AI445" i="12" s="1"/>
  <c r="U135" i="16"/>
  <c r="Y135" i="16" s="1"/>
  <c r="V135" i="16"/>
  <c r="Z135" i="16" s="1"/>
  <c r="R13" i="14"/>
  <c r="Q13" i="14" s="1"/>
  <c r="X22" i="16"/>
  <c r="W22" i="16"/>
  <c r="AA22" i="16" s="1"/>
  <c r="AG188" i="16"/>
  <c r="AI188" i="16" s="1"/>
  <c r="AH188" i="16"/>
  <c r="AJ188" i="16" s="1"/>
  <c r="AH156" i="12"/>
  <c r="AJ156" i="12" s="1"/>
  <c r="AG156" i="12"/>
  <c r="AI156" i="12" s="1"/>
  <c r="AK192" i="12"/>
  <c r="AM192" i="12" s="1"/>
  <c r="AL192" i="12"/>
  <c r="AN192" i="12" s="1"/>
  <c r="T128" i="16"/>
  <c r="AD128" i="16" s="1"/>
  <c r="S128" i="16"/>
  <c r="AC128" i="16" s="1"/>
  <c r="U475" i="12"/>
  <c r="Y475" i="12" s="1"/>
  <c r="V475" i="12"/>
  <c r="Z475" i="12" s="1"/>
  <c r="U205" i="12"/>
  <c r="Y205" i="12" s="1"/>
  <c r="V205" i="12"/>
  <c r="Z205" i="12" s="1"/>
  <c r="U46" i="16"/>
  <c r="Y46" i="16" s="1"/>
  <c r="V46" i="16"/>
  <c r="R90" i="15"/>
  <c r="AG43" i="15"/>
  <c r="AH43" i="15"/>
  <c r="AJ43" i="15" s="1"/>
  <c r="AH8" i="13"/>
  <c r="AJ8" i="13" s="1"/>
  <c r="AG8" i="13"/>
  <c r="AI8" i="13" s="1"/>
  <c r="W108" i="16"/>
  <c r="AA108" i="16" s="1"/>
  <c r="X108" i="16"/>
  <c r="R94" i="15"/>
  <c r="Q94" i="15" s="1"/>
  <c r="AE94" i="15" s="1"/>
  <c r="R47" i="15"/>
  <c r="U329" i="12"/>
  <c r="Y329" i="12" s="1"/>
  <c r="V329" i="12"/>
  <c r="W491" i="12"/>
  <c r="AA491" i="12" s="1"/>
  <c r="X491" i="12"/>
  <c r="AB491" i="12" s="1"/>
  <c r="W118" i="16"/>
  <c r="AA118" i="16" s="1"/>
  <c r="X118" i="16"/>
  <c r="AB118" i="16" s="1"/>
  <c r="S52" i="16"/>
  <c r="T52" i="16"/>
  <c r="AD52" i="16" s="1"/>
  <c r="T486" i="12"/>
  <c r="AD486" i="12" s="1"/>
  <c r="S486" i="12"/>
  <c r="AC486" i="12" s="1"/>
  <c r="AL28" i="16"/>
  <c r="AN28" i="16" s="1"/>
  <c r="AK28" i="16"/>
  <c r="AM28" i="16" s="1"/>
  <c r="AG196" i="12"/>
  <c r="AH196" i="12"/>
  <c r="AJ196" i="12" s="1"/>
  <c r="R203" i="16"/>
  <c r="Q203" i="16" s="1"/>
  <c r="AE203" i="16" s="1"/>
  <c r="R338" i="12"/>
  <c r="AF338" i="12" s="1"/>
  <c r="AL15" i="13"/>
  <c r="AK15" i="13"/>
  <c r="AM15" i="13" s="1"/>
  <c r="R199" i="16"/>
  <c r="AF199" i="16" s="1"/>
  <c r="AH102" i="16"/>
  <c r="AJ102" i="16" s="1"/>
  <c r="AG102" i="16"/>
  <c r="AI102" i="16" s="1"/>
  <c r="AK51" i="16"/>
  <c r="AM51" i="16" s="1"/>
  <c r="AL51" i="16"/>
  <c r="AN51" i="16" s="1"/>
  <c r="W165" i="16"/>
  <c r="AA165" i="16" s="1"/>
  <c r="X165" i="16"/>
  <c r="AB165" i="16" s="1"/>
  <c r="X98" i="12"/>
  <c r="AB98" i="12" s="1"/>
  <c r="W98" i="12"/>
  <c r="AA98" i="12" s="1"/>
  <c r="AH210" i="12"/>
  <c r="AJ210" i="12" s="1"/>
  <c r="AG210" i="12"/>
  <c r="AI210" i="12" s="1"/>
  <c r="AG42" i="15"/>
  <c r="AH42" i="15"/>
  <c r="AJ42" i="15" s="1"/>
  <c r="AK211" i="16"/>
  <c r="AM211" i="16" s="1"/>
  <c r="AL211" i="16"/>
  <c r="AN211" i="16" s="1"/>
  <c r="W109" i="16"/>
  <c r="AA109" i="16" s="1"/>
  <c r="X109" i="16"/>
  <c r="AB109" i="16" s="1"/>
  <c r="V357" i="12"/>
  <c r="Z357" i="12" s="1"/>
  <c r="U357" i="12"/>
  <c r="Y357" i="12" s="1"/>
  <c r="R198" i="16"/>
  <c r="Q198" i="16" s="1"/>
  <c r="AE198" i="16" s="1"/>
  <c r="R66" i="16"/>
  <c r="AK94" i="15"/>
  <c r="AM94" i="15" s="1"/>
  <c r="AL94" i="15"/>
  <c r="AN94" i="15" s="1"/>
  <c r="AK171" i="16"/>
  <c r="AM171" i="16" s="1"/>
  <c r="AL171" i="16"/>
  <c r="AN171" i="16" s="1"/>
  <c r="T25" i="16"/>
  <c r="AD25" i="16" s="1"/>
  <c r="S25" i="16"/>
  <c r="R35" i="14"/>
  <c r="Q35" i="14" s="1"/>
  <c r="AE35" i="14" s="1"/>
  <c r="W28" i="16"/>
  <c r="AA28" i="16" s="1"/>
  <c r="X28" i="16"/>
  <c r="AB28" i="16" s="1"/>
  <c r="T133" i="16"/>
  <c r="AD133" i="16" s="1"/>
  <c r="S133" i="16"/>
  <c r="AC133" i="16" s="1"/>
  <c r="R123" i="16"/>
  <c r="Q123" i="16" s="1"/>
  <c r="X16" i="12"/>
  <c r="AB16" i="12" s="1"/>
  <c r="W16" i="12"/>
  <c r="AA16" i="12" s="1"/>
  <c r="R138" i="16"/>
  <c r="AF138" i="16" s="1"/>
  <c r="V148" i="16"/>
  <c r="Z148" i="16" s="1"/>
  <c r="U148" i="16"/>
  <c r="Y148" i="16" s="1"/>
  <c r="R69" i="12"/>
  <c r="AF69" i="12" s="1"/>
  <c r="S44" i="16"/>
  <c r="T44" i="16"/>
  <c r="AD44" i="16" s="1"/>
  <c r="X17" i="14"/>
  <c r="AB17" i="14" s="1"/>
  <c r="W17" i="14"/>
  <c r="AA17" i="14" s="1"/>
  <c r="S172" i="16"/>
  <c r="T172" i="16"/>
  <c r="AD172" i="16" s="1"/>
  <c r="X15" i="14"/>
  <c r="AB15" i="14" s="1"/>
  <c r="W15" i="14"/>
  <c r="AA15" i="14" s="1"/>
  <c r="U207" i="12"/>
  <c r="Y207" i="12" s="1"/>
  <c r="V207" i="12"/>
  <c r="Z207" i="12" s="1"/>
  <c r="AG59" i="15"/>
  <c r="AH59" i="15"/>
  <c r="AJ59" i="15" s="1"/>
  <c r="AG20" i="12"/>
  <c r="AI20" i="12" s="1"/>
  <c r="AH20" i="12"/>
  <c r="AJ20" i="12" s="1"/>
  <c r="X19" i="16"/>
  <c r="AB19" i="16" s="1"/>
  <c r="W19" i="16"/>
  <c r="AA19" i="16" s="1"/>
  <c r="X38" i="15"/>
  <c r="AB38" i="15" s="1"/>
  <c r="W38" i="15"/>
  <c r="AA38" i="15" s="1"/>
  <c r="R178" i="16"/>
  <c r="AF178" i="16" s="1"/>
  <c r="AG186" i="16"/>
  <c r="AH186" i="16"/>
  <c r="AJ186" i="16" s="1"/>
  <c r="AH200" i="16"/>
  <c r="AJ200" i="16" s="1"/>
  <c r="AG200" i="16"/>
  <c r="AI200" i="16" s="1"/>
  <c r="AL33" i="14"/>
  <c r="AN33" i="14" s="1"/>
  <c r="AK33" i="14"/>
  <c r="AM33" i="14" s="1"/>
  <c r="W104" i="16"/>
  <c r="AA104" i="16" s="1"/>
  <c r="X104" i="16"/>
  <c r="AB104" i="16" s="1"/>
  <c r="X474" i="12"/>
  <c r="AB474" i="12" s="1"/>
  <c r="W474" i="12"/>
  <c r="AA474" i="12" s="1"/>
  <c r="W224" i="16"/>
  <c r="AA224" i="16" s="1"/>
  <c r="X224" i="16"/>
  <c r="AB224" i="16" s="1"/>
  <c r="S68" i="16"/>
  <c r="AC68" i="16" s="1"/>
  <c r="T68" i="16"/>
  <c r="AD68" i="16" s="1"/>
  <c r="S136" i="16"/>
  <c r="T136" i="16"/>
  <c r="AD136" i="16" s="1"/>
  <c r="V290" i="12"/>
  <c r="Z290" i="12" s="1"/>
  <c r="U290" i="12"/>
  <c r="Y290" i="12" s="1"/>
  <c r="V44" i="16"/>
  <c r="U44" i="16"/>
  <c r="Y44" i="16" s="1"/>
  <c r="T78" i="16"/>
  <c r="AD78" i="16" s="1"/>
  <c r="S78" i="16"/>
  <c r="AC78" i="16" s="1"/>
  <c r="W37" i="12"/>
  <c r="AA37" i="12" s="1"/>
  <c r="X37" i="12"/>
  <c r="W56" i="15"/>
  <c r="AA56" i="15" s="1"/>
  <c r="X56" i="15"/>
  <c r="AB56" i="15" s="1"/>
  <c r="AH157" i="16"/>
  <c r="AJ157" i="16" s="1"/>
  <c r="AG157" i="16"/>
  <c r="AL37" i="16"/>
  <c r="AN37" i="16" s="1"/>
  <c r="AK37" i="16"/>
  <c r="AL221" i="16"/>
  <c r="AN221" i="16" s="1"/>
  <c r="AK221" i="16"/>
  <c r="AM221" i="16" s="1"/>
  <c r="T437" i="12"/>
  <c r="AD437" i="12" s="1"/>
  <c r="S437" i="12"/>
  <c r="U241" i="16"/>
  <c r="Y241" i="16" s="1"/>
  <c r="V241" i="16"/>
  <c r="Z241" i="16" s="1"/>
  <c r="X12" i="12"/>
  <c r="W12" i="12"/>
  <c r="AA12" i="12" s="1"/>
  <c r="X411" i="12"/>
  <c r="AB411" i="12" s="1"/>
  <c r="W411" i="12"/>
  <c r="AA411" i="12" s="1"/>
  <c r="T7" i="12"/>
  <c r="AD7" i="12" s="1"/>
  <c r="S7" i="12"/>
  <c r="AC7" i="12" s="1"/>
  <c r="X268" i="12"/>
  <c r="AB268" i="12" s="1"/>
  <c r="W268" i="12"/>
  <c r="AA268" i="12" s="1"/>
  <c r="R134" i="12"/>
  <c r="AH192" i="16"/>
  <c r="AJ192" i="16" s="1"/>
  <c r="AG192" i="16"/>
  <c r="R124" i="16"/>
  <c r="S148" i="16"/>
  <c r="T148" i="16"/>
  <c r="AD148" i="16" s="1"/>
  <c r="W170" i="16"/>
  <c r="AA170" i="16" s="1"/>
  <c r="X170" i="16"/>
  <c r="AB170" i="16" s="1"/>
  <c r="S205" i="16"/>
  <c r="T205" i="16"/>
  <c r="AD205" i="16" s="1"/>
  <c r="S33" i="13"/>
  <c r="T33" i="13"/>
  <c r="AD33" i="13" s="1"/>
  <c r="AK65" i="16"/>
  <c r="AM65" i="16" s="1"/>
  <c r="AL65" i="16"/>
  <c r="AN65" i="16" s="1"/>
  <c r="AH44" i="16"/>
  <c r="AJ44" i="16" s="1"/>
  <c r="AG44" i="16"/>
  <c r="U195" i="16"/>
  <c r="Y195" i="16" s="1"/>
  <c r="V195" i="16"/>
  <c r="Z195" i="16" s="1"/>
  <c r="W106" i="16"/>
  <c r="AA106" i="16" s="1"/>
  <c r="X106" i="16"/>
  <c r="AB106" i="16" s="1"/>
  <c r="AG7" i="12"/>
  <c r="AI7" i="12" s="1"/>
  <c r="AH7" i="12"/>
  <c r="AJ7" i="12" s="1"/>
  <c r="T35" i="13"/>
  <c r="AD35" i="13" s="1"/>
  <c r="S35" i="13"/>
  <c r="AG289" i="12"/>
  <c r="AH289" i="12"/>
  <c r="AJ289" i="12" s="1"/>
  <c r="AH187" i="16"/>
  <c r="AJ187" i="16" s="1"/>
  <c r="AG187" i="16"/>
  <c r="AG22" i="16"/>
  <c r="AI22" i="16" s="1"/>
  <c r="AH22" i="16"/>
  <c r="AJ22" i="16" s="1"/>
  <c r="AL25" i="13"/>
  <c r="AN25" i="13" s="1"/>
  <c r="AK25" i="13"/>
  <c r="AM25" i="13" s="1"/>
  <c r="U359" i="12"/>
  <c r="Y359" i="12" s="1"/>
  <c r="V359" i="12"/>
  <c r="Z359" i="12" s="1"/>
  <c r="AG83" i="16"/>
  <c r="AH83" i="16"/>
  <c r="AJ83" i="16" s="1"/>
  <c r="V117" i="16"/>
  <c r="U117" i="16"/>
  <c r="Y117" i="16" s="1"/>
  <c r="R397" i="12"/>
  <c r="R140" i="16"/>
  <c r="AL42" i="15"/>
  <c r="AN42" i="15" s="1"/>
  <c r="AK42" i="15"/>
  <c r="AM42" i="15" s="1"/>
  <c r="T79" i="12"/>
  <c r="AD79" i="12" s="1"/>
  <c r="S79" i="12"/>
  <c r="AC79" i="12" s="1"/>
  <c r="R101" i="12"/>
  <c r="V45" i="16"/>
  <c r="Z45" i="16" s="1"/>
  <c r="U45" i="16"/>
  <c r="Y45" i="16" s="1"/>
  <c r="R23" i="16"/>
  <c r="AF23" i="16" s="1"/>
  <c r="X63" i="15"/>
  <c r="W63" i="15"/>
  <c r="AA63" i="15" s="1"/>
  <c r="AG432" i="12"/>
  <c r="AI432" i="12" s="1"/>
  <c r="AH432" i="12"/>
  <c r="AJ432" i="12" s="1"/>
  <c r="AH305" i="12"/>
  <c r="AJ305" i="12" s="1"/>
  <c r="AG305" i="12"/>
  <c r="V78" i="16"/>
  <c r="Z78" i="16" s="1"/>
  <c r="U78" i="16"/>
  <c r="Y78" i="16" s="1"/>
  <c r="AH13" i="14"/>
  <c r="AJ13" i="14" s="1"/>
  <c r="AG13" i="14"/>
  <c r="W383" i="12"/>
  <c r="AA383" i="12" s="1"/>
  <c r="X383" i="12"/>
  <c r="AB383" i="12" s="1"/>
  <c r="W194" i="16"/>
  <c r="AA194" i="16" s="1"/>
  <c r="X194" i="16"/>
  <c r="AB194" i="16" s="1"/>
  <c r="U68" i="15"/>
  <c r="Y68" i="15" s="1"/>
  <c r="V68" i="15"/>
  <c r="Z68" i="15" s="1"/>
  <c r="AL96" i="15"/>
  <c r="AN96" i="15" s="1"/>
  <c r="AK96" i="15"/>
  <c r="AM96" i="15" s="1"/>
  <c r="U24" i="13"/>
  <c r="Y24" i="13" s="1"/>
  <c r="V24" i="13"/>
  <c r="Z24" i="13" s="1"/>
  <c r="S241" i="16"/>
  <c r="T241" i="16"/>
  <c r="AD241" i="16" s="1"/>
  <c r="W132" i="16"/>
  <c r="AA132" i="16" s="1"/>
  <c r="X132" i="16"/>
  <c r="AB132" i="16" s="1"/>
  <c r="AK236" i="12"/>
  <c r="AM236" i="12" s="1"/>
  <c r="AL236" i="12"/>
  <c r="AN236" i="12" s="1"/>
  <c r="AK469" i="12"/>
  <c r="AM469" i="12" s="1"/>
  <c r="AL469" i="12"/>
  <c r="AN469" i="12" s="1"/>
  <c r="T58" i="12"/>
  <c r="AD58" i="12" s="1"/>
  <c r="S58" i="12"/>
  <c r="AK19" i="16"/>
  <c r="AM19" i="16" s="1"/>
  <c r="AL19" i="16"/>
  <c r="AN19" i="16" s="1"/>
  <c r="AH150" i="16"/>
  <c r="AJ150" i="16" s="1"/>
  <c r="AG150" i="16"/>
  <c r="AG301" i="12"/>
  <c r="AI301" i="12" s="1"/>
  <c r="AH301" i="12"/>
  <c r="AJ301" i="12" s="1"/>
  <c r="AG140" i="16"/>
  <c r="AH140" i="16"/>
  <c r="AJ140" i="16" s="1"/>
  <c r="AL277" i="12"/>
  <c r="AN277" i="12" s="1"/>
  <c r="AK277" i="12"/>
  <c r="AM277" i="12" s="1"/>
  <c r="AK28" i="12"/>
  <c r="AM28" i="12" s="1"/>
  <c r="AL28" i="12"/>
  <c r="AN28" i="12" s="1"/>
  <c r="AK405" i="12"/>
  <c r="AM405" i="12" s="1"/>
  <c r="AL405" i="12"/>
  <c r="AN405" i="12" s="1"/>
  <c r="X314" i="12"/>
  <c r="AB314" i="12" s="1"/>
  <c r="W314" i="12"/>
  <c r="AA314" i="12" s="1"/>
  <c r="AL124" i="16"/>
  <c r="AN124" i="16" s="1"/>
  <c r="AK124" i="16"/>
  <c r="AM124" i="16" s="1"/>
  <c r="AH185" i="16"/>
  <c r="AJ185" i="16" s="1"/>
  <c r="AG185" i="16"/>
  <c r="AI185" i="16" s="1"/>
  <c r="AG282" i="12"/>
  <c r="AH282" i="12"/>
  <c r="AJ282" i="12" s="1"/>
  <c r="AG21" i="16"/>
  <c r="AH21" i="16"/>
  <c r="AJ21" i="16" s="1"/>
  <c r="R106" i="16"/>
  <c r="AK10" i="14"/>
  <c r="AM10" i="14" s="1"/>
  <c r="AL10" i="14"/>
  <c r="W186" i="16"/>
  <c r="AA186" i="16" s="1"/>
  <c r="X186" i="16"/>
  <c r="W270" i="12"/>
  <c r="AA270" i="12" s="1"/>
  <c r="X270" i="12"/>
  <c r="AB270" i="12" s="1"/>
  <c r="AH137" i="16"/>
  <c r="AJ137" i="16" s="1"/>
  <c r="AG137" i="16"/>
  <c r="AI137" i="16" s="1"/>
  <c r="X353" i="12"/>
  <c r="AB353" i="12" s="1"/>
  <c r="W353" i="12"/>
  <c r="AA353" i="12" s="1"/>
  <c r="X147" i="16"/>
  <c r="AB147" i="16" s="1"/>
  <c r="W147" i="16"/>
  <c r="AA147" i="16" s="1"/>
  <c r="X387" i="12"/>
  <c r="W387" i="12"/>
  <c r="AA387" i="12" s="1"/>
  <c r="W437" i="12"/>
  <c r="AA437" i="12" s="1"/>
  <c r="X437" i="12"/>
  <c r="AL12" i="13"/>
  <c r="AN12" i="13" s="1"/>
  <c r="AK12" i="13"/>
  <c r="AM12" i="13" s="1"/>
  <c r="V21" i="14"/>
  <c r="Z21" i="14" s="1"/>
  <c r="U21" i="14"/>
  <c r="Y21" i="14" s="1"/>
  <c r="X223" i="16"/>
  <c r="AB223" i="16" s="1"/>
  <c r="W223" i="16"/>
  <c r="AA223" i="16" s="1"/>
  <c r="X60" i="12"/>
  <c r="AB60" i="12" s="1"/>
  <c r="W60" i="12"/>
  <c r="AA60" i="12" s="1"/>
  <c r="AG316" i="12"/>
  <c r="AH316" i="12"/>
  <c r="AJ316" i="12" s="1"/>
  <c r="AG109" i="16"/>
  <c r="AI109" i="16" s="1"/>
  <c r="AH109" i="16"/>
  <c r="AJ109" i="16" s="1"/>
  <c r="R416" i="12"/>
  <c r="AF416" i="12" s="1"/>
  <c r="AG205" i="12"/>
  <c r="AH205" i="12"/>
  <c r="AJ205" i="12" s="1"/>
  <c r="R48" i="16"/>
  <c r="Q48" i="16" s="1"/>
  <c r="AE48" i="16" s="1"/>
  <c r="T100" i="16"/>
  <c r="AD100" i="16" s="1"/>
  <c r="S100" i="16"/>
  <c r="AL75" i="16"/>
  <c r="AN75" i="16" s="1"/>
  <c r="AK75" i="16"/>
  <c r="AM75" i="16" s="1"/>
  <c r="W41" i="16"/>
  <c r="AA41" i="16" s="1"/>
  <c r="X41" i="16"/>
  <c r="AB41" i="16" s="1"/>
  <c r="U285" i="12"/>
  <c r="Y285" i="12" s="1"/>
  <c r="V285" i="12"/>
  <c r="AK224" i="16"/>
  <c r="AM224" i="16" s="1"/>
  <c r="AL224" i="16"/>
  <c r="AN224" i="16" s="1"/>
  <c r="V411" i="12"/>
  <c r="Z411" i="12" s="1"/>
  <c r="U411" i="12"/>
  <c r="Y411" i="12" s="1"/>
  <c r="AK108" i="16"/>
  <c r="AM108" i="16" s="1"/>
  <c r="AL108" i="16"/>
  <c r="AN108" i="16" s="1"/>
  <c r="AH50" i="15"/>
  <c r="AJ50" i="15" s="1"/>
  <c r="AG50" i="15"/>
  <c r="S124" i="12"/>
  <c r="T124" i="12"/>
  <c r="AD124" i="12" s="1"/>
  <c r="U30" i="13"/>
  <c r="Y30" i="13" s="1"/>
  <c r="V30" i="13"/>
  <c r="Z30" i="13" s="1"/>
  <c r="S12" i="15"/>
  <c r="AC12" i="15" s="1"/>
  <c r="T12" i="15"/>
  <c r="AD12" i="15" s="1"/>
  <c r="W8" i="12"/>
  <c r="AA8" i="12" s="1"/>
  <c r="X8" i="12"/>
  <c r="AB8" i="12" s="1"/>
  <c r="X404" i="12"/>
  <c r="W404" i="12"/>
  <c r="AA404" i="12" s="1"/>
  <c r="AK462" i="12"/>
  <c r="AM462" i="12" s="1"/>
  <c r="AL462" i="12"/>
  <c r="X58" i="16"/>
  <c r="AB58" i="16" s="1"/>
  <c r="W58" i="16"/>
  <c r="AA58" i="16" s="1"/>
  <c r="W82" i="16"/>
  <c r="AA82" i="16" s="1"/>
  <c r="X82" i="16"/>
  <c r="AB82" i="16" s="1"/>
  <c r="V90" i="12"/>
  <c r="Z90" i="12" s="1"/>
  <c r="U90" i="12"/>
  <c r="Y90" i="12" s="1"/>
  <c r="AG113" i="16"/>
  <c r="AI113" i="16" s="1"/>
  <c r="AH113" i="16"/>
  <c r="AJ113" i="16" s="1"/>
  <c r="X114" i="16"/>
  <c r="AB114" i="16" s="1"/>
  <c r="W114" i="16"/>
  <c r="AA114" i="16" s="1"/>
  <c r="AL230" i="16"/>
  <c r="AN230" i="16" s="1"/>
  <c r="AK230" i="16"/>
  <c r="AM230" i="16" s="1"/>
  <c r="R46" i="16"/>
  <c r="AF46" i="16" s="1"/>
  <c r="U112" i="12"/>
  <c r="Y112" i="12" s="1"/>
  <c r="V112" i="12"/>
  <c r="Z112" i="12" s="1"/>
  <c r="S92" i="15"/>
  <c r="T92" i="15"/>
  <c r="AD92" i="15" s="1"/>
  <c r="R109" i="16"/>
  <c r="V94" i="12"/>
  <c r="Z94" i="12" s="1"/>
  <c r="U94" i="12"/>
  <c r="Y94" i="12" s="1"/>
  <c r="R276" i="12"/>
  <c r="Q276" i="12" s="1"/>
  <c r="AE276" i="12" s="1"/>
  <c r="T454" i="12"/>
  <c r="AD454" i="12" s="1"/>
  <c r="S454" i="12"/>
  <c r="AC454" i="12" s="1"/>
  <c r="R58" i="16"/>
  <c r="Q58" i="16" s="1"/>
  <c r="S119" i="16"/>
  <c r="AC119" i="16" s="1"/>
  <c r="T119" i="16"/>
  <c r="AD119" i="16" s="1"/>
  <c r="V127" i="12"/>
  <c r="Z127" i="12" s="1"/>
  <c r="U127" i="12"/>
  <c r="Y127" i="12" s="1"/>
  <c r="V184" i="12"/>
  <c r="Z184" i="12" s="1"/>
  <c r="U184" i="12"/>
  <c r="Y184" i="12" s="1"/>
  <c r="U23" i="14"/>
  <c r="Y23" i="14" s="1"/>
  <c r="V23" i="14"/>
  <c r="AK188" i="12"/>
  <c r="AM188" i="12" s="1"/>
  <c r="AL188" i="12"/>
  <c r="AN188" i="12" s="1"/>
  <c r="T30" i="12"/>
  <c r="AD30" i="12" s="1"/>
  <c r="S30" i="12"/>
  <c r="AC30" i="12" s="1"/>
  <c r="AK227" i="16"/>
  <c r="AM227" i="16" s="1"/>
  <c r="AL227" i="16"/>
  <c r="AN227" i="16" s="1"/>
  <c r="S158" i="16"/>
  <c r="AC158" i="16" s="1"/>
  <c r="T158" i="16"/>
  <c r="AD158" i="16" s="1"/>
  <c r="AK90" i="16"/>
  <c r="AM90" i="16" s="1"/>
  <c r="AL90" i="16"/>
  <c r="AN90" i="16" s="1"/>
  <c r="AH25" i="14"/>
  <c r="AJ25" i="14" s="1"/>
  <c r="AG25" i="14"/>
  <c r="W20" i="16"/>
  <c r="AA20" i="16" s="1"/>
  <c r="X20" i="16"/>
  <c r="AH99" i="16"/>
  <c r="AJ99" i="16" s="1"/>
  <c r="AG99" i="16"/>
  <c r="AI99" i="16" s="1"/>
  <c r="V120" i="16"/>
  <c r="Z120" i="16" s="1"/>
  <c r="U120" i="16"/>
  <c r="Y120" i="16" s="1"/>
  <c r="R52" i="16"/>
  <c r="Q52" i="16" s="1"/>
  <c r="AK316" i="12"/>
  <c r="AM316" i="12" s="1"/>
  <c r="AL316" i="12"/>
  <c r="AN316" i="12" s="1"/>
  <c r="AK187" i="16"/>
  <c r="AM187" i="16" s="1"/>
  <c r="AL187" i="16"/>
  <c r="AN187" i="16" s="1"/>
  <c r="AL32" i="16"/>
  <c r="AN32" i="16" s="1"/>
  <c r="AK32" i="16"/>
  <c r="V109" i="12"/>
  <c r="Z109" i="12" s="1"/>
  <c r="U109" i="12"/>
  <c r="Y109" i="12" s="1"/>
  <c r="AH110" i="16"/>
  <c r="AJ110" i="16" s="1"/>
  <c r="AG110" i="16"/>
  <c r="AL70" i="16"/>
  <c r="AN70" i="16" s="1"/>
  <c r="AK70" i="16"/>
  <c r="AM70" i="16" s="1"/>
  <c r="R50" i="16"/>
  <c r="AF50" i="16" s="1"/>
  <c r="AL305" i="12"/>
  <c r="AN305" i="12" s="1"/>
  <c r="AK305" i="12"/>
  <c r="AM305" i="12" s="1"/>
  <c r="AK403" i="12"/>
  <c r="AM403" i="12" s="1"/>
  <c r="AL403" i="12"/>
  <c r="AN403" i="12" s="1"/>
  <c r="V35" i="16"/>
  <c r="Z35" i="16" s="1"/>
  <c r="U35" i="16"/>
  <c r="Y35" i="16" s="1"/>
  <c r="W31" i="14"/>
  <c r="AA31" i="14" s="1"/>
  <c r="X31" i="14"/>
  <c r="AB31" i="14" s="1"/>
  <c r="AH29" i="16"/>
  <c r="AJ29" i="16" s="1"/>
  <c r="AG29" i="16"/>
  <c r="AI29" i="16" s="1"/>
  <c r="AL207" i="16"/>
  <c r="AN207" i="16" s="1"/>
  <c r="AK207" i="16"/>
  <c r="AM207" i="16" s="1"/>
  <c r="V163" i="16"/>
  <c r="Z163" i="16" s="1"/>
  <c r="U163" i="16"/>
  <c r="Y163" i="16" s="1"/>
  <c r="W68" i="15"/>
  <c r="AA68" i="15" s="1"/>
  <c r="X68" i="15"/>
  <c r="AB68" i="15" s="1"/>
  <c r="R161" i="16"/>
  <c r="AH369" i="12"/>
  <c r="AJ369" i="12" s="1"/>
  <c r="AG369" i="12"/>
  <c r="W25" i="12"/>
  <c r="AA25" i="12" s="1"/>
  <c r="X25" i="12"/>
  <c r="AB25" i="12" s="1"/>
  <c r="AH33" i="13"/>
  <c r="AJ33" i="13" s="1"/>
  <c r="AG33" i="13"/>
  <c r="AI33" i="13" s="1"/>
  <c r="R90" i="16"/>
  <c r="AF90" i="16" s="1"/>
  <c r="T104" i="16"/>
  <c r="AD104" i="16" s="1"/>
  <c r="S104" i="16"/>
  <c r="AK95" i="16"/>
  <c r="AM95" i="16" s="1"/>
  <c r="AL95" i="16"/>
  <c r="AN95" i="16" s="1"/>
  <c r="AG60" i="16"/>
  <c r="AI60" i="16" s="1"/>
  <c r="AH60" i="16"/>
  <c r="AJ60" i="16" s="1"/>
  <c r="R147" i="16"/>
  <c r="AF147" i="16" s="1"/>
  <c r="U144" i="16"/>
  <c r="Y144" i="16" s="1"/>
  <c r="V144" i="16"/>
  <c r="AH40" i="16"/>
  <c r="AJ40" i="16" s="1"/>
  <c r="AG40" i="16"/>
  <c r="W30" i="12"/>
  <c r="AA30" i="12" s="1"/>
  <c r="X30" i="12"/>
  <c r="AB30" i="12" s="1"/>
  <c r="S175" i="16"/>
  <c r="AC175" i="16" s="1"/>
  <c r="T175" i="16"/>
  <c r="AD175" i="16" s="1"/>
  <c r="AH70" i="12"/>
  <c r="AJ70" i="12" s="1"/>
  <c r="AG70" i="12"/>
  <c r="AI70" i="12" s="1"/>
  <c r="V40" i="16"/>
  <c r="U40" i="16"/>
  <c r="Y40" i="16" s="1"/>
  <c r="W115" i="12"/>
  <c r="AA115" i="12" s="1"/>
  <c r="X115" i="12"/>
  <c r="AB115" i="12" s="1"/>
  <c r="AL64" i="12"/>
  <c r="AN64" i="12" s="1"/>
  <c r="AK64" i="12"/>
  <c r="AM64" i="12" s="1"/>
  <c r="T44" i="15"/>
  <c r="AD44" i="15" s="1"/>
  <c r="S44" i="15"/>
  <c r="AC44" i="15" s="1"/>
  <c r="AL169" i="12"/>
  <c r="AN169" i="12" s="1"/>
  <c r="AK169" i="12"/>
  <c r="AM169" i="12" s="1"/>
  <c r="R94" i="16"/>
  <c r="W147" i="12"/>
  <c r="AA147" i="12" s="1"/>
  <c r="X147" i="12"/>
  <c r="AB147" i="12" s="1"/>
  <c r="X169" i="12"/>
  <c r="W169" i="12"/>
  <c r="AA169" i="12" s="1"/>
  <c r="S27" i="15"/>
  <c r="T27" i="15"/>
  <c r="AD27" i="15" s="1"/>
  <c r="R404" i="12"/>
  <c r="Q404" i="12" s="1"/>
  <c r="AE404" i="12" s="1"/>
  <c r="S171" i="16"/>
  <c r="T171" i="16"/>
  <c r="AD171" i="16" s="1"/>
  <c r="AK8" i="14"/>
  <c r="AM8" i="14" s="1"/>
  <c r="AL8" i="14"/>
  <c r="AN8" i="14" s="1"/>
  <c r="X235" i="12"/>
  <c r="AB235" i="12" s="1"/>
  <c r="W235" i="12"/>
  <c r="AA235" i="12" s="1"/>
  <c r="T262" i="12"/>
  <c r="AD262" i="12" s="1"/>
  <c r="S262" i="12"/>
  <c r="AC262" i="12" s="1"/>
  <c r="AH181" i="12"/>
  <c r="AJ181" i="12" s="1"/>
  <c r="AG181" i="12"/>
  <c r="T236" i="16"/>
  <c r="AD236" i="16" s="1"/>
  <c r="S236" i="16"/>
  <c r="X464" i="12"/>
  <c r="W464" i="12"/>
  <c r="AA464" i="12" s="1"/>
  <c r="R119" i="12"/>
  <c r="AF119" i="12" s="1"/>
  <c r="S21" i="16"/>
  <c r="T21" i="16"/>
  <c r="AD21" i="16" s="1"/>
  <c r="V119" i="12"/>
  <c r="Z119" i="12" s="1"/>
  <c r="U119" i="12"/>
  <c r="Y119" i="12" s="1"/>
  <c r="AK7" i="13"/>
  <c r="AM7" i="13" s="1"/>
  <c r="AL7" i="13"/>
  <c r="S212" i="12"/>
  <c r="AC212" i="12" s="1"/>
  <c r="T212" i="12"/>
  <c r="AD212" i="12" s="1"/>
  <c r="U182" i="12"/>
  <c r="Y182" i="12" s="1"/>
  <c r="V182" i="12"/>
  <c r="Z182" i="12" s="1"/>
  <c r="T487" i="12"/>
  <c r="AD487" i="12" s="1"/>
  <c r="S487" i="12"/>
  <c r="AC487" i="12" s="1"/>
  <c r="R21" i="16"/>
  <c r="S141" i="16"/>
  <c r="T141" i="16"/>
  <c r="AD141" i="16" s="1"/>
  <c r="R165" i="16"/>
  <c r="R485" i="12"/>
  <c r="U18" i="12"/>
  <c r="Y18" i="12" s="1"/>
  <c r="V18" i="12"/>
  <c r="AK144" i="16"/>
  <c r="AM144" i="16" s="1"/>
  <c r="AL144" i="16"/>
  <c r="AN144" i="16" s="1"/>
  <c r="U219" i="12"/>
  <c r="Y219" i="12" s="1"/>
  <c r="V219" i="12"/>
  <c r="R241" i="12"/>
  <c r="AF241" i="12" s="1"/>
  <c r="X31" i="12"/>
  <c r="AB31" i="12" s="1"/>
  <c r="W31" i="12"/>
  <c r="AA31" i="12" s="1"/>
  <c r="AG70" i="16"/>
  <c r="AH70" i="16"/>
  <c r="AJ70" i="16" s="1"/>
  <c r="V316" i="12"/>
  <c r="Z316" i="12" s="1"/>
  <c r="U316" i="12"/>
  <c r="Y316" i="12" s="1"/>
  <c r="W22" i="15"/>
  <c r="AA22" i="15" s="1"/>
  <c r="X22" i="15"/>
  <c r="AB22" i="15" s="1"/>
  <c r="T215" i="16"/>
  <c r="AD215" i="16" s="1"/>
  <c r="S215" i="16"/>
  <c r="S166" i="16"/>
  <c r="AC166" i="16" s="1"/>
  <c r="T166" i="16"/>
  <c r="AD166" i="16" s="1"/>
  <c r="R160" i="16"/>
  <c r="AF160" i="16" s="1"/>
  <c r="AK172" i="16"/>
  <c r="AM172" i="16" s="1"/>
  <c r="AL172" i="16"/>
  <c r="AN172" i="16" s="1"/>
  <c r="X55" i="16"/>
  <c r="W55" i="16"/>
  <c r="AA55" i="16" s="1"/>
  <c r="X169" i="16"/>
  <c r="W169" i="16"/>
  <c r="AA169" i="16" s="1"/>
  <c r="U74" i="16"/>
  <c r="Y74" i="16" s="1"/>
  <c r="V74" i="16"/>
  <c r="Z74" i="16" s="1"/>
  <c r="R80" i="16"/>
  <c r="V120" i="12"/>
  <c r="Z120" i="12" s="1"/>
  <c r="U120" i="12"/>
  <c r="Y120" i="12" s="1"/>
  <c r="AG93" i="12"/>
  <c r="AI93" i="12" s="1"/>
  <c r="AH93" i="12"/>
  <c r="AJ93" i="12" s="1"/>
  <c r="AK448" i="12"/>
  <c r="AL448" i="12"/>
  <c r="W50" i="16"/>
  <c r="AA50" i="16" s="1"/>
  <c r="X50" i="16"/>
  <c r="AB50" i="16" s="1"/>
  <c r="V344" i="12"/>
  <c r="Z344" i="12" s="1"/>
  <c r="U344" i="12"/>
  <c r="Y344" i="12" s="1"/>
  <c r="R142" i="16"/>
  <c r="Q142" i="16" s="1"/>
  <c r="AE142" i="16" s="1"/>
  <c r="AG90" i="12"/>
  <c r="AH90" i="12"/>
  <c r="AJ90" i="12" s="1"/>
  <c r="AG434" i="12"/>
  <c r="AI434" i="12" s="1"/>
  <c r="AH434" i="12"/>
  <c r="AJ434" i="12" s="1"/>
  <c r="W136" i="16"/>
  <c r="AA136" i="16" s="1"/>
  <c r="X136" i="16"/>
  <c r="AH464" i="12"/>
  <c r="AJ464" i="12" s="1"/>
  <c r="AG464" i="12"/>
  <c r="AI464" i="12" s="1"/>
  <c r="X30" i="16"/>
  <c r="AB30" i="16" s="1"/>
  <c r="W30" i="16"/>
  <c r="AA30" i="16" s="1"/>
  <c r="W33" i="16"/>
  <c r="AA33" i="16" s="1"/>
  <c r="X33" i="16"/>
  <c r="V181" i="16"/>
  <c r="Z181" i="16" s="1"/>
  <c r="U181" i="16"/>
  <c r="Y181" i="16" s="1"/>
  <c r="U85" i="12"/>
  <c r="Y85" i="12" s="1"/>
  <c r="V85" i="12"/>
  <c r="Z85" i="12" s="1"/>
  <c r="U47" i="15"/>
  <c r="Y47" i="15" s="1"/>
  <c r="V47" i="15"/>
  <c r="Z47" i="15" s="1"/>
  <c r="AK89" i="16"/>
  <c r="AM89" i="16" s="1"/>
  <c r="AL89" i="16"/>
  <c r="AL313" i="12"/>
  <c r="AN313" i="12" s="1"/>
  <c r="AK313" i="12"/>
  <c r="AM313" i="12" s="1"/>
  <c r="AG10" i="14"/>
  <c r="AI10" i="14" s="1"/>
  <c r="AH10" i="14"/>
  <c r="AJ10" i="14" s="1"/>
  <c r="T469" i="12"/>
  <c r="AD469" i="12" s="1"/>
  <c r="S469" i="12"/>
  <c r="AC469" i="12" s="1"/>
  <c r="S125" i="12"/>
  <c r="T125" i="12"/>
  <c r="AL194" i="16"/>
  <c r="AN194" i="16" s="1"/>
  <c r="AK194" i="16"/>
  <c r="AM194" i="16" s="1"/>
  <c r="AL20" i="12"/>
  <c r="AK20" i="12"/>
  <c r="AM20" i="12" s="1"/>
  <c r="U333" i="12"/>
  <c r="Y333" i="12" s="1"/>
  <c r="V333" i="12"/>
  <c r="Z333" i="12" s="1"/>
  <c r="R280" i="12"/>
  <c r="AF280" i="12" s="1"/>
  <c r="AL48" i="16"/>
  <c r="AN48" i="16" s="1"/>
  <c r="AK48" i="16"/>
  <c r="R224" i="16"/>
  <c r="Q224" i="16" s="1"/>
  <c r="AE224" i="16" s="1"/>
  <c r="S282" i="12"/>
  <c r="T282" i="12"/>
  <c r="AD282" i="12" s="1"/>
  <c r="S163" i="16"/>
  <c r="T163" i="16"/>
  <c r="AD163" i="16" s="1"/>
  <c r="R130" i="12"/>
  <c r="Q130" i="12" s="1"/>
  <c r="AE130" i="12" s="1"/>
  <c r="S144" i="16"/>
  <c r="AC144" i="16" s="1"/>
  <c r="T144" i="16"/>
  <c r="AD144" i="16" s="1"/>
  <c r="AL49" i="15"/>
  <c r="AN49" i="15" s="1"/>
  <c r="AK49" i="15"/>
  <c r="AM49" i="15" s="1"/>
  <c r="U212" i="16"/>
  <c r="Y212" i="16" s="1"/>
  <c r="V212" i="16"/>
  <c r="Z212" i="16" s="1"/>
  <c r="R228" i="16"/>
  <c r="AL96" i="12"/>
  <c r="AN96" i="12" s="1"/>
  <c r="AK96" i="12"/>
  <c r="AM96" i="12" s="1"/>
  <c r="S72" i="15"/>
  <c r="T72" i="15"/>
  <c r="AD72" i="15" s="1"/>
  <c r="R26" i="16"/>
  <c r="AL85" i="15"/>
  <c r="AN85" i="15" s="1"/>
  <c r="AK85" i="15"/>
  <c r="AM85" i="15" s="1"/>
  <c r="W93" i="16"/>
  <c r="AA93" i="16" s="1"/>
  <c r="X93" i="16"/>
  <c r="AB93" i="16" s="1"/>
  <c r="AG160" i="12"/>
  <c r="AH160" i="12"/>
  <c r="AJ160" i="12" s="1"/>
  <c r="X37" i="16"/>
  <c r="AB37" i="16" s="1"/>
  <c r="W37" i="16"/>
  <c r="AA37" i="16" s="1"/>
  <c r="W312" i="12"/>
  <c r="AA312" i="12" s="1"/>
  <c r="X312" i="12"/>
  <c r="AB312" i="12" s="1"/>
  <c r="X174" i="12"/>
  <c r="AB174" i="12" s="1"/>
  <c r="W174" i="12"/>
  <c r="AA174" i="12" s="1"/>
  <c r="R166" i="16"/>
  <c r="Q166" i="16" s="1"/>
  <c r="AE166" i="16" s="1"/>
  <c r="V11" i="14"/>
  <c r="U11" i="14"/>
  <c r="Y11" i="14" s="1"/>
  <c r="X63" i="16"/>
  <c r="AB63" i="16" s="1"/>
  <c r="W63" i="16"/>
  <c r="AA63" i="16" s="1"/>
  <c r="U211" i="12"/>
  <c r="Y211" i="12" s="1"/>
  <c r="V211" i="12"/>
  <c r="W121" i="16"/>
  <c r="AA121" i="16" s="1"/>
  <c r="X121" i="16"/>
  <c r="AB121" i="16" s="1"/>
  <c r="X236" i="16"/>
  <c r="W236" i="16"/>
  <c r="AA236" i="16" s="1"/>
  <c r="R204" i="12"/>
  <c r="Q204" i="12" s="1"/>
  <c r="AE204" i="12" s="1"/>
  <c r="V85" i="16"/>
  <c r="U85" i="16"/>
  <c r="Y85" i="16" s="1"/>
  <c r="AG48" i="16"/>
  <c r="AH48" i="16"/>
  <c r="AJ48" i="16" s="1"/>
  <c r="W151" i="16"/>
  <c r="AA151" i="16" s="1"/>
  <c r="X151" i="16"/>
  <c r="T75" i="12"/>
  <c r="AD75" i="12" s="1"/>
  <c r="S75" i="12"/>
  <c r="AC75" i="12" s="1"/>
  <c r="V458" i="12"/>
  <c r="Z458" i="12" s="1"/>
  <c r="U458" i="12"/>
  <c r="Y458" i="12" s="1"/>
  <c r="X36" i="13"/>
  <c r="AB36" i="13" s="1"/>
  <c r="W36" i="13"/>
  <c r="AA36" i="13" s="1"/>
  <c r="W205" i="12"/>
  <c r="AA205" i="12" s="1"/>
  <c r="X205" i="12"/>
  <c r="AB205" i="12" s="1"/>
  <c r="AK204" i="12"/>
  <c r="AM204" i="12" s="1"/>
  <c r="AL204" i="12"/>
  <c r="AN204" i="12" s="1"/>
  <c r="U110" i="16"/>
  <c r="Y110" i="16" s="1"/>
  <c r="V110" i="16"/>
  <c r="Z110" i="16" s="1"/>
  <c r="R218" i="16"/>
  <c r="Q218" i="16" s="1"/>
  <c r="AK148" i="16"/>
  <c r="AM148" i="16" s="1"/>
  <c r="AL148" i="16"/>
  <c r="AH280" i="12"/>
  <c r="AJ280" i="12" s="1"/>
  <c r="AG280" i="12"/>
  <c r="V150" i="16"/>
  <c r="Z150" i="16" s="1"/>
  <c r="U150" i="16"/>
  <c r="Y150" i="16" s="1"/>
  <c r="AL115" i="16"/>
  <c r="AN115" i="16" s="1"/>
  <c r="AK115" i="16"/>
  <c r="AM115" i="16" s="1"/>
  <c r="R150" i="16"/>
  <c r="Q150" i="16" s="1"/>
  <c r="AK46" i="16"/>
  <c r="AM46" i="16" s="1"/>
  <c r="AL46" i="16"/>
  <c r="AK228" i="16"/>
  <c r="AM228" i="16" s="1"/>
  <c r="AL228" i="16"/>
  <c r="AN228" i="16" s="1"/>
  <c r="T41" i="16"/>
  <c r="AD41" i="16" s="1"/>
  <c r="S41" i="16"/>
  <c r="AC41" i="16" s="1"/>
  <c r="W148" i="16"/>
  <c r="AA148" i="16" s="1"/>
  <c r="X148" i="16"/>
  <c r="AB148" i="16" s="1"/>
  <c r="S186" i="16"/>
  <c r="T186" i="16"/>
  <c r="AD186" i="16" s="1"/>
  <c r="AG60" i="15"/>
  <c r="AH60" i="15"/>
  <c r="AJ60" i="15" s="1"/>
  <c r="X37" i="14"/>
  <c r="AB37" i="14" s="1"/>
  <c r="W37" i="14"/>
  <c r="AA37" i="14" s="1"/>
  <c r="U10" i="15"/>
  <c r="Y10" i="15" s="1"/>
  <c r="V10" i="15"/>
  <c r="Z10" i="15" s="1"/>
  <c r="AG72" i="12"/>
  <c r="AI72" i="12" s="1"/>
  <c r="AH72" i="12"/>
  <c r="AJ72" i="12" s="1"/>
  <c r="S167" i="16"/>
  <c r="AC167" i="16" s="1"/>
  <c r="T167" i="16"/>
  <c r="AD167" i="16" s="1"/>
  <c r="T217" i="16"/>
  <c r="AD217" i="16" s="1"/>
  <c r="S217" i="16"/>
  <c r="AC217" i="16" s="1"/>
  <c r="V10" i="14"/>
  <c r="Z10" i="14" s="1"/>
  <c r="U10" i="14"/>
  <c r="Y10" i="14" s="1"/>
  <c r="R204" i="16"/>
  <c r="R229" i="16"/>
  <c r="S166" i="12"/>
  <c r="T166" i="12"/>
  <c r="AD166" i="12" s="1"/>
  <c r="W177" i="16"/>
  <c r="AA177" i="16" s="1"/>
  <c r="X177" i="16"/>
  <c r="AK118" i="16"/>
  <c r="AM118" i="16" s="1"/>
  <c r="AL118" i="16"/>
  <c r="AN118" i="16" s="1"/>
  <c r="W43" i="14"/>
  <c r="AA43" i="14" s="1"/>
  <c r="X43" i="14"/>
  <c r="AH9" i="15"/>
  <c r="AJ9" i="15" s="1"/>
  <c r="AG9" i="15"/>
  <c r="V45" i="14"/>
  <c r="Z45" i="14" s="1"/>
  <c r="U45" i="14"/>
  <c r="Y45" i="14" s="1"/>
  <c r="X133" i="16"/>
  <c r="AB133" i="16" s="1"/>
  <c r="W133" i="16"/>
  <c r="AA133" i="16" s="1"/>
  <c r="R233" i="12"/>
  <c r="Q233" i="12" s="1"/>
  <c r="AE233" i="12" s="1"/>
  <c r="X39" i="15"/>
  <c r="AB39" i="15" s="1"/>
  <c r="W39" i="15"/>
  <c r="AA39" i="15" s="1"/>
  <c r="T50" i="16"/>
  <c r="AD50" i="16" s="1"/>
  <c r="S50" i="16"/>
  <c r="AG214" i="16"/>
  <c r="AH214" i="16"/>
  <c r="AJ214" i="16" s="1"/>
  <c r="U62" i="16"/>
  <c r="Y62" i="16" s="1"/>
  <c r="V62" i="16"/>
  <c r="U20" i="14"/>
  <c r="Y20" i="14" s="1"/>
  <c r="V20" i="14"/>
  <c r="Z20" i="14" s="1"/>
  <c r="T68" i="12"/>
  <c r="AD68" i="12" s="1"/>
  <c r="S68" i="12"/>
  <c r="AC68" i="12" s="1"/>
  <c r="AK74" i="16"/>
  <c r="AM74" i="16" s="1"/>
  <c r="AL74" i="16"/>
  <c r="AN74" i="16" s="1"/>
  <c r="X129" i="16"/>
  <c r="AB129" i="16" s="1"/>
  <c r="W129" i="16"/>
  <c r="AA129" i="16" s="1"/>
  <c r="V84" i="12"/>
  <c r="Z84" i="12" s="1"/>
  <c r="U84" i="12"/>
  <c r="Y84" i="12" s="1"/>
  <c r="S112" i="16"/>
  <c r="AC112" i="16" s="1"/>
  <c r="T112" i="16"/>
  <c r="AD112" i="16" s="1"/>
  <c r="AL189" i="16"/>
  <c r="AN189" i="16" s="1"/>
  <c r="AK189" i="16"/>
  <c r="AM189" i="16" s="1"/>
  <c r="AG158" i="16"/>
  <c r="AI158" i="16" s="1"/>
  <c r="AH158" i="16"/>
  <c r="AJ158" i="16" s="1"/>
  <c r="U92" i="16"/>
  <c r="Y92" i="16" s="1"/>
  <c r="V92" i="16"/>
  <c r="T472" i="12"/>
  <c r="AD472" i="12" s="1"/>
  <c r="S472" i="12"/>
  <c r="AC472" i="12" s="1"/>
  <c r="AL45" i="15"/>
  <c r="AK45" i="15"/>
  <c r="AM45" i="15" s="1"/>
  <c r="T256" i="12"/>
  <c r="AD256" i="12" s="1"/>
  <c r="S256" i="12"/>
  <c r="AC256" i="12" s="1"/>
  <c r="X28" i="12"/>
  <c r="AB28" i="12" s="1"/>
  <c r="W28" i="12"/>
  <c r="AA28" i="12" s="1"/>
  <c r="W128" i="16"/>
  <c r="AA128" i="16" s="1"/>
  <c r="X128" i="16"/>
  <c r="AH90" i="16"/>
  <c r="AJ90" i="16" s="1"/>
  <c r="AG90" i="16"/>
  <c r="AI90" i="16" s="1"/>
  <c r="AI46" i="16"/>
  <c r="AI57" i="15"/>
  <c r="AI404" i="12"/>
  <c r="AI196" i="16"/>
  <c r="Z34" i="12"/>
  <c r="Z33" i="16"/>
  <c r="AB28" i="15"/>
  <c r="Z26" i="16"/>
  <c r="Z56" i="12"/>
  <c r="AB50" i="15"/>
  <c r="Z8" i="16"/>
  <c r="AB8" i="16"/>
  <c r="Z308" i="12"/>
  <c r="Z11" i="16"/>
  <c r="Z196" i="16"/>
  <c r="AB302" i="12"/>
  <c r="Z376" i="12"/>
  <c r="Z115" i="16"/>
  <c r="AB115" i="16"/>
  <c r="Z461" i="12"/>
  <c r="Z478" i="12"/>
  <c r="Z436" i="12"/>
  <c r="AB158" i="16"/>
  <c r="AB290" i="12"/>
  <c r="AB178" i="16"/>
  <c r="Z177" i="16"/>
  <c r="AB176" i="12"/>
  <c r="Z233" i="16"/>
  <c r="Z156" i="12"/>
  <c r="Z154" i="12"/>
  <c r="Z129" i="12"/>
  <c r="Z142" i="12"/>
  <c r="Z156" i="16"/>
  <c r="Z183" i="12"/>
  <c r="AC79" i="15"/>
  <c r="Q41" i="14"/>
  <c r="AE41" i="14" s="1"/>
  <c r="Q329" i="12"/>
  <c r="AF329" i="12"/>
  <c r="AC39" i="14"/>
  <c r="AF83" i="15"/>
  <c r="Q49" i="16"/>
  <c r="AE49" i="16" s="1"/>
  <c r="Q42" i="14"/>
  <c r="AE42" i="14" s="1"/>
  <c r="AF50" i="12"/>
  <c r="Q32" i="13"/>
  <c r="AE32" i="13" s="1"/>
  <c r="AC347" i="12"/>
  <c r="Q269" i="12"/>
  <c r="AE269" i="12" s="1"/>
  <c r="Q103" i="12"/>
  <c r="AE103" i="12" s="1"/>
  <c r="Q131" i="16"/>
  <c r="AE131" i="16" s="1"/>
  <c r="AF27" i="3"/>
  <c r="Q213" i="16"/>
  <c r="AE213" i="16" s="1"/>
  <c r="Q464" i="12"/>
  <c r="AF116" i="16"/>
  <c r="Q39" i="15"/>
  <c r="AE39" i="15" s="1"/>
  <c r="Q147" i="12"/>
  <c r="AE147" i="12" s="1"/>
  <c r="AC392" i="12"/>
  <c r="Q19" i="15"/>
  <c r="AF219" i="16"/>
  <c r="Q364" i="12"/>
  <c r="AE364" i="12" s="1"/>
  <c r="AF364" i="12"/>
  <c r="AF23" i="13"/>
  <c r="Q23" i="13"/>
  <c r="AE23" i="13" s="1"/>
  <c r="Q308" i="12"/>
  <c r="AE308" i="12" s="1"/>
  <c r="AF308" i="12"/>
  <c r="Q507" i="12"/>
  <c r="AE507" i="12" s="1"/>
  <c r="Q455" i="12"/>
  <c r="AF455" i="12"/>
  <c r="AF173" i="12"/>
  <c r="Q173" i="12"/>
  <c r="AE173" i="12" s="1"/>
  <c r="Q192" i="12"/>
  <c r="AE192" i="12" s="1"/>
  <c r="Q65" i="15"/>
  <c r="AF312" i="12"/>
  <c r="Q90" i="12"/>
  <c r="AE90" i="12" s="1"/>
  <c r="AF331" i="12"/>
  <c r="Q331" i="12"/>
  <c r="Q24" i="13"/>
  <c r="AE24" i="13" s="1"/>
  <c r="AF243" i="12"/>
  <c r="Q243" i="12"/>
  <c r="AE243" i="12" s="1"/>
  <c r="Q87" i="12"/>
  <c r="AF87" i="12"/>
  <c r="Q36" i="16"/>
  <c r="AE36" i="16" s="1"/>
  <c r="AF36" i="16"/>
  <c r="AF190" i="12"/>
  <c r="Q190" i="12"/>
  <c r="AE190" i="12" s="1"/>
  <c r="AF393" i="12"/>
  <c r="Q393" i="12"/>
  <c r="Q123" i="12"/>
  <c r="AE123" i="12" s="1"/>
  <c r="AF123" i="12"/>
  <c r="Q36" i="14"/>
  <c r="AE36" i="14" s="1"/>
  <c r="AF36" i="14"/>
  <c r="Q465" i="12"/>
  <c r="Q157" i="16"/>
  <c r="AE157" i="16" s="1"/>
  <c r="AF53" i="12"/>
  <c r="Q53" i="12"/>
  <c r="AE53" i="12" s="1"/>
  <c r="Q156" i="12"/>
  <c r="AE156" i="12" s="1"/>
  <c r="Q16" i="12"/>
  <c r="AE16" i="12" s="1"/>
  <c r="AF16" i="12"/>
  <c r="Q489" i="12"/>
  <c r="AE489" i="12" s="1"/>
  <c r="AF489" i="12"/>
  <c r="AF468" i="12"/>
  <c r="AF23" i="3"/>
  <c r="Q220" i="12"/>
  <c r="AE220" i="12" s="1"/>
  <c r="Q225" i="12"/>
  <c r="AE225" i="12" s="1"/>
  <c r="AF20" i="13"/>
  <c r="AF313" i="12"/>
  <c r="Q72" i="15"/>
  <c r="AE72" i="15" s="1"/>
  <c r="Q62" i="15"/>
  <c r="AE62" i="15" s="1"/>
  <c r="Q47" i="12"/>
  <c r="AE47" i="12" s="1"/>
  <c r="Q433" i="12"/>
  <c r="Q436" i="12"/>
  <c r="AE436" i="12" s="1"/>
  <c r="AF262" i="12"/>
  <c r="AF93" i="15"/>
  <c r="AF68" i="12"/>
  <c r="AF91" i="15"/>
  <c r="Q346" i="12"/>
  <c r="AE346" i="12" s="1"/>
  <c r="AF346" i="12"/>
  <c r="Q255" i="12"/>
  <c r="AE255" i="12" s="1"/>
  <c r="AF28" i="12"/>
  <c r="Q28" i="12"/>
  <c r="AE28" i="12" s="1"/>
  <c r="Q45" i="14"/>
  <c r="AF371" i="12"/>
  <c r="Q371" i="12"/>
  <c r="AE371" i="12" s="1"/>
  <c r="Q490" i="12"/>
  <c r="AE490" i="12" s="1"/>
  <c r="AF490" i="12"/>
  <c r="Q61" i="16"/>
  <c r="AE61" i="16" s="1"/>
  <c r="Q501" i="12"/>
  <c r="Q452" i="12"/>
  <c r="AE452" i="12" s="1"/>
  <c r="AF452" i="12"/>
  <c r="Q11" i="3"/>
  <c r="AF292" i="12"/>
  <c r="AF184" i="16"/>
  <c r="Q494" i="12"/>
  <c r="AE494" i="12" s="1"/>
  <c r="Q89" i="15"/>
  <c r="AF96" i="16"/>
  <c r="AF370" i="12"/>
  <c r="AF224" i="16"/>
  <c r="AF386" i="12"/>
  <c r="AF385" i="12"/>
  <c r="AF474" i="12"/>
  <c r="Q85" i="16"/>
  <c r="Q451" i="12"/>
  <c r="AE451" i="12" s="1"/>
  <c r="Q60" i="15"/>
  <c r="AE60" i="15" s="1"/>
  <c r="AF60" i="15"/>
  <c r="AF302" i="12"/>
  <c r="Q160" i="12"/>
  <c r="AF39" i="12"/>
  <c r="Q39" i="12"/>
  <c r="AE39" i="12" s="1"/>
  <c r="AF61" i="15"/>
  <c r="AF478" i="12"/>
  <c r="AF353" i="12"/>
  <c r="AF8" i="13"/>
  <c r="Q8" i="13"/>
  <c r="AE8" i="13" s="1"/>
  <c r="Q217" i="16"/>
  <c r="AE217" i="16" s="1"/>
  <c r="AF16" i="13"/>
  <c r="AF131" i="12"/>
  <c r="AF34" i="16"/>
  <c r="Q34" i="16"/>
  <c r="AE34" i="16" s="1"/>
  <c r="Q333" i="12"/>
  <c r="AF333" i="12"/>
  <c r="AF76" i="15"/>
  <c r="Q266" i="12"/>
  <c r="AE266" i="12" s="1"/>
  <c r="Q235" i="12"/>
  <c r="AE235" i="12" s="1"/>
  <c r="Q382" i="12"/>
  <c r="AE382" i="12" s="1"/>
  <c r="AF400" i="12"/>
  <c r="Q400" i="12"/>
  <c r="AE400" i="12" s="1"/>
  <c r="AF79" i="15"/>
  <c r="Q377" i="12"/>
  <c r="AE377" i="12" s="1"/>
  <c r="AF35" i="15"/>
  <c r="AF233" i="12"/>
  <c r="Q200" i="16"/>
  <c r="Q90" i="16"/>
  <c r="AE90" i="16" s="1"/>
  <c r="Q102" i="12"/>
  <c r="AF142" i="16"/>
  <c r="Q492" i="12"/>
  <c r="AE492" i="12" s="1"/>
  <c r="AF299" i="12"/>
  <c r="Q299" i="12"/>
  <c r="AE299" i="12" s="1"/>
  <c r="AF249" i="12"/>
  <c r="Q249" i="12"/>
  <c r="AE249" i="12" s="1"/>
  <c r="AF212" i="16"/>
  <c r="Q45" i="12"/>
  <c r="AF45" i="12"/>
  <c r="Q7" i="14"/>
  <c r="AE7" i="14" s="1"/>
  <c r="AF7" i="14"/>
  <c r="Q114" i="12"/>
  <c r="AE114" i="12" s="1"/>
  <c r="AF493" i="12"/>
  <c r="Q425" i="12"/>
  <c r="AF425" i="12"/>
  <c r="Q181" i="12"/>
  <c r="AF181" i="12"/>
  <c r="AF208" i="16"/>
  <c r="AF237" i="12"/>
  <c r="Q237" i="12"/>
  <c r="Q140" i="16"/>
  <c r="AF140" i="16"/>
  <c r="AF89" i="16"/>
  <c r="Q89" i="16"/>
  <c r="AF50" i="15"/>
  <c r="AF81" i="12"/>
  <c r="Q205" i="12"/>
  <c r="AE205" i="12" s="1"/>
  <c r="AF263" i="12"/>
  <c r="AF35" i="12"/>
  <c r="Q35" i="12"/>
  <c r="AE35" i="12" s="1"/>
  <c r="AF502" i="12"/>
  <c r="Q502" i="12"/>
  <c r="AE502" i="12" s="1"/>
  <c r="AF96" i="15"/>
  <c r="AF69" i="16"/>
  <c r="Q69" i="16"/>
  <c r="AE69" i="16" s="1"/>
  <c r="Q207" i="16"/>
  <c r="AE207" i="16" s="1"/>
  <c r="AF207" i="16"/>
  <c r="Q223" i="12"/>
  <c r="AE223" i="12" s="1"/>
  <c r="AF223" i="12"/>
  <c r="Q481" i="12"/>
  <c r="AF481" i="12"/>
  <c r="Q49" i="15"/>
  <c r="AF223" i="16"/>
  <c r="Q223" i="16"/>
  <c r="AE223" i="16" s="1"/>
  <c r="Q506" i="12"/>
  <c r="AE506" i="12" s="1"/>
  <c r="Q207" i="12"/>
  <c r="AE207" i="12" s="1"/>
  <c r="Q11" i="13"/>
  <c r="AF11" i="13"/>
  <c r="Q242" i="12"/>
  <c r="AE242" i="12" s="1"/>
  <c r="Q35" i="13"/>
  <c r="Q459" i="12"/>
  <c r="AE459" i="12" s="1"/>
  <c r="AF459" i="12"/>
  <c r="Q162" i="12"/>
  <c r="AE162" i="12" s="1"/>
  <c r="AF162" i="12"/>
  <c r="AF121" i="12"/>
  <c r="Q121" i="12"/>
  <c r="AK94" i="3"/>
  <c r="AL94" i="3"/>
  <c r="AN94" i="3" s="1"/>
  <c r="AL91" i="3"/>
  <c r="AK91" i="3"/>
  <c r="AM91" i="3" s="1"/>
  <c r="R83" i="3"/>
  <c r="X70" i="3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W86" i="3"/>
  <c r="AA86" i="3" s="1"/>
  <c r="X86" i="3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X82" i="3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U63" i="3"/>
  <c r="Y63" i="3" s="1"/>
  <c r="V63" i="3"/>
  <c r="Z63" i="3" s="1"/>
  <c r="U61" i="3"/>
  <c r="Y61" i="3" s="1"/>
  <c r="V61" i="3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U32" i="3"/>
  <c r="Y32" i="3" s="1"/>
  <c r="V32" i="3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R29" i="3"/>
  <c r="U79" i="3"/>
  <c r="Y79" i="3" s="1"/>
  <c r="V79" i="3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S54" i="3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L33" i="3"/>
  <c r="AN33" i="3" s="1"/>
  <c r="AK32" i="3"/>
  <c r="AL32" i="3"/>
  <c r="AN32" i="3" s="1"/>
  <c r="AL105" i="3"/>
  <c r="AN105" i="3" s="1"/>
  <c r="AK105" i="3"/>
  <c r="AK104" i="3"/>
  <c r="AL104" i="3"/>
  <c r="AN104" i="3" s="1"/>
  <c r="S103" i="3"/>
  <c r="T103" i="3"/>
  <c r="AD103" i="3" s="1"/>
  <c r="S102" i="3"/>
  <c r="T102" i="3"/>
  <c r="AD102" i="3" s="1"/>
  <c r="S100" i="3"/>
  <c r="T100" i="3"/>
  <c r="AD100" i="3" s="1"/>
  <c r="AK99" i="3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L48" i="3"/>
  <c r="AN48" i="3" s="1"/>
  <c r="AL46" i="3"/>
  <c r="AN46" i="3" s="1"/>
  <c r="AK46" i="3"/>
  <c r="AK45" i="3"/>
  <c r="AL45" i="3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C16" i="16" l="1"/>
  <c r="Q112" i="16"/>
  <c r="AE112" i="16" s="1"/>
  <c r="Q101" i="16"/>
  <c r="AE101" i="16" s="1"/>
  <c r="Q117" i="16"/>
  <c r="AE117" i="16" s="1"/>
  <c r="AF45" i="16"/>
  <c r="AF248" i="16"/>
  <c r="AF246" i="16"/>
  <c r="Q19" i="16"/>
  <c r="AF218" i="16"/>
  <c r="Q160" i="16"/>
  <c r="AF203" i="16"/>
  <c r="AF30" i="16"/>
  <c r="AF87" i="15"/>
  <c r="AF53" i="15"/>
  <c r="Q88" i="15"/>
  <c r="AE88" i="15" s="1"/>
  <c r="AF101" i="15"/>
  <c r="Q37" i="15"/>
  <c r="AE37" i="15" s="1"/>
  <c r="AF94" i="15"/>
  <c r="Q97" i="15"/>
  <c r="AE97" i="15" s="1"/>
  <c r="AF26" i="14"/>
  <c r="AF12" i="14"/>
  <c r="AF35" i="14"/>
  <c r="AF106" i="12"/>
  <c r="Q441" i="12"/>
  <c r="Q71" i="12"/>
  <c r="AE71" i="12" s="1"/>
  <c r="Q426" i="12"/>
  <c r="AE426" i="12" s="1"/>
  <c r="AF31" i="12"/>
  <c r="Q422" i="12"/>
  <c r="Q375" i="12"/>
  <c r="AE375" i="12" s="1"/>
  <c r="Q442" i="12"/>
  <c r="AE442" i="12" s="1"/>
  <c r="Q245" i="12"/>
  <c r="AE245" i="12" s="1"/>
  <c r="Q55" i="12"/>
  <c r="AE55" i="12" s="1"/>
  <c r="Q297" i="12"/>
  <c r="AE297" i="12" s="1"/>
  <c r="AF347" i="12"/>
  <c r="Q423" i="12"/>
  <c r="AE423" i="12" s="1"/>
  <c r="AF120" i="12"/>
  <c r="AF390" i="12"/>
  <c r="AF165" i="12"/>
  <c r="AF309" i="12"/>
  <c r="Q33" i="12"/>
  <c r="AE33" i="12" s="1"/>
  <c r="Q447" i="12"/>
  <c r="Q471" i="12"/>
  <c r="Q461" i="12"/>
  <c r="AE461" i="12" s="1"/>
  <c r="Q213" i="12"/>
  <c r="AE213" i="12" s="1"/>
  <c r="Q38" i="12"/>
  <c r="AC124" i="12"/>
  <c r="AF89" i="12"/>
  <c r="Q419" i="12"/>
  <c r="AE419" i="12" s="1"/>
  <c r="Q164" i="12"/>
  <c r="AE164" i="12" s="1"/>
  <c r="Q341" i="12"/>
  <c r="AE341" i="12" s="1"/>
  <c r="AF24" i="3"/>
  <c r="AI105" i="3"/>
  <c r="AB38" i="12"/>
  <c r="Z23" i="14"/>
  <c r="Z66" i="15"/>
  <c r="AB86" i="3"/>
  <c r="AB17" i="3"/>
  <c r="Z14" i="3"/>
  <c r="Z269" i="12"/>
  <c r="Z280" i="12"/>
  <c r="Z206" i="12"/>
  <c r="AB450" i="12"/>
  <c r="AB504" i="12"/>
  <c r="AB124" i="12"/>
  <c r="AI13" i="16"/>
  <c r="AI242" i="12"/>
  <c r="AI280" i="12"/>
  <c r="AI387" i="12"/>
  <c r="AI109" i="12"/>
  <c r="AI285" i="12"/>
  <c r="AC59" i="12"/>
  <c r="AC19" i="16"/>
  <c r="AC10" i="16"/>
  <c r="AC12" i="12"/>
  <c r="AM22" i="16"/>
  <c r="AC30" i="13"/>
  <c r="AC85" i="12"/>
  <c r="AC59" i="16"/>
  <c r="AC96" i="15"/>
  <c r="AC61" i="16"/>
  <c r="AC80" i="16"/>
  <c r="AC73" i="16"/>
  <c r="AC66" i="15"/>
  <c r="AN23" i="13"/>
  <c r="AF32" i="16"/>
  <c r="AC29" i="15"/>
  <c r="AC36" i="13"/>
  <c r="AC33" i="15"/>
  <c r="AC235" i="16"/>
  <c r="AN216" i="16"/>
  <c r="AC198" i="16"/>
  <c r="AM279" i="12"/>
  <c r="AC450" i="12"/>
  <c r="AF304" i="12"/>
  <c r="AC340" i="12"/>
  <c r="AC278" i="12"/>
  <c r="AC210" i="16"/>
  <c r="AC261" i="12"/>
  <c r="AC269" i="12"/>
  <c r="AC13" i="12"/>
  <c r="AC21" i="12"/>
  <c r="AC301" i="12"/>
  <c r="AC172" i="16"/>
  <c r="AM33" i="3"/>
  <c r="AM14" i="3"/>
  <c r="AC145" i="16"/>
  <c r="AC447" i="12"/>
  <c r="AC135" i="16"/>
  <c r="AM166" i="16"/>
  <c r="AC212" i="16"/>
  <c r="AC46" i="12"/>
  <c r="Q172" i="12"/>
  <c r="AC255" i="12"/>
  <c r="AC111" i="16"/>
  <c r="AC162" i="12"/>
  <c r="AM191" i="12"/>
  <c r="Q403" i="12"/>
  <c r="AE403" i="12" s="1"/>
  <c r="AC426" i="12"/>
  <c r="Q256" i="12"/>
  <c r="AE256" i="12" s="1"/>
  <c r="AC209" i="12"/>
  <c r="AC236" i="16"/>
  <c r="AN33" i="12"/>
  <c r="AC16" i="12"/>
  <c r="AD125" i="12"/>
  <c r="AC94" i="16"/>
  <c r="AC47" i="12"/>
  <c r="AD286" i="12"/>
  <c r="AC19" i="15"/>
  <c r="AC31" i="12"/>
  <c r="AC437" i="12"/>
  <c r="AN113" i="16"/>
  <c r="AC166" i="12"/>
  <c r="AC163" i="12"/>
  <c r="AC219" i="16"/>
  <c r="AC280" i="12"/>
  <c r="AC207" i="12"/>
  <c r="AD31" i="15"/>
  <c r="AC400" i="12"/>
  <c r="AC394" i="12"/>
  <c r="AC9" i="12"/>
  <c r="AC249" i="12"/>
  <c r="AC455" i="12"/>
  <c r="Q411" i="12"/>
  <c r="AE411" i="12" s="1"/>
  <c r="Q66" i="12"/>
  <c r="AE66" i="12" s="1"/>
  <c r="AF204" i="12"/>
  <c r="AF391" i="12"/>
  <c r="Q111" i="16"/>
  <c r="Q25" i="14"/>
  <c r="AE25" i="14" s="1"/>
  <c r="AF33" i="16"/>
  <c r="Q52" i="12"/>
  <c r="AE52" i="12" s="1"/>
  <c r="Q373" i="12"/>
  <c r="AE373" i="12" s="1"/>
  <c r="AF116" i="12"/>
  <c r="Q432" i="12"/>
  <c r="AE432" i="12" s="1"/>
  <c r="Q41" i="16"/>
  <c r="AE41" i="16" s="1"/>
  <c r="AF100" i="16"/>
  <c r="Q445" i="12"/>
  <c r="AE445" i="12" s="1"/>
  <c r="Q384" i="12"/>
  <c r="AE384" i="12" s="1"/>
  <c r="Q164" i="16"/>
  <c r="AE164" i="16" s="1"/>
  <c r="Q64" i="15"/>
  <c r="AE64" i="15" s="1"/>
  <c r="AF248" i="12"/>
  <c r="Q43" i="14"/>
  <c r="Q209" i="12"/>
  <c r="Q10" i="3"/>
  <c r="AF32" i="15"/>
  <c r="Q171" i="12"/>
  <c r="AE171" i="12" s="1"/>
  <c r="AF82" i="12"/>
  <c r="Q303" i="12"/>
  <c r="AE303" i="12" s="1"/>
  <c r="Q217" i="12"/>
  <c r="AE217" i="12" s="1"/>
  <c r="Q500" i="12"/>
  <c r="AF508" i="12"/>
  <c r="Z23" i="12"/>
  <c r="Z19" i="3"/>
  <c r="Z13" i="13"/>
  <c r="Z93" i="3"/>
  <c r="Z52" i="16"/>
  <c r="Z199" i="12"/>
  <c r="Z96" i="3"/>
  <c r="Z245" i="16"/>
  <c r="AB421" i="12"/>
  <c r="Z212" i="12"/>
  <c r="AB196" i="16"/>
  <c r="Z236" i="16"/>
  <c r="AB119" i="12"/>
  <c r="AB152" i="12"/>
  <c r="AI23" i="14"/>
  <c r="AI44" i="16"/>
  <c r="AI40" i="15"/>
  <c r="AI144" i="12"/>
  <c r="AM48" i="16"/>
  <c r="AN20" i="12"/>
  <c r="AI197" i="12"/>
  <c r="AC93" i="16"/>
  <c r="AC72" i="12"/>
  <c r="AM86" i="12"/>
  <c r="AM37" i="16"/>
  <c r="AM82" i="16"/>
  <c r="Q93" i="16"/>
  <c r="AF36" i="13"/>
  <c r="AC43" i="16"/>
  <c r="AC35" i="15"/>
  <c r="AC16" i="15"/>
  <c r="AC481" i="12"/>
  <c r="AC12" i="14"/>
  <c r="AD318" i="12"/>
  <c r="AF181" i="16"/>
  <c r="AN181" i="16"/>
  <c r="AD456" i="12"/>
  <c r="AD52" i="15"/>
  <c r="AC119" i="12"/>
  <c r="Q147" i="16"/>
  <c r="AC131" i="16"/>
  <c r="AC504" i="12"/>
  <c r="Q168" i="16"/>
  <c r="AF169" i="16"/>
  <c r="AN74" i="15"/>
  <c r="AC121" i="16"/>
  <c r="AC124" i="16"/>
  <c r="AF159" i="16"/>
  <c r="Q109" i="12"/>
  <c r="AE109" i="12" s="1"/>
  <c r="AD407" i="12"/>
  <c r="Q104" i="12"/>
  <c r="AE104" i="12" s="1"/>
  <c r="AM19" i="3"/>
  <c r="AN252" i="12"/>
  <c r="AC459" i="12"/>
  <c r="AD213" i="12"/>
  <c r="AD16" i="12"/>
  <c r="AM380" i="12"/>
  <c r="AC152" i="12"/>
  <c r="AF18" i="15"/>
  <c r="AF75" i="12"/>
  <c r="AC142" i="16"/>
  <c r="AM151" i="12"/>
  <c r="AD482" i="12"/>
  <c r="AC225" i="16"/>
  <c r="AF258" i="12"/>
  <c r="Q136" i="12"/>
  <c r="AE136" i="12" s="1"/>
  <c r="AC106" i="15"/>
  <c r="AD157" i="16"/>
  <c r="AC134" i="16"/>
  <c r="Q133" i="16"/>
  <c r="AE133" i="16" s="1"/>
  <c r="Q188" i="12"/>
  <c r="AF150" i="12"/>
  <c r="AF232" i="16"/>
  <c r="AF374" i="12"/>
  <c r="Q136" i="16"/>
  <c r="Q191" i="12"/>
  <c r="AE191" i="12" s="1"/>
  <c r="Q206" i="16"/>
  <c r="Q151" i="16"/>
  <c r="AE151" i="16" s="1"/>
  <c r="Q28" i="15"/>
  <c r="AE28" i="15" s="1"/>
  <c r="Q434" i="12"/>
  <c r="AE434" i="12" s="1"/>
  <c r="AF198" i="16"/>
  <c r="Q119" i="12"/>
  <c r="AE119" i="12" s="1"/>
  <c r="Q158" i="16"/>
  <c r="AE158" i="16" s="1"/>
  <c r="AF156" i="16"/>
  <c r="Q416" i="12"/>
  <c r="AE416" i="12" s="1"/>
  <c r="Q17" i="14"/>
  <c r="AE17" i="14" s="1"/>
  <c r="Q70" i="15"/>
  <c r="AE70" i="15" s="1"/>
  <c r="Q18" i="12"/>
  <c r="AE18" i="12" s="1"/>
  <c r="AF161" i="12"/>
  <c r="Q491" i="12"/>
  <c r="AE491" i="12" s="1"/>
  <c r="Q68" i="16"/>
  <c r="AE68" i="16" s="1"/>
  <c r="Q417" i="12"/>
  <c r="AE417" i="12" s="1"/>
  <c r="AI43" i="14"/>
  <c r="AI103" i="15"/>
  <c r="AI14" i="14"/>
  <c r="AI230" i="12"/>
  <c r="AI198" i="12"/>
  <c r="AI104" i="15"/>
  <c r="AI209" i="16"/>
  <c r="AI100" i="15"/>
  <c r="AI206" i="12"/>
  <c r="AI161" i="12"/>
  <c r="AI157" i="16"/>
  <c r="AI172" i="16"/>
  <c r="AI39" i="16"/>
  <c r="AI27" i="16"/>
  <c r="Z337" i="12"/>
  <c r="AB230" i="16"/>
  <c r="AB176" i="16"/>
  <c r="Z9" i="13"/>
  <c r="AB230" i="12"/>
  <c r="Z13" i="14"/>
  <c r="Z8" i="14"/>
  <c r="Z22" i="13"/>
  <c r="Z346" i="12"/>
  <c r="Z35" i="15"/>
  <c r="Z319" i="12"/>
  <c r="Z198" i="12"/>
  <c r="AB154" i="12"/>
  <c r="AB26" i="15"/>
  <c r="AB346" i="12"/>
  <c r="Z186" i="12"/>
  <c r="Z127" i="16"/>
  <c r="Z107" i="15"/>
  <c r="Z140" i="16"/>
  <c r="Z217" i="16"/>
  <c r="Z114" i="16"/>
  <c r="AB231" i="12"/>
  <c r="Z289" i="12"/>
  <c r="Z178" i="12"/>
  <c r="Z200" i="16"/>
  <c r="Z64" i="15"/>
  <c r="AB178" i="12"/>
  <c r="Z137" i="12"/>
  <c r="AB231" i="16"/>
  <c r="AB239" i="16"/>
  <c r="AB344" i="12"/>
  <c r="AI9" i="13"/>
  <c r="Z202" i="16"/>
  <c r="AB9" i="12"/>
  <c r="Z7" i="15"/>
  <c r="AB150" i="12"/>
  <c r="AB370" i="12"/>
  <c r="AB83" i="12"/>
  <c r="AB41" i="15"/>
  <c r="AB185" i="12"/>
  <c r="AB70" i="3"/>
  <c r="Z158" i="12"/>
  <c r="Z209" i="16"/>
  <c r="AB278" i="12"/>
  <c r="AC173" i="16"/>
  <c r="AF222" i="16"/>
  <c r="AF345" i="12"/>
  <c r="AC23" i="12"/>
  <c r="AD81" i="15"/>
  <c r="AD74" i="12"/>
  <c r="AC28" i="12"/>
  <c r="AC52" i="12"/>
  <c r="AC33" i="13"/>
  <c r="AC45" i="12"/>
  <c r="AC36" i="15"/>
  <c r="AC82" i="15"/>
  <c r="AC24" i="15"/>
  <c r="AC105" i="15"/>
  <c r="AC49" i="15"/>
  <c r="AC344" i="12"/>
  <c r="AC104" i="15"/>
  <c r="AC257" i="12"/>
  <c r="AC239" i="12"/>
  <c r="AF78" i="15"/>
  <c r="AN505" i="12"/>
  <c r="AC384" i="12"/>
  <c r="AM114" i="16"/>
  <c r="AN69" i="15"/>
  <c r="AC97" i="15"/>
  <c r="AC136" i="12"/>
  <c r="AC462" i="12"/>
  <c r="AC391" i="12"/>
  <c r="AC470" i="12"/>
  <c r="AC41" i="15"/>
  <c r="AC60" i="12"/>
  <c r="AN10" i="13"/>
  <c r="AF193" i="16"/>
  <c r="AC209" i="16"/>
  <c r="AM98" i="15"/>
  <c r="AC9" i="13"/>
  <c r="Q198" i="12"/>
  <c r="AE198" i="12" s="1"/>
  <c r="AC104" i="16"/>
  <c r="AC230" i="12"/>
  <c r="AC75" i="16"/>
  <c r="AM209" i="16"/>
  <c r="AC130" i="16"/>
  <c r="Q286" i="12"/>
  <c r="AE286" i="12" s="1"/>
  <c r="AC194" i="12"/>
  <c r="AC141" i="16"/>
  <c r="AF167" i="16"/>
  <c r="AF59" i="16"/>
  <c r="Q46" i="16"/>
  <c r="AE46" i="16" s="1"/>
  <c r="AC244" i="12"/>
  <c r="AC200" i="12"/>
  <c r="AM499" i="12"/>
  <c r="AM116" i="16"/>
  <c r="AD191" i="12"/>
  <c r="Q10" i="14"/>
  <c r="AE10" i="14" s="1"/>
  <c r="AD397" i="12"/>
  <c r="AM244" i="16"/>
  <c r="AC90" i="16"/>
  <c r="AC346" i="12"/>
  <c r="AF306" i="12"/>
  <c r="AF79" i="16"/>
  <c r="AD289" i="12"/>
  <c r="AC89" i="12"/>
  <c r="AD8" i="12"/>
  <c r="AC208" i="16"/>
  <c r="AC22" i="16"/>
  <c r="AC174" i="16"/>
  <c r="Q59" i="12"/>
  <c r="AE59" i="12" s="1"/>
  <c r="AC244" i="16"/>
  <c r="AN7" i="13"/>
  <c r="Q180" i="16"/>
  <c r="AC362" i="12"/>
  <c r="AN178" i="16"/>
  <c r="AD320" i="12"/>
  <c r="AC13" i="15"/>
  <c r="AC298" i="12"/>
  <c r="AD242" i="12"/>
  <c r="AC196" i="16"/>
  <c r="AF103" i="15"/>
  <c r="AC38" i="12"/>
  <c r="AF431" i="12"/>
  <c r="AM173" i="12"/>
  <c r="AM357" i="12"/>
  <c r="AC144" i="12"/>
  <c r="AC178" i="12"/>
  <c r="AC197" i="12"/>
  <c r="AF123" i="16"/>
  <c r="AC478" i="12"/>
  <c r="AC128" i="12"/>
  <c r="AC480" i="12"/>
  <c r="Q225" i="16"/>
  <c r="AC398" i="12"/>
  <c r="Q183" i="12"/>
  <c r="AE183" i="12" s="1"/>
  <c r="AC238" i="12"/>
  <c r="AF134" i="16"/>
  <c r="Q106" i="15"/>
  <c r="AE106" i="15" s="1"/>
  <c r="AC259" i="12"/>
  <c r="AC276" i="12"/>
  <c r="AC258" i="12"/>
  <c r="AC136" i="16"/>
  <c r="AN501" i="12"/>
  <c r="AM448" i="12"/>
  <c r="AN169" i="16"/>
  <c r="AC164" i="16"/>
  <c r="AN14" i="13"/>
  <c r="AC501" i="12"/>
  <c r="AC32" i="16"/>
  <c r="AF23" i="14"/>
  <c r="AC11" i="14"/>
  <c r="AC42" i="14"/>
  <c r="AC19" i="14"/>
  <c r="AC24" i="16"/>
  <c r="AC11" i="16"/>
  <c r="AC53" i="16"/>
  <c r="AC85" i="16"/>
  <c r="AN30" i="16"/>
  <c r="AC27" i="15"/>
  <c r="AN23" i="14"/>
  <c r="AN98" i="16"/>
  <c r="AC236" i="12"/>
  <c r="AC441" i="12"/>
  <c r="AC91" i="15"/>
  <c r="AF119" i="16"/>
  <c r="AC245" i="16"/>
  <c r="AC148" i="16"/>
  <c r="AC44" i="16"/>
  <c r="AD188" i="16"/>
  <c r="AC366" i="12"/>
  <c r="AC22" i="15"/>
  <c r="AF11" i="15"/>
  <c r="AC147" i="16"/>
  <c r="AN161" i="12"/>
  <c r="AM22" i="3"/>
  <c r="AC151" i="16"/>
  <c r="AC171" i="16"/>
  <c r="AC58" i="15"/>
  <c r="AC233" i="12"/>
  <c r="AC330" i="12"/>
  <c r="AC161" i="12"/>
  <c r="AN206" i="12"/>
  <c r="AF179" i="16"/>
  <c r="Q69" i="12"/>
  <c r="AF440" i="12"/>
  <c r="AF12" i="12"/>
  <c r="AF197" i="16"/>
  <c r="AF182" i="12"/>
  <c r="AF168" i="12"/>
  <c r="Q71" i="15"/>
  <c r="AE71" i="15" s="1"/>
  <c r="Q7" i="3"/>
  <c r="AE7" i="3" s="1"/>
  <c r="AF357" i="12"/>
  <c r="Q139" i="12"/>
  <c r="AE139" i="12" s="1"/>
  <c r="AF277" i="12"/>
  <c r="AF401" i="12"/>
  <c r="Q291" i="12"/>
  <c r="AE291" i="12" s="1"/>
  <c r="AF15" i="15"/>
  <c r="AF166" i="16"/>
  <c r="Q176" i="12"/>
  <c r="AE176" i="12" s="1"/>
  <c r="Q376" i="12"/>
  <c r="AE376" i="12" s="1"/>
  <c r="AF446" i="12"/>
  <c r="AF276" i="12"/>
  <c r="AF243" i="16"/>
  <c r="AF18" i="13"/>
  <c r="Q8" i="12"/>
  <c r="AE8" i="12" s="1"/>
  <c r="AF20" i="16"/>
  <c r="AC54" i="15"/>
  <c r="AF166" i="12"/>
  <c r="Q240" i="12"/>
  <c r="AE240" i="12" s="1"/>
  <c r="Q44" i="16"/>
  <c r="Q392" i="12"/>
  <c r="Q82" i="15"/>
  <c r="AE82" i="15" s="1"/>
  <c r="AF467" i="12"/>
  <c r="Q56" i="12"/>
  <c r="AF140" i="12"/>
  <c r="AF283" i="12"/>
  <c r="AF462" i="12"/>
  <c r="Q278" i="12"/>
  <c r="AE278" i="12" s="1"/>
  <c r="AF68" i="15"/>
  <c r="AF272" i="12"/>
  <c r="Q28" i="14"/>
  <c r="AE28" i="14" s="1"/>
  <c r="AF20" i="14"/>
  <c r="AF415" i="12"/>
  <c r="Q31" i="13"/>
  <c r="Q228" i="12"/>
  <c r="AE228" i="12" s="1"/>
  <c r="AF66" i="15"/>
  <c r="Q8" i="14"/>
  <c r="AE8" i="14" s="1"/>
  <c r="Q17" i="12"/>
  <c r="AF486" i="12"/>
  <c r="Q141" i="12"/>
  <c r="AE141" i="12" s="1"/>
  <c r="AF60" i="16"/>
  <c r="AB171" i="12"/>
  <c r="Z124" i="12"/>
  <c r="AB21" i="16"/>
  <c r="Z391" i="12"/>
  <c r="AB211" i="16"/>
  <c r="Z242" i="16"/>
  <c r="AB95" i="16"/>
  <c r="AB392" i="12"/>
  <c r="Z203" i="16"/>
  <c r="Z157" i="12"/>
  <c r="Z161" i="12"/>
  <c r="AB127" i="16"/>
  <c r="AB137" i="16"/>
  <c r="Z152" i="16"/>
  <c r="Z180" i="16"/>
  <c r="Z125" i="16"/>
  <c r="AB285" i="12"/>
  <c r="Z285" i="12"/>
  <c r="Z138" i="16"/>
  <c r="Z159" i="12"/>
  <c r="AB156" i="16"/>
  <c r="AB242" i="16"/>
  <c r="AB117" i="12"/>
  <c r="AB144" i="16"/>
  <c r="AB172" i="16"/>
  <c r="AB213" i="16"/>
  <c r="AB203" i="16"/>
  <c r="Z349" i="12"/>
  <c r="AB289" i="12"/>
  <c r="AB166" i="16"/>
  <c r="AB161" i="12"/>
  <c r="AB349" i="12"/>
  <c r="AB145" i="16"/>
  <c r="AB214" i="16"/>
  <c r="AB185" i="16"/>
  <c r="AB116" i="12"/>
  <c r="Z424" i="12"/>
  <c r="AB206" i="16"/>
  <c r="AB159" i="12"/>
  <c r="Z216" i="16"/>
  <c r="AB248" i="16"/>
  <c r="AB393" i="12"/>
  <c r="Z145" i="16"/>
  <c r="AB153" i="16"/>
  <c r="Z144" i="16"/>
  <c r="AB146" i="16"/>
  <c r="AB160" i="12"/>
  <c r="Z116" i="12"/>
  <c r="Z176" i="12"/>
  <c r="AB138" i="16"/>
  <c r="AB164" i="16"/>
  <c r="Z201" i="12"/>
  <c r="Z172" i="16"/>
  <c r="Z510" i="12"/>
  <c r="Z417" i="12"/>
  <c r="Z429" i="12"/>
  <c r="AB429" i="12"/>
  <c r="Z226" i="12"/>
  <c r="Z451" i="12"/>
  <c r="AB391" i="12"/>
  <c r="Z211" i="12"/>
  <c r="Z387" i="12"/>
  <c r="Z117" i="12"/>
  <c r="Z313" i="12"/>
  <c r="AB227" i="12"/>
  <c r="AB364" i="12"/>
  <c r="AB211" i="12"/>
  <c r="Z392" i="12"/>
  <c r="Z364" i="12"/>
  <c r="AB128" i="16"/>
  <c r="Z426" i="12"/>
  <c r="Z214" i="12"/>
  <c r="Z128" i="16"/>
  <c r="AB469" i="12"/>
  <c r="Z227" i="12"/>
  <c r="AB105" i="15"/>
  <c r="AB226" i="12"/>
  <c r="AB23" i="14"/>
  <c r="AB29" i="15"/>
  <c r="AB414" i="12"/>
  <c r="Z329" i="12"/>
  <c r="AB202" i="12"/>
  <c r="AB337" i="12"/>
  <c r="AB463" i="12"/>
  <c r="Z173" i="16"/>
  <c r="Z463" i="12"/>
  <c r="Z453" i="12"/>
  <c r="Z203" i="12"/>
  <c r="AB203" i="12"/>
  <c r="AB236" i="16"/>
  <c r="Z414" i="12"/>
  <c r="AB238" i="12"/>
  <c r="AB233" i="16"/>
  <c r="AB197" i="16"/>
  <c r="Z193" i="12"/>
  <c r="Z466" i="12"/>
  <c r="Z469" i="12"/>
  <c r="Z372" i="12"/>
  <c r="AB183" i="16"/>
  <c r="AB214" i="12"/>
  <c r="Z13" i="16"/>
  <c r="AB223" i="12"/>
  <c r="AB193" i="12"/>
  <c r="AB219" i="12"/>
  <c r="Z428" i="12"/>
  <c r="Z421" i="12"/>
  <c r="Z420" i="12"/>
  <c r="AB340" i="12"/>
  <c r="Z202" i="12"/>
  <c r="Z331" i="12"/>
  <c r="AB209" i="16"/>
  <c r="AB206" i="12"/>
  <c r="AB387" i="12"/>
  <c r="AB453" i="12"/>
  <c r="Z219" i="12"/>
  <c r="Z257" i="12"/>
  <c r="AB24" i="12"/>
  <c r="Z276" i="12"/>
  <c r="Z13" i="15"/>
  <c r="AB378" i="12"/>
  <c r="Z378" i="12"/>
  <c r="AB377" i="12"/>
  <c r="AB438" i="12"/>
  <c r="Z16" i="16"/>
  <c r="Z19" i="16"/>
  <c r="Z11" i="14"/>
  <c r="AB245" i="16"/>
  <c r="Z267" i="12"/>
  <c r="AB246" i="16"/>
  <c r="Z317" i="12"/>
  <c r="AB246" i="12"/>
  <c r="Z29" i="15"/>
  <c r="AB20" i="16"/>
  <c r="AB240" i="12"/>
  <c r="Z241" i="12"/>
  <c r="Z370" i="12"/>
  <c r="Z19" i="13"/>
  <c r="AB14" i="14"/>
  <c r="AB313" i="12"/>
  <c r="Z279" i="12"/>
  <c r="Z27" i="12"/>
  <c r="Z39" i="12"/>
  <c r="Z29" i="12"/>
  <c r="AB13" i="16"/>
  <c r="Z375" i="12"/>
  <c r="Z24" i="12"/>
  <c r="AB19" i="13"/>
  <c r="AB319" i="12"/>
  <c r="Z438" i="12"/>
  <c r="AB11" i="14"/>
  <c r="Z11" i="12"/>
  <c r="AB241" i="12"/>
  <c r="Z278" i="12"/>
  <c r="AB257" i="12"/>
  <c r="Z377" i="12"/>
  <c r="AB11" i="12"/>
  <c r="Z22" i="16"/>
  <c r="Z240" i="12"/>
  <c r="Z304" i="12"/>
  <c r="AB20" i="15"/>
  <c r="Z72" i="16"/>
  <c r="Z20" i="15"/>
  <c r="Z25" i="12"/>
  <c r="AB15" i="13"/>
  <c r="Z23" i="13"/>
  <c r="AB35" i="13"/>
  <c r="AB37" i="12"/>
  <c r="AB22" i="16"/>
  <c r="Z256" i="12"/>
  <c r="Z373" i="12"/>
  <c r="Z38" i="12"/>
  <c r="AB72" i="16"/>
  <c r="AB23" i="13"/>
  <c r="Z20" i="12"/>
  <c r="AB304" i="12"/>
  <c r="AB256" i="12"/>
  <c r="Z16" i="15"/>
  <c r="Z37" i="12"/>
  <c r="Z18" i="16"/>
  <c r="Z72" i="15"/>
  <c r="Z18" i="12"/>
  <c r="AB12" i="12"/>
  <c r="Z80" i="16"/>
  <c r="Z26" i="15"/>
  <c r="Z22" i="15"/>
  <c r="Z12" i="12"/>
  <c r="Z85" i="15"/>
  <c r="Z98" i="12"/>
  <c r="AB18" i="12"/>
  <c r="Z265" i="12"/>
  <c r="AB191" i="12"/>
  <c r="AB73" i="12"/>
  <c r="Z85" i="16"/>
  <c r="Z71" i="12"/>
  <c r="AB89" i="16"/>
  <c r="AB21" i="14"/>
  <c r="AB80" i="16"/>
  <c r="AB55" i="16"/>
  <c r="AB71" i="12"/>
  <c r="AB66" i="16"/>
  <c r="Z76" i="16"/>
  <c r="AB77" i="15"/>
  <c r="AB66" i="15"/>
  <c r="AB20" i="14"/>
  <c r="AB81" i="12"/>
  <c r="AB80" i="15"/>
  <c r="AB30" i="14"/>
  <c r="Z61" i="16"/>
  <c r="Z68" i="12"/>
  <c r="AB67" i="16"/>
  <c r="AB186" i="16"/>
  <c r="Z35" i="12"/>
  <c r="AB85" i="15"/>
  <c r="AB78" i="15"/>
  <c r="Z339" i="12"/>
  <c r="AB89" i="12"/>
  <c r="Z81" i="12"/>
  <c r="Z73" i="15"/>
  <c r="Z83" i="15"/>
  <c r="Z63" i="15"/>
  <c r="AB63" i="15"/>
  <c r="AB61" i="16"/>
  <c r="Z16" i="14"/>
  <c r="Z86" i="12"/>
  <c r="Z91" i="12"/>
  <c r="Z88" i="12"/>
  <c r="Z89" i="15"/>
  <c r="Z14" i="14"/>
  <c r="Z62" i="12"/>
  <c r="Z89" i="12"/>
  <c r="AB85" i="12"/>
  <c r="Z73" i="12"/>
  <c r="Z56" i="15"/>
  <c r="Z305" i="12"/>
  <c r="AB149" i="12"/>
  <c r="Z88" i="16"/>
  <c r="AB111" i="12"/>
  <c r="AB86" i="16"/>
  <c r="Z80" i="15"/>
  <c r="Z86" i="16"/>
  <c r="Z62" i="16"/>
  <c r="AB29" i="14"/>
  <c r="Z87" i="16"/>
  <c r="AB11" i="16"/>
  <c r="AB88" i="16"/>
  <c r="AB100" i="16"/>
  <c r="Z129" i="16"/>
  <c r="AB148" i="12"/>
  <c r="AB233" i="12"/>
  <c r="Z165" i="16"/>
  <c r="AB201" i="16"/>
  <c r="AB33" i="16"/>
  <c r="AB330" i="12"/>
  <c r="Z215" i="16"/>
  <c r="AB265" i="12"/>
  <c r="Z423" i="12"/>
  <c r="Z117" i="16"/>
  <c r="AB218" i="16"/>
  <c r="AB36" i="14"/>
  <c r="Z111" i="12"/>
  <c r="AB199" i="12"/>
  <c r="AB165" i="12"/>
  <c r="AB305" i="12"/>
  <c r="AB22" i="14"/>
  <c r="Z350" i="12"/>
  <c r="AB33" i="14"/>
  <c r="AB215" i="16"/>
  <c r="Z149" i="12"/>
  <c r="Z148" i="12"/>
  <c r="AB244" i="16"/>
  <c r="AB327" i="12"/>
  <c r="Z186" i="16"/>
  <c r="AB190" i="16"/>
  <c r="Z335" i="12"/>
  <c r="AB339" i="12"/>
  <c r="AB105" i="16"/>
  <c r="Z167" i="16"/>
  <c r="AB108" i="16"/>
  <c r="Z165" i="12"/>
  <c r="AB106" i="12"/>
  <c r="Z233" i="12"/>
  <c r="Z36" i="16"/>
  <c r="Z36" i="15"/>
  <c r="Z44" i="14"/>
  <c r="AB415" i="12"/>
  <c r="Z18" i="15"/>
  <c r="Z19" i="15"/>
  <c r="AB38" i="16"/>
  <c r="Z239" i="12"/>
  <c r="Z10" i="16"/>
  <c r="Z38" i="14"/>
  <c r="Z352" i="12"/>
  <c r="Z100" i="15"/>
  <c r="AB32" i="14"/>
  <c r="AB39" i="14"/>
  <c r="AB404" i="12"/>
  <c r="Z11" i="13"/>
  <c r="Z312" i="12"/>
  <c r="AB36" i="15"/>
  <c r="AB36" i="16"/>
  <c r="Z295" i="12"/>
  <c r="AB497" i="12"/>
  <c r="AB442" i="12"/>
  <c r="Z33" i="13"/>
  <c r="Z415" i="12"/>
  <c r="Z43" i="14"/>
  <c r="AB10" i="16"/>
  <c r="Z32" i="14"/>
  <c r="Z36" i="13"/>
  <c r="AB419" i="12"/>
  <c r="AB362" i="12"/>
  <c r="Z106" i="15"/>
  <c r="Z33" i="14"/>
  <c r="Z225" i="12"/>
  <c r="Z58" i="16"/>
  <c r="Z135" i="12"/>
  <c r="Z293" i="12"/>
  <c r="Z362" i="12"/>
  <c r="AB363" i="12"/>
  <c r="AB239" i="12"/>
  <c r="Z209" i="12"/>
  <c r="Z221" i="12"/>
  <c r="Z275" i="12"/>
  <c r="Z492" i="12"/>
  <c r="Z433" i="12"/>
  <c r="Z106" i="12"/>
  <c r="AB209" i="12"/>
  <c r="AB101" i="12"/>
  <c r="Z470" i="12"/>
  <c r="Z497" i="12"/>
  <c r="AB448" i="12"/>
  <c r="Z326" i="12"/>
  <c r="Z297" i="12"/>
  <c r="AB366" i="12"/>
  <c r="Z179" i="16"/>
  <c r="AB418" i="12"/>
  <c r="Z358" i="12"/>
  <c r="Z418" i="12"/>
  <c r="AB295" i="12"/>
  <c r="AB359" i="12"/>
  <c r="Z404" i="12"/>
  <c r="Z196" i="12"/>
  <c r="Z363" i="12"/>
  <c r="AB403" i="12"/>
  <c r="AB356" i="12"/>
  <c r="AB131" i="12"/>
  <c r="Z192" i="12"/>
  <c r="AB492" i="12"/>
  <c r="AB358" i="12"/>
  <c r="AB352" i="12"/>
  <c r="Z232" i="12"/>
  <c r="AB326" i="12"/>
  <c r="AB151" i="16"/>
  <c r="Z87" i="12"/>
  <c r="Z403" i="12"/>
  <c r="Z194" i="16"/>
  <c r="Z131" i="12"/>
  <c r="AB197" i="12"/>
  <c r="AB133" i="12"/>
  <c r="Z298" i="12"/>
  <c r="Z125" i="12"/>
  <c r="Z159" i="16"/>
  <c r="Z450" i="12"/>
  <c r="AB135" i="12"/>
  <c r="AB163" i="16"/>
  <c r="AB192" i="12"/>
  <c r="AB136" i="12"/>
  <c r="AB483" i="12"/>
  <c r="AB291" i="12"/>
  <c r="AB447" i="12"/>
  <c r="Z57" i="15"/>
  <c r="Z150" i="12"/>
  <c r="Z483" i="12"/>
  <c r="Z197" i="12"/>
  <c r="AB495" i="12"/>
  <c r="Z291" i="12"/>
  <c r="AB177" i="16"/>
  <c r="AB93" i="12"/>
  <c r="AB125" i="12"/>
  <c r="Z43" i="12"/>
  <c r="Z49" i="16"/>
  <c r="AB292" i="12"/>
  <c r="AB91" i="15"/>
  <c r="AB57" i="15"/>
  <c r="Z69" i="15"/>
  <c r="Z59" i="16"/>
  <c r="AB52" i="12"/>
  <c r="AB186" i="12"/>
  <c r="Z272" i="12"/>
  <c r="AB272" i="12"/>
  <c r="AB137" i="12"/>
  <c r="Z381" i="12"/>
  <c r="Z57" i="16"/>
  <c r="AB44" i="12"/>
  <c r="AB58" i="12"/>
  <c r="AB59" i="16"/>
  <c r="AB76" i="12"/>
  <c r="Z92" i="16"/>
  <c r="Z76" i="12"/>
  <c r="Z292" i="12"/>
  <c r="Z44" i="16"/>
  <c r="AB49" i="16"/>
  <c r="AB121" i="12"/>
  <c r="AB43" i="16"/>
  <c r="AB92" i="16"/>
  <c r="Z93" i="16"/>
  <c r="AB53" i="15"/>
  <c r="Z42" i="15"/>
  <c r="Z44" i="12"/>
  <c r="Z73" i="16"/>
  <c r="Z49" i="12"/>
  <c r="Z53" i="16"/>
  <c r="AB52" i="16"/>
  <c r="AB238" i="16"/>
  <c r="Z506" i="12"/>
  <c r="Z398" i="12"/>
  <c r="AB44" i="16"/>
  <c r="AB45" i="14"/>
  <c r="Z91" i="15"/>
  <c r="AB49" i="12"/>
  <c r="AB46" i="16"/>
  <c r="Z46" i="16"/>
  <c r="AB48" i="16"/>
  <c r="AB43" i="14"/>
  <c r="Z48" i="16"/>
  <c r="Z62" i="15"/>
  <c r="Z71" i="15"/>
  <c r="AB57" i="16"/>
  <c r="Z40" i="16"/>
  <c r="AB53" i="16"/>
  <c r="Z77" i="12"/>
  <c r="AB62" i="15"/>
  <c r="Z42" i="12"/>
  <c r="AB384" i="12"/>
  <c r="Z238" i="16"/>
  <c r="AB90" i="16"/>
  <c r="Z134" i="16"/>
  <c r="Z384" i="12"/>
  <c r="Z92" i="12"/>
  <c r="Z53" i="15"/>
  <c r="Z41" i="16"/>
  <c r="AB42" i="12"/>
  <c r="Z93" i="12"/>
  <c r="Z59" i="15"/>
  <c r="Z50" i="15"/>
  <c r="Z96" i="16"/>
  <c r="AB282" i="12"/>
  <c r="Z139" i="16"/>
  <c r="AB96" i="16"/>
  <c r="Z167" i="12"/>
  <c r="Z382" i="12"/>
  <c r="AB486" i="12"/>
  <c r="AB124" i="16"/>
  <c r="AB169" i="12"/>
  <c r="AB167" i="12"/>
  <c r="Z58" i="15"/>
  <c r="AB506" i="12"/>
  <c r="Z282" i="12"/>
  <c r="AB254" i="12"/>
  <c r="Z169" i="12"/>
  <c r="AB97" i="16"/>
  <c r="AB386" i="12"/>
  <c r="AB134" i="16"/>
  <c r="Z102" i="12"/>
  <c r="AB7" i="15"/>
  <c r="Z254" i="12"/>
  <c r="AB501" i="12"/>
  <c r="Z90" i="16"/>
  <c r="Z128" i="12"/>
  <c r="AB229" i="16"/>
  <c r="AB286" i="12"/>
  <c r="AB354" i="12"/>
  <c r="AB139" i="16"/>
  <c r="Z219" i="16"/>
  <c r="Z181" i="12"/>
  <c r="AB128" i="12"/>
  <c r="AB464" i="12"/>
  <c r="Z149" i="16"/>
  <c r="AB498" i="12"/>
  <c r="AB488" i="12"/>
  <c r="Z274" i="12"/>
  <c r="AB144" i="12"/>
  <c r="Z488" i="12"/>
  <c r="Z368" i="12"/>
  <c r="Z121" i="16"/>
  <c r="AB221" i="16"/>
  <c r="AB247" i="12"/>
  <c r="Z493" i="12"/>
  <c r="Z486" i="12"/>
  <c r="AI398" i="12"/>
  <c r="AB163" i="12"/>
  <c r="AI187" i="12"/>
  <c r="AB181" i="12"/>
  <c r="Z437" i="12"/>
  <c r="Z273" i="12"/>
  <c r="Z355" i="12"/>
  <c r="Z286" i="12"/>
  <c r="AB222" i="16"/>
  <c r="Z464" i="12"/>
  <c r="Z386" i="12"/>
  <c r="AI62" i="16"/>
  <c r="AB142" i="16"/>
  <c r="Z144" i="12"/>
  <c r="AB130" i="16"/>
  <c r="Z498" i="12"/>
  <c r="Z179" i="12"/>
  <c r="AB360" i="12"/>
  <c r="AB145" i="12"/>
  <c r="Z247" i="12"/>
  <c r="Z388" i="12"/>
  <c r="AB102" i="16"/>
  <c r="Z142" i="16"/>
  <c r="AI11" i="16"/>
  <c r="AI169" i="12"/>
  <c r="AB169" i="16"/>
  <c r="Z484" i="12"/>
  <c r="AB437" i="12"/>
  <c r="AI107" i="12"/>
  <c r="AB179" i="12"/>
  <c r="AB219" i="16"/>
  <c r="Z225" i="16"/>
  <c r="AB120" i="16"/>
  <c r="Z163" i="12"/>
  <c r="AB274" i="12"/>
  <c r="Z354" i="12"/>
  <c r="Z145" i="12"/>
  <c r="AB136" i="16"/>
  <c r="Z136" i="16"/>
  <c r="AI282" i="12"/>
  <c r="AI187" i="16"/>
  <c r="Z143" i="16"/>
  <c r="AI192" i="12"/>
  <c r="AI34" i="14"/>
  <c r="AI77" i="12"/>
  <c r="AI9" i="14"/>
  <c r="AI135" i="12"/>
  <c r="AI272" i="12"/>
  <c r="AI384" i="12"/>
  <c r="AI213" i="12"/>
  <c r="AI186" i="12"/>
  <c r="AI149" i="16"/>
  <c r="AI167" i="12"/>
  <c r="AI389" i="12"/>
  <c r="AI121" i="16"/>
  <c r="AI501" i="12"/>
  <c r="AI388" i="12"/>
  <c r="AI502" i="12"/>
  <c r="AI12" i="14"/>
  <c r="AI98" i="12"/>
  <c r="AI20" i="14"/>
  <c r="AI25" i="14"/>
  <c r="Z226" i="16"/>
  <c r="AI131" i="12"/>
  <c r="AI138" i="12"/>
  <c r="AI136" i="12"/>
  <c r="AI305" i="12"/>
  <c r="AI221" i="12"/>
  <c r="AI124" i="16"/>
  <c r="AI237" i="12"/>
  <c r="AI102" i="12"/>
  <c r="AI437" i="12"/>
  <c r="AI399" i="12"/>
  <c r="AI91" i="12"/>
  <c r="AI8" i="14"/>
  <c r="AI356" i="12"/>
  <c r="AI134" i="16"/>
  <c r="AI229" i="12"/>
  <c r="AI29" i="14"/>
  <c r="AI281" i="12"/>
  <c r="AI440" i="12"/>
  <c r="AI436" i="12"/>
  <c r="AI132" i="16"/>
  <c r="AI382" i="12"/>
  <c r="AI184" i="12"/>
  <c r="AI307" i="12"/>
  <c r="AI106" i="15"/>
  <c r="AI506" i="12"/>
  <c r="AI232" i="12"/>
  <c r="AI233" i="12"/>
  <c r="AI353" i="12"/>
  <c r="AI238" i="16"/>
  <c r="AI500" i="12"/>
  <c r="AI231" i="12"/>
  <c r="AI386" i="12"/>
  <c r="AI8" i="15"/>
  <c r="AI217" i="12"/>
  <c r="AI216" i="16"/>
  <c r="AI59" i="15"/>
  <c r="AI442" i="12"/>
  <c r="AI133" i="16"/>
  <c r="AI385" i="12"/>
  <c r="AI17" i="15"/>
  <c r="AI358" i="12"/>
  <c r="AI131" i="16"/>
  <c r="AI212" i="12"/>
  <c r="AI24" i="15"/>
  <c r="AI205" i="12"/>
  <c r="AI419" i="12"/>
  <c r="AI380" i="12"/>
  <c r="AI196" i="12"/>
  <c r="AI78" i="16"/>
  <c r="AI67" i="15"/>
  <c r="AI286" i="12"/>
  <c r="AI423" i="12"/>
  <c r="AI504" i="12"/>
  <c r="AI74" i="16"/>
  <c r="AI418" i="12"/>
  <c r="AI326" i="12"/>
  <c r="AI338" i="12"/>
  <c r="AI362" i="12"/>
  <c r="AI352" i="12"/>
  <c r="AI23" i="13"/>
  <c r="AI193" i="16"/>
  <c r="AI401" i="12"/>
  <c r="AI225" i="12"/>
  <c r="AI402" i="12"/>
  <c r="AI89" i="16"/>
  <c r="AI414" i="12"/>
  <c r="AI308" i="12"/>
  <c r="AI23" i="15"/>
  <c r="AI30" i="15"/>
  <c r="AI470" i="12"/>
  <c r="AI274" i="12"/>
  <c r="AI22" i="13"/>
  <c r="AI108" i="12"/>
  <c r="AI433" i="12"/>
  <c r="AI239" i="12"/>
  <c r="AI36" i="15"/>
  <c r="AI413" i="12"/>
  <c r="AI271" i="12"/>
  <c r="AI35" i="15"/>
  <c r="AI367" i="12"/>
  <c r="AI363" i="12"/>
  <c r="AI403" i="12"/>
  <c r="AI11" i="13"/>
  <c r="AI448" i="12"/>
  <c r="AI247" i="12"/>
  <c r="AI16" i="16"/>
  <c r="AI95" i="12"/>
  <c r="AI78" i="15"/>
  <c r="AI140" i="12"/>
  <c r="AI101" i="12"/>
  <c r="AI72" i="15"/>
  <c r="AI192" i="16"/>
  <c r="AI194" i="16"/>
  <c r="AI24" i="14"/>
  <c r="AI19" i="13"/>
  <c r="AI181" i="12"/>
  <c r="AI18" i="13"/>
  <c r="AI10" i="16"/>
  <c r="AI346" i="12"/>
  <c r="AI38" i="16"/>
  <c r="AI41" i="15"/>
  <c r="AI22" i="15"/>
  <c r="AI273" i="12"/>
  <c r="AI42" i="16"/>
  <c r="AI34" i="15"/>
  <c r="AI11" i="15"/>
  <c r="AI209" i="12"/>
  <c r="AI368" i="12"/>
  <c r="AI22" i="12"/>
  <c r="AI20" i="16"/>
  <c r="AI316" i="12"/>
  <c r="AI38" i="14"/>
  <c r="AI69" i="16"/>
  <c r="AI61" i="12"/>
  <c r="AI13" i="13"/>
  <c r="AI91" i="15"/>
  <c r="AI25" i="12"/>
  <c r="AI76" i="16"/>
  <c r="AI30" i="13"/>
  <c r="AI33" i="16"/>
  <c r="AI33" i="15"/>
  <c r="AI21" i="14"/>
  <c r="AI99" i="15"/>
  <c r="AI35" i="16"/>
  <c r="AI67" i="16"/>
  <c r="AI71" i="12"/>
  <c r="AI63" i="12"/>
  <c r="AI111" i="12"/>
  <c r="AI19" i="12"/>
  <c r="AI26" i="14"/>
  <c r="AI33" i="14"/>
  <c r="AI32" i="13"/>
  <c r="AI34" i="16"/>
  <c r="AI11" i="14"/>
  <c r="AI98" i="15"/>
  <c r="AI90" i="12"/>
  <c r="AI28" i="15"/>
  <c r="AI10" i="13"/>
  <c r="AI11" i="12"/>
  <c r="AI19" i="15"/>
  <c r="AI20" i="13"/>
  <c r="AI66" i="15"/>
  <c r="AI77" i="15"/>
  <c r="AI70" i="16"/>
  <c r="AI13" i="14"/>
  <c r="AI63" i="16"/>
  <c r="AI68" i="12"/>
  <c r="AI96" i="15"/>
  <c r="AI65" i="15"/>
  <c r="AI90" i="15"/>
  <c r="AI16" i="13"/>
  <c r="AI83" i="15"/>
  <c r="AI73" i="15"/>
  <c r="AI56" i="15"/>
  <c r="AI26" i="16"/>
  <c r="AI92" i="15"/>
  <c r="AI98" i="16"/>
  <c r="AI97" i="15"/>
  <c r="AI91" i="16"/>
  <c r="AI15" i="13"/>
  <c r="AI56" i="16"/>
  <c r="AI17" i="12"/>
  <c r="AI265" i="12"/>
  <c r="AI73" i="12"/>
  <c r="AI96" i="12"/>
  <c r="AI110" i="16"/>
  <c r="AI55" i="16"/>
  <c r="AI58" i="15"/>
  <c r="AI165" i="16"/>
  <c r="AI329" i="12"/>
  <c r="AI45" i="15"/>
  <c r="AI7" i="13"/>
  <c r="AI261" i="12"/>
  <c r="AI36" i="13"/>
  <c r="AI199" i="12"/>
  <c r="AI89" i="15"/>
  <c r="AI72" i="16"/>
  <c r="AI165" i="12"/>
  <c r="AI18" i="16"/>
  <c r="AI32" i="15"/>
  <c r="AI93" i="16"/>
  <c r="AI79" i="15"/>
  <c r="AI74" i="15"/>
  <c r="AI106" i="16"/>
  <c r="AI117" i="16"/>
  <c r="AI40" i="16"/>
  <c r="AI101" i="16"/>
  <c r="AI264" i="12"/>
  <c r="AI207" i="16"/>
  <c r="AI59" i="12"/>
  <c r="AI21" i="15"/>
  <c r="AI324" i="12"/>
  <c r="AI107" i="16"/>
  <c r="AI105" i="16"/>
  <c r="AI112" i="16"/>
  <c r="AI180" i="16"/>
  <c r="AI182" i="16"/>
  <c r="AI108" i="16"/>
  <c r="AI27" i="15"/>
  <c r="AI27" i="12"/>
  <c r="AI328" i="12"/>
  <c r="AI29" i="12"/>
  <c r="AI181" i="16"/>
  <c r="AI129" i="16"/>
  <c r="AI191" i="16"/>
  <c r="AI204" i="16"/>
  <c r="AI46" i="14"/>
  <c r="AI22" i="14"/>
  <c r="AI374" i="12"/>
  <c r="AI335" i="12"/>
  <c r="AI174" i="12"/>
  <c r="AI199" i="16"/>
  <c r="AI14" i="13"/>
  <c r="AI215" i="16"/>
  <c r="AI143" i="16"/>
  <c r="AI20" i="15"/>
  <c r="AI376" i="12"/>
  <c r="AI190" i="16"/>
  <c r="AI140" i="16"/>
  <c r="AI343" i="12"/>
  <c r="AI186" i="16"/>
  <c r="AI429" i="12"/>
  <c r="AI226" i="12"/>
  <c r="AI167" i="16"/>
  <c r="AI114" i="16"/>
  <c r="AI41" i="14"/>
  <c r="AI32" i="14"/>
  <c r="AI38" i="15"/>
  <c r="AI102" i="15"/>
  <c r="AI35" i="13"/>
  <c r="AI201" i="16"/>
  <c r="AI195" i="16"/>
  <c r="AI224" i="16"/>
  <c r="AI105" i="15"/>
  <c r="AI202" i="16"/>
  <c r="AI478" i="12"/>
  <c r="AI224" i="12"/>
  <c r="AI152" i="16"/>
  <c r="AI222" i="16"/>
  <c r="AI451" i="12"/>
  <c r="AI29" i="13"/>
  <c r="AI424" i="12"/>
  <c r="AI453" i="12"/>
  <c r="AI23" i="12"/>
  <c r="AI24" i="12"/>
  <c r="AI486" i="12"/>
  <c r="AI468" i="12"/>
  <c r="AI410" i="12"/>
  <c r="AI28" i="12"/>
  <c r="AI214" i="12"/>
  <c r="AI73" i="16"/>
  <c r="AI16" i="15"/>
  <c r="AI420" i="12"/>
  <c r="AI476" i="12"/>
  <c r="AI490" i="12"/>
  <c r="AI474" i="12"/>
  <c r="AI421" i="12"/>
  <c r="AI7" i="15"/>
  <c r="AI466" i="12"/>
  <c r="AI13" i="15"/>
  <c r="AI457" i="12"/>
  <c r="AI426" i="12"/>
  <c r="AI197" i="16"/>
  <c r="AI467" i="12"/>
  <c r="AI95" i="16"/>
  <c r="AI428" i="12"/>
  <c r="AI275" i="12"/>
  <c r="AI16" i="14"/>
  <c r="AI248" i="16"/>
  <c r="AI498" i="12"/>
  <c r="AI225" i="16"/>
  <c r="AI462" i="12"/>
  <c r="AI450" i="12"/>
  <c r="AI238" i="12"/>
  <c r="AI489" i="12"/>
  <c r="AI331" i="12"/>
  <c r="AI124" i="12"/>
  <c r="AI157" i="12"/>
  <c r="AI123" i="12"/>
  <c r="AI104" i="12"/>
  <c r="AI51" i="15"/>
  <c r="AI45" i="12"/>
  <c r="AI510" i="12"/>
  <c r="AI59" i="16"/>
  <c r="AI150" i="16"/>
  <c r="AI18" i="15"/>
  <c r="AI142" i="12"/>
  <c r="AI211" i="16"/>
  <c r="AI494" i="12"/>
  <c r="AI217" i="16"/>
  <c r="AI62" i="12"/>
  <c r="AI50" i="15"/>
  <c r="AI214" i="16"/>
  <c r="AI284" i="12"/>
  <c r="AI211" i="12"/>
  <c r="AI160" i="16"/>
  <c r="AI43" i="15"/>
  <c r="AI53" i="15"/>
  <c r="AI47" i="16"/>
  <c r="AI88" i="12"/>
  <c r="AI397" i="12"/>
  <c r="AI54" i="12"/>
  <c r="AI62" i="15"/>
  <c r="AI158" i="12"/>
  <c r="AI34" i="13"/>
  <c r="AI49" i="16"/>
  <c r="AI36" i="14"/>
  <c r="AI39" i="14"/>
  <c r="AI87" i="15"/>
  <c r="AI41" i="16"/>
  <c r="AI45" i="14"/>
  <c r="AI79" i="12"/>
  <c r="AI7" i="14"/>
  <c r="AI46" i="15"/>
  <c r="AI39" i="12"/>
  <c r="AI80" i="15"/>
  <c r="AI37" i="16"/>
  <c r="AI44" i="12"/>
  <c r="AI85" i="16"/>
  <c r="AI24" i="13"/>
  <c r="AI71" i="15"/>
  <c r="AI47" i="15"/>
  <c r="AI48" i="16"/>
  <c r="AI57" i="16"/>
  <c r="AI57" i="12"/>
  <c r="AI86" i="15"/>
  <c r="AI18" i="12"/>
  <c r="AI60" i="15"/>
  <c r="AI81" i="12"/>
  <c r="AI29" i="15"/>
  <c r="AI44" i="14"/>
  <c r="AI51" i="12"/>
  <c r="AI43" i="12"/>
  <c r="AI27" i="14"/>
  <c r="AI173" i="12"/>
  <c r="AI206" i="16"/>
  <c r="AI35" i="12"/>
  <c r="AI15" i="15"/>
  <c r="AI87" i="16"/>
  <c r="AI395" i="12"/>
  <c r="AI88" i="15"/>
  <c r="AI128" i="12"/>
  <c r="AI49" i="15"/>
  <c r="AI42" i="15"/>
  <c r="AI85" i="15"/>
  <c r="AI83" i="16"/>
  <c r="AI110" i="12"/>
  <c r="AI118" i="16"/>
  <c r="AI86" i="12"/>
  <c r="AI235" i="16"/>
  <c r="AI246" i="16"/>
  <c r="AI42" i="14"/>
  <c r="AI128" i="16"/>
  <c r="AI75" i="15"/>
  <c r="AI125" i="16"/>
  <c r="AI19" i="16"/>
  <c r="AI245" i="16"/>
  <c r="AI64" i="15"/>
  <c r="AI17" i="14"/>
  <c r="AI166" i="16"/>
  <c r="AI89" i="12"/>
  <c r="AI121" i="12"/>
  <c r="AI393" i="12"/>
  <c r="AI390" i="12"/>
  <c r="AI112" i="12"/>
  <c r="AI160" i="12"/>
  <c r="AI114" i="12"/>
  <c r="AI117" i="12"/>
  <c r="AI508" i="12"/>
  <c r="AI126" i="16"/>
  <c r="AI119" i="12"/>
  <c r="AI179" i="12"/>
  <c r="AI381" i="12"/>
  <c r="AI372" i="12"/>
  <c r="AI175" i="12"/>
  <c r="AI156" i="16"/>
  <c r="AI242" i="16"/>
  <c r="AI162" i="16"/>
  <c r="AI177" i="12"/>
  <c r="AI171" i="12"/>
  <c r="AI439" i="12"/>
  <c r="AI170" i="12"/>
  <c r="AI115" i="12"/>
  <c r="AI354" i="12"/>
  <c r="AI355" i="12"/>
  <c r="AI220" i="12"/>
  <c r="AI178" i="12"/>
  <c r="AI9" i="15"/>
  <c r="AI492" i="12"/>
  <c r="AI276" i="12"/>
  <c r="AI250" i="12"/>
  <c r="AI289" i="12"/>
  <c r="AI233" i="16"/>
  <c r="AI155" i="16"/>
  <c r="AI304" i="12"/>
  <c r="AI151" i="12"/>
  <c r="AI370" i="12"/>
  <c r="AI311" i="12"/>
  <c r="AI269" i="12"/>
  <c r="AI438" i="12"/>
  <c r="AI244" i="12"/>
  <c r="AI267" i="12"/>
  <c r="AI254" i="12"/>
  <c r="AI153" i="16"/>
  <c r="AI21" i="16"/>
  <c r="AI483" i="12"/>
  <c r="AI144" i="16"/>
  <c r="AI138" i="16"/>
  <c r="AI123" i="16"/>
  <c r="AI317" i="12"/>
  <c r="AI146" i="16"/>
  <c r="AI279" i="12"/>
  <c r="AI155" i="12"/>
  <c r="AI163" i="16"/>
  <c r="AI491" i="12"/>
  <c r="AI213" i="16"/>
  <c r="AI257" i="12"/>
  <c r="AI241" i="12"/>
  <c r="AI315" i="12"/>
  <c r="AI87" i="12"/>
  <c r="AI154" i="12"/>
  <c r="AI378" i="12"/>
  <c r="AI373" i="12"/>
  <c r="AI482" i="12"/>
  <c r="AI371" i="12"/>
  <c r="AI293" i="12"/>
  <c r="AI151" i="16"/>
  <c r="AI290" i="12"/>
  <c r="AI159" i="16"/>
  <c r="AI245" i="12"/>
  <c r="AI256" i="12"/>
  <c r="AI240" i="12"/>
  <c r="AI278" i="12"/>
  <c r="AI298" i="12"/>
  <c r="AI179" i="16"/>
  <c r="AI369" i="12"/>
  <c r="AI178" i="16"/>
  <c r="AI203" i="12"/>
  <c r="AI361" i="12"/>
  <c r="AN235" i="12"/>
  <c r="AI175" i="16"/>
  <c r="AM481" i="12"/>
  <c r="AC178" i="16"/>
  <c r="AI296" i="12"/>
  <c r="AC180" i="16"/>
  <c r="AC235" i="12"/>
  <c r="AI497" i="12"/>
  <c r="AN212" i="16"/>
  <c r="AC216" i="16"/>
  <c r="AF294" i="12"/>
  <c r="AF218" i="12"/>
  <c r="AN164" i="16"/>
  <c r="AC160" i="16"/>
  <c r="AM344" i="12"/>
  <c r="AC274" i="12"/>
  <c r="AI299" i="12"/>
  <c r="AM235" i="16"/>
  <c r="AF449" i="12"/>
  <c r="AI177" i="16"/>
  <c r="AI495" i="12"/>
  <c r="AC218" i="12"/>
  <c r="AC148" i="12"/>
  <c r="AI297" i="12"/>
  <c r="AC168" i="16"/>
  <c r="Q67" i="15"/>
  <c r="AE67" i="15" s="1"/>
  <c r="AC102" i="16"/>
  <c r="AN54" i="15"/>
  <c r="AC339" i="12"/>
  <c r="AC171" i="12"/>
  <c r="AC350" i="12"/>
  <c r="AN77" i="15"/>
  <c r="AC97" i="16"/>
  <c r="AC8" i="16"/>
  <c r="AN356" i="12"/>
  <c r="AC89" i="16"/>
  <c r="AC334" i="12"/>
  <c r="AC26" i="16"/>
  <c r="AC137" i="12"/>
  <c r="AN304" i="12"/>
  <c r="AC335" i="12"/>
  <c r="AF268" i="12"/>
  <c r="Q335" i="12"/>
  <c r="AE335" i="12" s="1"/>
  <c r="AM240" i="16"/>
  <c r="AC181" i="16"/>
  <c r="AC328" i="12"/>
  <c r="AN340" i="12"/>
  <c r="AN137" i="12"/>
  <c r="AC231" i="12"/>
  <c r="AD43" i="15"/>
  <c r="AN409" i="12"/>
  <c r="AC70" i="16"/>
  <c r="AC40" i="14"/>
  <c r="AC241" i="12"/>
  <c r="AC14" i="14"/>
  <c r="AN60" i="15"/>
  <c r="AF261" i="12"/>
  <c r="AN308" i="12"/>
  <c r="AF231" i="12"/>
  <c r="AC32" i="14"/>
  <c r="AN171" i="12"/>
  <c r="AN319" i="12"/>
  <c r="Q14" i="14"/>
  <c r="AF358" i="12"/>
  <c r="AF318" i="12"/>
  <c r="AC231" i="16"/>
  <c r="AC221" i="16"/>
  <c r="AC116" i="12"/>
  <c r="AC279" i="12"/>
  <c r="AM12" i="16"/>
  <c r="AN89" i="16"/>
  <c r="AN43" i="14"/>
  <c r="AC329" i="12"/>
  <c r="AC34" i="12"/>
  <c r="AC51" i="16"/>
  <c r="AC43" i="14"/>
  <c r="AM44" i="16"/>
  <c r="AC77" i="15"/>
  <c r="AC50" i="16"/>
  <c r="AN97" i="16"/>
  <c r="AN80" i="16"/>
  <c r="AC409" i="12"/>
  <c r="AC179" i="12"/>
  <c r="AC73" i="15"/>
  <c r="Q21" i="15"/>
  <c r="AE21" i="15" s="1"/>
  <c r="Q26" i="15"/>
  <c r="AE26" i="15" s="1"/>
  <c r="AC26" i="15"/>
  <c r="AC176" i="16"/>
  <c r="AN176" i="16"/>
  <c r="AC125" i="16"/>
  <c r="AC62" i="15"/>
  <c r="AD13" i="12"/>
  <c r="AC91" i="12"/>
  <c r="AN132" i="16"/>
  <c r="AC85" i="15"/>
  <c r="AN37" i="14"/>
  <c r="AN135" i="16"/>
  <c r="AC8" i="15"/>
  <c r="AC60" i="15"/>
  <c r="AN67" i="12"/>
  <c r="AN17" i="14"/>
  <c r="Q138" i="16"/>
  <c r="Q78" i="12"/>
  <c r="AE78" i="12" s="1"/>
  <c r="AC153" i="16"/>
  <c r="AC72" i="15"/>
  <c r="AN170" i="16"/>
  <c r="AC155" i="16"/>
  <c r="AN78" i="12"/>
  <c r="AC170" i="16"/>
  <c r="AC50" i="15"/>
  <c r="AC138" i="16"/>
  <c r="AC161" i="16"/>
  <c r="AC149" i="16"/>
  <c r="AC25" i="16"/>
  <c r="AF211" i="16"/>
  <c r="AN147" i="16"/>
  <c r="AN88" i="16"/>
  <c r="AN151" i="16"/>
  <c r="AC146" i="16"/>
  <c r="AN25" i="16"/>
  <c r="AN143" i="16"/>
  <c r="AN148" i="16"/>
  <c r="AC156" i="16"/>
  <c r="AC150" i="16"/>
  <c r="AC211" i="16"/>
  <c r="AN153" i="16"/>
  <c r="AN17" i="15"/>
  <c r="AC81" i="12"/>
  <c r="AC88" i="16"/>
  <c r="AC22" i="13"/>
  <c r="AD82" i="16"/>
  <c r="Q61" i="12"/>
  <c r="AE61" i="12" s="1"/>
  <c r="AC54" i="16"/>
  <c r="AM31" i="16"/>
  <c r="AF63" i="12"/>
  <c r="AC86" i="16"/>
  <c r="AC46" i="15"/>
  <c r="AC92" i="15"/>
  <c r="AC69" i="12"/>
  <c r="AC84" i="12"/>
  <c r="AC57" i="16"/>
  <c r="AF172" i="16"/>
  <c r="AC169" i="16"/>
  <c r="AC31" i="16"/>
  <c r="Q146" i="16"/>
  <c r="AC46" i="14"/>
  <c r="AF288" i="12"/>
  <c r="Q8" i="3"/>
  <c r="AC21" i="14"/>
  <c r="AC13" i="14"/>
  <c r="AD95" i="15"/>
  <c r="AN65" i="12"/>
  <c r="AC18" i="12"/>
  <c r="AC33" i="14"/>
  <c r="AC63" i="16"/>
  <c r="AC29" i="12"/>
  <c r="AF19" i="12"/>
  <c r="AC46" i="16"/>
  <c r="AN46" i="16"/>
  <c r="AC20" i="12"/>
  <c r="AC23" i="14"/>
  <c r="AC67" i="16"/>
  <c r="Q57" i="16"/>
  <c r="AC11" i="13"/>
  <c r="AN10" i="14"/>
  <c r="AC10" i="14"/>
  <c r="AN90" i="12"/>
  <c r="AC47" i="16"/>
  <c r="Q29" i="12"/>
  <c r="AC24" i="14"/>
  <c r="AC44" i="14"/>
  <c r="AC52" i="16"/>
  <c r="AC83" i="15"/>
  <c r="AF98" i="15"/>
  <c r="AN447" i="12"/>
  <c r="AM61" i="16"/>
  <c r="AN87" i="12"/>
  <c r="AC175" i="12"/>
  <c r="AC45" i="15"/>
  <c r="AF99" i="15"/>
  <c r="AC186" i="16"/>
  <c r="AN218" i="16"/>
  <c r="AC83" i="16"/>
  <c r="AC86" i="12"/>
  <c r="AC45" i="14"/>
  <c r="AC23" i="16"/>
  <c r="AC17" i="15"/>
  <c r="AN56" i="12"/>
  <c r="AD219" i="12"/>
  <c r="AF35" i="16"/>
  <c r="AC58" i="12"/>
  <c r="AN142" i="12"/>
  <c r="AC218" i="16"/>
  <c r="AC24" i="12"/>
  <c r="AC87" i="12"/>
  <c r="AM104" i="16"/>
  <c r="AD11" i="15"/>
  <c r="AN58" i="12"/>
  <c r="AC327" i="12"/>
  <c r="Q104" i="16"/>
  <c r="AE104" i="16" s="1"/>
  <c r="Q219" i="12"/>
  <c r="AE219" i="12" s="1"/>
  <c r="AF175" i="12"/>
  <c r="Q216" i="12"/>
  <c r="AF22" i="16"/>
  <c r="Q12" i="15"/>
  <c r="AE12" i="15" s="1"/>
  <c r="AC191" i="16"/>
  <c r="AC20" i="16"/>
  <c r="Q280" i="12"/>
  <c r="AE280" i="12" s="1"/>
  <c r="AN474" i="12"/>
  <c r="AM17" i="16"/>
  <c r="Q23" i="16"/>
  <c r="Q111" i="12"/>
  <c r="AE111" i="12" s="1"/>
  <c r="AF230" i="12"/>
  <c r="AN359" i="12"/>
  <c r="AC476" i="12"/>
  <c r="AC216" i="12"/>
  <c r="AN20" i="16"/>
  <c r="AN230" i="12"/>
  <c r="AC59" i="15"/>
  <c r="AC198" i="12"/>
  <c r="AC137" i="16"/>
  <c r="AC63" i="15"/>
  <c r="AC197" i="16"/>
  <c r="AF354" i="12"/>
  <c r="AN41" i="15"/>
  <c r="AN43" i="16"/>
  <c r="AC17" i="16"/>
  <c r="AC58" i="16"/>
  <c r="AC214" i="16"/>
  <c r="AC111" i="12"/>
  <c r="Q142" i="12"/>
  <c r="AE142" i="12" s="1"/>
  <c r="AC135" i="12"/>
  <c r="AN147" i="12"/>
  <c r="AC142" i="12"/>
  <c r="AN154" i="12"/>
  <c r="Q107" i="16"/>
  <c r="AE107" i="16" s="1"/>
  <c r="AC433" i="12"/>
  <c r="AM34" i="13"/>
  <c r="AC192" i="12"/>
  <c r="AC215" i="12"/>
  <c r="AC125" i="12"/>
  <c r="AM351" i="12"/>
  <c r="AC21" i="13"/>
  <c r="AF63" i="15"/>
  <c r="AF30" i="13"/>
  <c r="AN45" i="15"/>
  <c r="AD36" i="13"/>
  <c r="AN27" i="16"/>
  <c r="AN210" i="12"/>
  <c r="AC348" i="12"/>
  <c r="AC210" i="12"/>
  <c r="AN63" i="15"/>
  <c r="AC140" i="12"/>
  <c r="Q71" i="16"/>
  <c r="AE71" i="16" s="1"/>
  <c r="AC36" i="16"/>
  <c r="AC38" i="16"/>
  <c r="AC221" i="12"/>
  <c r="AC34" i="16"/>
  <c r="AM40" i="12"/>
  <c r="AN85" i="12"/>
  <c r="AM32" i="16"/>
  <c r="AC238" i="16"/>
  <c r="AN8" i="13"/>
  <c r="AN15" i="13"/>
  <c r="AF24" i="14"/>
  <c r="AC134" i="12"/>
  <c r="AF141" i="16"/>
  <c r="Q264" i="12"/>
  <c r="AE264" i="12" s="1"/>
  <c r="Q49" i="12"/>
  <c r="AC106" i="12"/>
  <c r="AC109" i="16"/>
  <c r="AC248" i="16"/>
  <c r="AN30" i="14"/>
  <c r="AN125" i="12"/>
  <c r="AC49" i="12"/>
  <c r="AC229" i="16"/>
  <c r="AC129" i="16"/>
  <c r="AC214" i="12"/>
  <c r="Q398" i="12"/>
  <c r="AE398" i="12" s="1"/>
  <c r="AM105" i="12"/>
  <c r="AC95" i="16"/>
  <c r="AC30" i="14"/>
  <c r="AN214" i="12"/>
  <c r="AF427" i="12"/>
  <c r="AC55" i="16"/>
  <c r="AN197" i="12"/>
  <c r="AC247" i="16"/>
  <c r="AC11" i="12"/>
  <c r="AC302" i="12"/>
  <c r="AC419" i="12"/>
  <c r="AC424" i="12"/>
  <c r="Q429" i="12"/>
  <c r="AE429" i="12" s="1"/>
  <c r="AC203" i="12"/>
  <c r="AN433" i="12"/>
  <c r="AN419" i="12"/>
  <c r="AC351" i="12"/>
  <c r="AC341" i="12"/>
  <c r="AC8" i="14"/>
  <c r="AN140" i="16"/>
  <c r="AC163" i="16"/>
  <c r="AC9" i="16"/>
  <c r="AN9" i="16"/>
  <c r="Q414" i="12"/>
  <c r="AE414" i="12" s="1"/>
  <c r="AN78" i="15"/>
  <c r="AF195" i="12"/>
  <c r="AC108" i="16"/>
  <c r="AN129" i="16"/>
  <c r="AC29" i="14"/>
  <c r="AC16" i="14"/>
  <c r="AN247" i="16"/>
  <c r="AN145" i="16"/>
  <c r="AN206" i="16"/>
  <c r="Q62" i="12"/>
  <c r="Q29" i="13"/>
  <c r="AE29" i="13" s="1"/>
  <c r="AN369" i="12"/>
  <c r="AC277" i="12"/>
  <c r="AN182" i="16"/>
  <c r="AM53" i="16"/>
  <c r="AN478" i="12"/>
  <c r="AC123" i="16"/>
  <c r="AN309" i="12"/>
  <c r="AC195" i="12"/>
  <c r="AC497" i="12"/>
  <c r="AC312" i="12"/>
  <c r="AC488" i="12"/>
  <c r="AC78" i="15"/>
  <c r="AM488" i="12"/>
  <c r="AC118" i="12"/>
  <c r="AC211" i="12"/>
  <c r="AN464" i="12"/>
  <c r="AC102" i="15"/>
  <c r="AC35" i="13"/>
  <c r="AC173" i="12"/>
  <c r="AC19" i="13"/>
  <c r="AF187" i="16"/>
  <c r="Q477" i="12"/>
  <c r="AE477" i="12" s="1"/>
  <c r="Q170" i="12"/>
  <c r="AE170" i="12" s="1"/>
  <c r="Q178" i="12"/>
  <c r="AE178" i="12" s="1"/>
  <c r="AC100" i="16"/>
  <c r="AC293" i="12"/>
  <c r="Q55" i="16"/>
  <c r="AE55" i="16" s="1"/>
  <c r="AC101" i="16"/>
  <c r="AC464" i="12"/>
  <c r="AC102" i="3"/>
  <c r="AF118" i="12"/>
  <c r="AC233" i="16"/>
  <c r="AN19" i="14"/>
  <c r="AC226" i="16"/>
  <c r="Q472" i="12"/>
  <c r="AN119" i="12"/>
  <c r="AC25" i="14"/>
  <c r="AC393" i="12"/>
  <c r="AC181" i="12"/>
  <c r="AC199" i="16"/>
  <c r="AN393" i="12"/>
  <c r="Q293" i="12"/>
  <c r="AC96" i="16"/>
  <c r="AC7" i="14"/>
  <c r="AC205" i="16"/>
  <c r="AN223" i="12"/>
  <c r="AC352" i="12"/>
  <c r="AC18" i="16"/>
  <c r="AC195" i="16"/>
  <c r="AM18" i="16"/>
  <c r="AN122" i="16"/>
  <c r="AC115" i="16"/>
  <c r="AC282" i="12"/>
  <c r="AN102" i="15"/>
  <c r="AC17" i="12"/>
  <c r="AC100" i="15"/>
  <c r="AN269" i="12"/>
  <c r="AC193" i="12"/>
  <c r="AC206" i="12"/>
  <c r="AC186" i="12"/>
  <c r="AN102" i="12"/>
  <c r="AC102" i="12"/>
  <c r="AN196" i="12"/>
  <c r="AC139" i="12"/>
  <c r="AC273" i="12"/>
  <c r="AC160" i="12"/>
  <c r="AN186" i="12"/>
  <c r="AC182" i="16"/>
  <c r="AC42" i="15"/>
  <c r="AC185" i="16"/>
  <c r="AN510" i="12"/>
  <c r="AC140" i="16"/>
  <c r="AN276" i="12"/>
  <c r="AC127" i="16"/>
  <c r="AC232" i="12"/>
  <c r="AC28" i="16"/>
  <c r="AF202" i="16"/>
  <c r="AF226" i="12"/>
  <c r="AC122" i="16"/>
  <c r="AC149" i="12"/>
  <c r="AN123" i="12"/>
  <c r="AM136" i="16"/>
  <c r="AM203" i="16"/>
  <c r="AN413" i="12"/>
  <c r="AC123" i="12"/>
  <c r="AN110" i="12"/>
  <c r="AC121" i="12"/>
  <c r="AF343" i="12"/>
  <c r="AN75" i="12"/>
  <c r="AC167" i="12"/>
  <c r="AN458" i="12"/>
  <c r="Q439" i="12"/>
  <c r="AE439" i="12" s="1"/>
  <c r="AN412" i="12"/>
  <c r="AC390" i="12"/>
  <c r="AC295" i="12"/>
  <c r="Q158" i="12"/>
  <c r="AE158" i="12" s="1"/>
  <c r="AF253" i="12"/>
  <c r="AC500" i="12"/>
  <c r="AN360" i="12"/>
  <c r="AF155" i="12"/>
  <c r="AC360" i="12"/>
  <c r="AN228" i="12"/>
  <c r="AC313" i="12"/>
  <c r="AC368" i="12"/>
  <c r="AN448" i="12"/>
  <c r="AC448" i="12"/>
  <c r="AC27" i="12"/>
  <c r="AC453" i="12"/>
  <c r="AC37" i="12"/>
  <c r="AC207" i="16"/>
  <c r="AD26" i="13"/>
  <c r="AC65" i="15"/>
  <c r="AN35" i="13"/>
  <c r="AN65" i="15"/>
  <c r="AN234" i="12"/>
  <c r="AN390" i="12"/>
  <c r="AM7" i="16"/>
  <c r="AC23" i="13"/>
  <c r="AC491" i="12"/>
  <c r="AC38" i="14"/>
  <c r="AN83" i="12"/>
  <c r="AC42" i="16"/>
  <c r="AF26" i="13"/>
  <c r="AC74" i="16"/>
  <c r="Q389" i="12"/>
  <c r="AE389" i="12" s="1"/>
  <c r="AN51" i="15"/>
  <c r="AC116" i="16"/>
  <c r="AC317" i="12"/>
  <c r="AN491" i="12"/>
  <c r="AN45" i="16"/>
  <c r="AN222" i="16"/>
  <c r="AC105" i="16"/>
  <c r="AN185" i="16"/>
  <c r="AN99" i="16"/>
  <c r="AN136" i="12"/>
  <c r="AN116" i="16"/>
  <c r="AC222" i="16"/>
  <c r="Q495" i="12"/>
  <c r="Q185" i="16"/>
  <c r="AC47" i="15"/>
  <c r="AD70" i="15"/>
  <c r="AC51" i="15"/>
  <c r="AN223" i="16"/>
  <c r="AC53" i="15"/>
  <c r="AC205" i="12"/>
  <c r="AN97" i="15"/>
  <c r="AC28" i="15"/>
  <c r="AC484" i="12"/>
  <c r="AC202" i="12"/>
  <c r="AC18" i="15"/>
  <c r="Q13" i="13"/>
  <c r="AE13" i="13" s="1"/>
  <c r="AN337" i="12"/>
  <c r="AC230" i="16"/>
  <c r="AC14" i="16"/>
  <c r="AF275" i="12"/>
  <c r="AC430" i="12"/>
  <c r="AC113" i="16"/>
  <c r="AC77" i="12"/>
  <c r="AN404" i="12"/>
  <c r="AM165" i="16"/>
  <c r="AC225" i="12"/>
  <c r="AN401" i="12"/>
  <c r="AC35" i="12"/>
  <c r="AN30" i="15"/>
  <c r="AC349" i="12"/>
  <c r="AC177" i="16"/>
  <c r="AN42" i="14"/>
  <c r="AN225" i="12"/>
  <c r="AC399" i="12"/>
  <c r="AM40" i="15"/>
  <c r="AC461" i="12"/>
  <c r="AN506" i="12"/>
  <c r="AN399" i="12"/>
  <c r="AC292" i="12"/>
  <c r="AN471" i="12"/>
  <c r="AC22" i="14"/>
  <c r="AN29" i="14"/>
  <c r="AC463" i="12"/>
  <c r="AC98" i="16"/>
  <c r="AD40" i="15"/>
  <c r="AC246" i="16"/>
  <c r="Q407" i="12"/>
  <c r="AE407" i="12" s="1"/>
  <c r="AC404" i="12"/>
  <c r="AC30" i="15"/>
  <c r="AN22" i="14"/>
  <c r="AN246" i="16"/>
  <c r="AN444" i="12"/>
  <c r="AN289" i="12"/>
  <c r="AC438" i="12"/>
  <c r="AC190" i="16"/>
  <c r="AC326" i="12"/>
  <c r="AM14" i="16"/>
  <c r="AC30" i="16"/>
  <c r="AC337" i="12"/>
  <c r="AC241" i="16"/>
  <c r="AC444" i="12"/>
  <c r="AN21" i="16"/>
  <c r="AF404" i="12"/>
  <c r="AN443" i="12"/>
  <c r="AF475" i="12"/>
  <c r="AC13" i="16"/>
  <c r="AC331" i="12"/>
  <c r="AN462" i="12"/>
  <c r="AC401" i="12"/>
  <c r="AC215" i="16"/>
  <c r="AC21" i="16"/>
  <c r="AF406" i="12"/>
  <c r="AF163" i="16"/>
  <c r="Q163" i="16"/>
  <c r="Q46" i="15"/>
  <c r="AE46" i="15" s="1"/>
  <c r="AF46" i="15"/>
  <c r="Q93" i="12"/>
  <c r="AE93" i="12" s="1"/>
  <c r="AF93" i="12"/>
  <c r="AF171" i="16"/>
  <c r="Q171" i="16"/>
  <c r="Q186" i="12"/>
  <c r="AF186" i="12"/>
  <c r="AF115" i="16"/>
  <c r="Q115" i="16"/>
  <c r="AE115" i="16" s="1"/>
  <c r="Q339" i="12"/>
  <c r="AE339" i="12" s="1"/>
  <c r="AF339" i="12"/>
  <c r="AF482" i="12"/>
  <c r="Q482" i="12"/>
  <c r="AE482" i="12" s="1"/>
  <c r="Q34" i="14"/>
  <c r="AE34" i="14" s="1"/>
  <c r="AF34" i="14"/>
  <c r="Q344" i="12"/>
  <c r="AE344" i="12" s="1"/>
  <c r="AF344" i="12"/>
  <c r="AF208" i="12"/>
  <c r="Q208" i="12"/>
  <c r="AE208" i="12" s="1"/>
  <c r="AF189" i="16"/>
  <c r="AF56" i="16"/>
  <c r="Q56" i="16"/>
  <c r="AE56" i="16" s="1"/>
  <c r="AF86" i="12"/>
  <c r="Q86" i="12"/>
  <c r="AE86" i="12" s="1"/>
  <c r="Q244" i="16"/>
  <c r="AE244" i="16" s="1"/>
  <c r="AF244" i="16"/>
  <c r="Q138" i="12"/>
  <c r="AE138" i="12" s="1"/>
  <c r="AF138" i="12"/>
  <c r="AF210" i="16"/>
  <c r="Q210" i="16"/>
  <c r="AF144" i="12"/>
  <c r="Q144" i="12"/>
  <c r="AE144" i="12" s="1"/>
  <c r="AF413" i="12"/>
  <c r="Q413" i="12"/>
  <c r="AE413" i="12" s="1"/>
  <c r="AF16" i="15"/>
  <c r="Q16" i="15"/>
  <c r="AF182" i="16"/>
  <c r="Q182" i="16"/>
  <c r="AE182" i="16" s="1"/>
  <c r="Q227" i="16"/>
  <c r="AE227" i="16" s="1"/>
  <c r="AF227" i="16"/>
  <c r="AF86" i="15"/>
  <c r="Q86" i="15"/>
  <c r="AE86" i="15" s="1"/>
  <c r="Q15" i="12"/>
  <c r="AF15" i="12"/>
  <c r="Q177" i="12"/>
  <c r="AE177" i="12" s="1"/>
  <c r="AF177" i="12"/>
  <c r="AF399" i="12"/>
  <c r="Q399" i="12"/>
  <c r="AE399" i="12" s="1"/>
  <c r="AF58" i="12"/>
  <c r="Q58" i="12"/>
  <c r="AF348" i="12"/>
  <c r="Q348" i="12"/>
  <c r="AE348" i="12" s="1"/>
  <c r="AF197" i="12"/>
  <c r="AF33" i="14"/>
  <c r="Q22" i="13"/>
  <c r="Q39" i="14"/>
  <c r="AE39" i="14" s="1"/>
  <c r="AF95" i="12"/>
  <c r="Q34" i="13"/>
  <c r="AE34" i="13" s="1"/>
  <c r="Q470" i="12"/>
  <c r="AE470" i="12" s="1"/>
  <c r="AF152" i="16"/>
  <c r="AF273" i="12"/>
  <c r="Q23" i="12"/>
  <c r="Q83" i="16"/>
  <c r="AE83" i="16" s="1"/>
  <c r="AF83" i="16"/>
  <c r="Q7" i="12"/>
  <c r="AE7" i="12" s="1"/>
  <c r="AF7" i="12"/>
  <c r="AF113" i="16"/>
  <c r="Q113" i="16"/>
  <c r="AF73" i="15"/>
  <c r="Q73" i="15"/>
  <c r="Q511" i="12"/>
  <c r="AE511" i="12" s="1"/>
  <c r="AF511" i="12"/>
  <c r="Q169" i="12"/>
  <c r="AE169" i="12" s="1"/>
  <c r="AF169" i="12"/>
  <c r="Q289" i="12"/>
  <c r="AE289" i="12" s="1"/>
  <c r="AF289" i="12"/>
  <c r="AF214" i="12"/>
  <c r="Q214" i="12"/>
  <c r="AF453" i="12"/>
  <c r="Q453" i="12"/>
  <c r="AE453" i="12" s="1"/>
  <c r="AF321" i="12"/>
  <c r="Q321" i="12"/>
  <c r="AE321" i="12" s="1"/>
  <c r="Q22" i="15"/>
  <c r="AE22" i="15" s="1"/>
  <c r="AF22" i="15"/>
  <c r="AF45" i="15"/>
  <c r="Q45" i="15"/>
  <c r="AE45" i="15" s="1"/>
  <c r="Q18" i="3"/>
  <c r="AE18" i="3" s="1"/>
  <c r="AF18" i="3"/>
  <c r="AF19" i="14"/>
  <c r="Q19" i="14"/>
  <c r="AE19" i="14" s="1"/>
  <c r="Q84" i="16"/>
  <c r="AF84" i="16"/>
  <c r="Q67" i="12"/>
  <c r="AE67" i="12" s="1"/>
  <c r="Q42" i="12"/>
  <c r="AE42" i="12" s="1"/>
  <c r="Q34" i="15"/>
  <c r="AE34" i="15" s="1"/>
  <c r="Q59" i="15"/>
  <c r="AE59" i="15" s="1"/>
  <c r="AF15" i="3"/>
  <c r="AF54" i="16"/>
  <c r="AF488" i="12"/>
  <c r="AF233" i="16"/>
  <c r="AF484" i="12"/>
  <c r="Q287" i="12"/>
  <c r="AE287" i="12" s="1"/>
  <c r="AF503" i="12"/>
  <c r="Q199" i="16"/>
  <c r="AE199" i="16" s="1"/>
  <c r="Q25" i="16"/>
  <c r="AF187" i="12"/>
  <c r="Q187" i="12"/>
  <c r="AE187" i="12" s="1"/>
  <c r="AF99" i="16"/>
  <c r="Q99" i="16"/>
  <c r="Q57" i="12"/>
  <c r="AF57" i="12"/>
  <c r="Q456" i="12"/>
  <c r="AE456" i="12" s="1"/>
  <c r="AF456" i="12"/>
  <c r="Q118" i="16"/>
  <c r="AE118" i="16" s="1"/>
  <c r="AF118" i="16"/>
  <c r="AF215" i="12"/>
  <c r="Q215" i="12"/>
  <c r="Q72" i="12"/>
  <c r="AE72" i="12" s="1"/>
  <c r="AF72" i="12"/>
  <c r="AF205" i="16"/>
  <c r="Q205" i="16"/>
  <c r="AF40" i="15"/>
  <c r="AF157" i="12"/>
  <c r="Q271" i="12"/>
  <c r="Q410" i="12"/>
  <c r="AE410" i="12" s="1"/>
  <c r="AF19" i="3"/>
  <c r="AF378" i="12"/>
  <c r="AF192" i="16"/>
  <c r="AF463" i="12"/>
  <c r="AF47" i="15"/>
  <c r="Q47" i="15"/>
  <c r="AE47" i="15" s="1"/>
  <c r="Q57" i="15"/>
  <c r="AE57" i="15" s="1"/>
  <c r="AF57" i="15"/>
  <c r="AF105" i="16"/>
  <c r="Q105" i="16"/>
  <c r="AF252" i="12"/>
  <c r="Q252" i="12"/>
  <c r="AE252" i="12" s="1"/>
  <c r="AF195" i="16"/>
  <c r="Q195" i="16"/>
  <c r="AE195" i="16" s="1"/>
  <c r="AF27" i="16"/>
  <c r="Q27" i="16"/>
  <c r="Q53" i="16"/>
  <c r="AF53" i="16"/>
  <c r="Q496" i="12"/>
  <c r="AE496" i="12" s="1"/>
  <c r="AF496" i="12"/>
  <c r="AF153" i="12"/>
  <c r="Q153" i="12"/>
  <c r="AE153" i="12" s="1"/>
  <c r="Q40" i="14"/>
  <c r="AF40" i="14"/>
  <c r="Q27" i="12"/>
  <c r="AE27" i="12" s="1"/>
  <c r="AF27" i="12"/>
  <c r="AF60" i="12"/>
  <c r="Q60" i="12"/>
  <c r="Q222" i="12"/>
  <c r="AE222" i="12" s="1"/>
  <c r="AF222" i="12"/>
  <c r="Q86" i="16"/>
  <c r="AF86" i="16"/>
  <c r="AF505" i="12"/>
  <c r="Q505" i="12"/>
  <c r="AE505" i="12" s="1"/>
  <c r="AF175" i="16"/>
  <c r="Q175" i="16"/>
  <c r="AE175" i="16" s="1"/>
  <c r="Q28" i="13"/>
  <c r="AE28" i="13" s="1"/>
  <c r="AF28" i="13"/>
  <c r="Q18" i="14"/>
  <c r="AE18" i="14" s="1"/>
  <c r="AF18" i="14"/>
  <c r="AF424" i="12"/>
  <c r="Q424" i="12"/>
  <c r="AE424" i="12" s="1"/>
  <c r="AF194" i="12"/>
  <c r="Q194" i="12"/>
  <c r="AF259" i="12"/>
  <c r="Q259" i="12"/>
  <c r="AF241" i="16"/>
  <c r="Q241" i="16"/>
  <c r="AF21" i="13"/>
  <c r="Q21" i="13"/>
  <c r="AE21" i="13" s="1"/>
  <c r="AF153" i="16"/>
  <c r="Q153" i="16"/>
  <c r="AE153" i="16" s="1"/>
  <c r="Q36" i="15"/>
  <c r="AE36" i="15" s="1"/>
  <c r="AF36" i="15"/>
  <c r="AF454" i="12"/>
  <c r="Q454" i="12"/>
  <c r="AE454" i="12" s="1"/>
  <c r="AF206" i="12"/>
  <c r="Q206" i="12"/>
  <c r="AF352" i="12"/>
  <c r="Q352" i="12"/>
  <c r="AF349" i="12"/>
  <c r="Q349" i="12"/>
  <c r="AE349" i="12" s="1"/>
  <c r="Q128" i="16"/>
  <c r="AE128" i="16" s="1"/>
  <c r="AF128" i="16"/>
  <c r="Q170" i="16"/>
  <c r="AF170" i="16"/>
  <c r="AF151" i="12"/>
  <c r="Q151" i="12"/>
  <c r="AE151" i="12" s="1"/>
  <c r="AF13" i="15"/>
  <c r="Q13" i="15"/>
  <c r="AE13" i="15" s="1"/>
  <c r="Q174" i="12"/>
  <c r="AE174" i="12" s="1"/>
  <c r="AF174" i="12"/>
  <c r="Q21" i="12"/>
  <c r="AE21" i="12" s="1"/>
  <c r="AF21" i="12"/>
  <c r="AC66" i="16"/>
  <c r="AF504" i="12"/>
  <c r="Q504" i="12"/>
  <c r="AE504" i="12" s="1"/>
  <c r="AF51" i="12"/>
  <c r="Q51" i="12"/>
  <c r="AE51" i="12" s="1"/>
  <c r="Q231" i="16"/>
  <c r="AF231" i="16"/>
  <c r="AF395" i="12"/>
  <c r="Q395" i="12"/>
  <c r="AE395" i="12" s="1"/>
  <c r="AF22" i="12"/>
  <c r="Q22" i="12"/>
  <c r="AF355" i="12"/>
  <c r="Q355" i="12"/>
  <c r="AE355" i="12" s="1"/>
  <c r="AF510" i="12"/>
  <c r="Q510" i="12"/>
  <c r="AE510" i="12" s="1"/>
  <c r="AF216" i="16"/>
  <c r="Q216" i="16"/>
  <c r="Q196" i="16"/>
  <c r="AE196" i="16" s="1"/>
  <c r="AF196" i="16"/>
  <c r="AF124" i="12"/>
  <c r="Q124" i="12"/>
  <c r="AE124" i="12" s="1"/>
  <c r="AF152" i="12"/>
  <c r="Q152" i="12"/>
  <c r="AE152" i="12" s="1"/>
  <c r="AF298" i="12"/>
  <c r="Q298" i="12"/>
  <c r="AE298" i="12" s="1"/>
  <c r="Q31" i="14"/>
  <c r="AE31" i="14" s="1"/>
  <c r="AF31" i="14"/>
  <c r="AF240" i="16"/>
  <c r="AF26" i="12"/>
  <c r="AF124" i="16"/>
  <c r="Q124" i="16"/>
  <c r="AE124" i="16" s="1"/>
  <c r="AF127" i="16"/>
  <c r="Q127" i="16"/>
  <c r="Q16" i="14"/>
  <c r="AF16" i="14"/>
  <c r="AF21" i="14"/>
  <c r="Q21" i="14"/>
  <c r="AF409" i="12"/>
  <c r="Q409" i="12"/>
  <c r="Q201" i="16"/>
  <c r="AF201" i="16"/>
  <c r="AF146" i="12"/>
  <c r="Q146" i="12"/>
  <c r="AF234" i="16"/>
  <c r="Q234" i="16"/>
  <c r="AE234" i="16" s="1"/>
  <c r="Q315" i="12"/>
  <c r="AF315" i="12"/>
  <c r="AF77" i="15"/>
  <c r="Q77" i="15"/>
  <c r="AE77" i="15" s="1"/>
  <c r="Q311" i="12"/>
  <c r="Q128" i="12"/>
  <c r="AE128" i="12" s="1"/>
  <c r="AF359" i="12"/>
  <c r="Q56" i="15"/>
  <c r="AE56" i="15" s="1"/>
  <c r="Q117" i="12"/>
  <c r="AE117" i="12" s="1"/>
  <c r="AF43" i="12"/>
  <c r="AF360" i="12"/>
  <c r="AF239" i="16"/>
  <c r="AF21" i="16"/>
  <c r="Q21" i="16"/>
  <c r="AF438" i="12"/>
  <c r="Q438" i="12"/>
  <c r="AE438" i="12" s="1"/>
  <c r="Q7" i="13"/>
  <c r="AE7" i="13" s="1"/>
  <c r="AF7" i="13"/>
  <c r="Q189" i="12"/>
  <c r="AE189" i="12" s="1"/>
  <c r="AF189" i="12"/>
  <c r="Q31" i="15"/>
  <c r="AE31" i="15" s="1"/>
  <c r="AF31" i="15"/>
  <c r="AF91" i="12"/>
  <c r="Q91" i="12"/>
  <c r="AE91" i="12" s="1"/>
  <c r="AF80" i="15"/>
  <c r="Q80" i="15"/>
  <c r="AE80" i="15" s="1"/>
  <c r="AF126" i="16"/>
  <c r="Q126" i="16"/>
  <c r="Q340" i="12"/>
  <c r="AE340" i="12" s="1"/>
  <c r="AF340" i="12"/>
  <c r="AF63" i="16"/>
  <c r="Q450" i="12"/>
  <c r="AE450" i="12" s="1"/>
  <c r="Q36" i="13"/>
  <c r="AE36" i="13" s="1"/>
  <c r="AF7" i="15"/>
  <c r="Q7" i="15"/>
  <c r="AE7" i="15" s="1"/>
  <c r="Q95" i="15"/>
  <c r="AE95" i="15" s="1"/>
  <c r="AF95" i="15"/>
  <c r="Q107" i="12"/>
  <c r="AE107" i="12" s="1"/>
  <c r="AF107" i="12"/>
  <c r="Q174" i="16"/>
  <c r="AE174" i="16" s="1"/>
  <c r="AF174" i="16"/>
  <c r="AF149" i="16"/>
  <c r="Q149" i="16"/>
  <c r="AF98" i="12"/>
  <c r="Q98" i="12"/>
  <c r="AE98" i="12" s="1"/>
  <c r="Q88" i="12"/>
  <c r="AE88" i="12" s="1"/>
  <c r="AF88" i="12"/>
  <c r="AF209" i="16"/>
  <c r="Q209" i="16"/>
  <c r="Q120" i="16"/>
  <c r="AE120" i="16" s="1"/>
  <c r="AF120" i="16"/>
  <c r="Q351" i="12"/>
  <c r="AE351" i="12" s="1"/>
  <c r="AF351" i="12"/>
  <c r="Q40" i="12"/>
  <c r="AE40" i="12" s="1"/>
  <c r="AF40" i="12"/>
  <c r="AF24" i="16"/>
  <c r="Q9" i="14"/>
  <c r="AE9" i="14" s="1"/>
  <c r="Q211" i="12"/>
  <c r="AE211" i="12" s="1"/>
  <c r="Q27" i="13"/>
  <c r="AE27" i="13" s="1"/>
  <c r="AF37" i="14"/>
  <c r="Q80" i="12"/>
  <c r="AE80" i="12" s="1"/>
  <c r="Q20" i="12"/>
  <c r="AE20" i="12" s="1"/>
  <c r="AF70" i="12"/>
  <c r="Q246" i="12"/>
  <c r="AF200" i="12"/>
  <c r="AF230" i="16"/>
  <c r="Q215" i="16"/>
  <c r="AF487" i="12"/>
  <c r="AF201" i="12"/>
  <c r="Q31" i="16"/>
  <c r="AF220" i="16"/>
  <c r="AF154" i="16"/>
  <c r="AF51" i="15"/>
  <c r="Q62" i="16"/>
  <c r="AE62" i="16" s="1"/>
  <c r="AF103" i="16"/>
  <c r="AF202" i="12"/>
  <c r="AF237" i="16"/>
  <c r="AF185" i="12"/>
  <c r="Q148" i="12"/>
  <c r="Q107" i="15"/>
  <c r="AE107" i="15" s="1"/>
  <c r="AF457" i="12"/>
  <c r="Q379" i="12"/>
  <c r="AE379" i="12" s="1"/>
  <c r="Q178" i="16"/>
  <c r="Q366" i="12"/>
  <c r="AE366" i="12" s="1"/>
  <c r="AF250" i="12"/>
  <c r="Q241" i="12"/>
  <c r="AE241" i="12" s="1"/>
  <c r="AF10" i="13"/>
  <c r="AF330" i="12"/>
  <c r="Q327" i="12"/>
  <c r="AE327" i="12" s="1"/>
  <c r="Q102" i="15"/>
  <c r="AE102" i="15" s="1"/>
  <c r="AF46" i="12"/>
  <c r="Q305" i="12"/>
  <c r="AE305" i="12" s="1"/>
  <c r="AF48" i="12"/>
  <c r="AF363" i="12"/>
  <c r="AF52" i="16"/>
  <c r="Q281" i="12"/>
  <c r="AE281" i="12" s="1"/>
  <c r="Q338" i="12"/>
  <c r="AE338" i="12" s="1"/>
  <c r="Q22" i="3"/>
  <c r="AE22" i="3" s="1"/>
  <c r="Q428" i="12"/>
  <c r="AE428" i="12" s="1"/>
  <c r="Q52" i="15"/>
  <c r="AE52" i="15" s="1"/>
  <c r="Q42" i="16"/>
  <c r="AE42" i="16" s="1"/>
  <c r="Q75" i="16"/>
  <c r="AE75" i="16" s="1"/>
  <c r="AF72" i="16"/>
  <c r="AF314" i="12"/>
  <c r="Q229" i="16"/>
  <c r="AF229" i="16"/>
  <c r="AF485" i="12"/>
  <c r="Q485" i="12"/>
  <c r="AE485" i="12" s="1"/>
  <c r="Q66" i="16"/>
  <c r="AE66" i="16" s="1"/>
  <c r="AF66" i="16"/>
  <c r="AF326" i="12"/>
  <c r="Q326" i="12"/>
  <c r="AE326" i="12" s="1"/>
  <c r="Q130" i="16"/>
  <c r="AE130" i="16" s="1"/>
  <c r="AF130" i="16"/>
  <c r="AF316" i="12"/>
  <c r="Q316" i="12"/>
  <c r="AF43" i="15"/>
  <c r="Q43" i="15"/>
  <c r="AE43" i="15" s="1"/>
  <c r="AF43" i="16"/>
  <c r="Q43" i="16"/>
  <c r="AE43" i="16" s="1"/>
  <c r="Q184" i="12"/>
  <c r="AE184" i="12" s="1"/>
  <c r="AF184" i="12"/>
  <c r="Q44" i="14"/>
  <c r="AE44" i="14" s="1"/>
  <c r="AF44" i="14"/>
  <c r="Q458" i="12"/>
  <c r="AE458" i="12" s="1"/>
  <c r="AF458" i="12"/>
  <c r="AF46" i="14"/>
  <c r="Q46" i="14"/>
  <c r="AF41" i="12"/>
  <c r="Q41" i="12"/>
  <c r="AF8" i="15"/>
  <c r="Q8" i="15"/>
  <c r="AE8" i="15" s="1"/>
  <c r="Q114" i="16"/>
  <c r="AF114" i="16"/>
  <c r="AF473" i="12"/>
  <c r="Q473" i="12"/>
  <c r="AE473" i="12" s="1"/>
  <c r="Q82" i="16"/>
  <c r="AE82" i="16" s="1"/>
  <c r="AF82" i="16"/>
  <c r="Q125" i="12"/>
  <c r="AE125" i="12" s="1"/>
  <c r="AF125" i="12"/>
  <c r="AF254" i="12"/>
  <c r="Q254" i="12"/>
  <c r="AE254" i="12" s="1"/>
  <c r="AF387" i="12"/>
  <c r="Q387" i="12"/>
  <c r="AE387" i="12" s="1"/>
  <c r="AF214" i="16"/>
  <c r="Q214" i="16"/>
  <c r="AE214" i="16" s="1"/>
  <c r="Q135" i="12"/>
  <c r="AF135" i="12"/>
  <c r="AF73" i="16"/>
  <c r="Q73" i="16"/>
  <c r="AE73" i="16" s="1"/>
  <c r="Q483" i="12"/>
  <c r="AE483" i="12" s="1"/>
  <c r="AF483" i="12"/>
  <c r="AF245" i="16"/>
  <c r="Q245" i="16"/>
  <c r="AE245" i="16" s="1"/>
  <c r="Q295" i="12"/>
  <c r="AF295" i="12"/>
  <c r="Q356" i="12"/>
  <c r="AE356" i="12" s="1"/>
  <c r="AF356" i="12"/>
  <c r="AF381" i="12"/>
  <c r="Q381" i="12"/>
  <c r="AF325" i="12"/>
  <c r="Q325" i="12"/>
  <c r="AE325" i="12" s="1"/>
  <c r="Q70" i="16"/>
  <c r="AF70" i="16"/>
  <c r="Q322" i="12"/>
  <c r="AE322" i="12" s="1"/>
  <c r="AF322" i="12"/>
  <c r="AF324" i="12"/>
  <c r="Q324" i="12"/>
  <c r="AE324" i="12" s="1"/>
  <c r="AF194" i="16"/>
  <c r="Q194" i="16"/>
  <c r="AE194" i="16" s="1"/>
  <c r="Q310" i="12"/>
  <c r="AF310" i="12"/>
  <c r="AF28" i="16"/>
  <c r="Q28" i="16"/>
  <c r="AF290" i="12"/>
  <c r="Q290" i="12"/>
  <c r="AE290" i="12" s="1"/>
  <c r="AF24" i="12"/>
  <c r="Q24" i="12"/>
  <c r="AF75" i="15"/>
  <c r="Q75" i="15"/>
  <c r="AE75" i="15" s="1"/>
  <c r="AF74" i="15"/>
  <c r="Q74" i="15"/>
  <c r="AE74" i="15" s="1"/>
  <c r="AF394" i="12"/>
  <c r="Q394" i="12"/>
  <c r="Q47" i="16"/>
  <c r="AE47" i="16" s="1"/>
  <c r="AF47" i="16"/>
  <c r="AF26" i="16"/>
  <c r="Q26" i="16"/>
  <c r="AE26" i="16" s="1"/>
  <c r="AF94" i="16"/>
  <c r="Q94" i="16"/>
  <c r="Q397" i="12"/>
  <c r="AE397" i="12" s="1"/>
  <c r="AF397" i="12"/>
  <c r="AF188" i="16"/>
  <c r="Q188" i="16"/>
  <c r="AE188" i="16" s="1"/>
  <c r="AF92" i="15"/>
  <c r="Q92" i="15"/>
  <c r="AE92" i="15" s="1"/>
  <c r="AF238" i="12"/>
  <c r="Q238" i="12"/>
  <c r="AE238" i="12" s="1"/>
  <c r="Q29" i="14"/>
  <c r="AF29" i="14"/>
  <c r="Q137" i="12"/>
  <c r="AF137" i="12"/>
  <c r="AF372" i="12"/>
  <c r="Q372" i="12"/>
  <c r="AE372" i="12" s="1"/>
  <c r="Q33" i="15"/>
  <c r="AE33" i="15" s="1"/>
  <c r="AF33" i="15"/>
  <c r="Q98" i="16"/>
  <c r="AE98" i="16" s="1"/>
  <c r="AF98" i="16"/>
  <c r="AF17" i="3"/>
  <c r="Q17" i="3"/>
  <c r="Q101" i="12"/>
  <c r="AE101" i="12" s="1"/>
  <c r="AF101" i="12"/>
  <c r="AF40" i="16"/>
  <c r="Q40" i="16"/>
  <c r="AE40" i="16" s="1"/>
  <c r="AF342" i="12"/>
  <c r="Q342" i="12"/>
  <c r="AE342" i="12" s="1"/>
  <c r="Q350" i="12"/>
  <c r="AF350" i="12"/>
  <c r="AF177" i="16"/>
  <c r="Q177" i="16"/>
  <c r="AE177" i="16" s="1"/>
  <c r="AF9" i="12"/>
  <c r="Q9" i="12"/>
  <c r="AE9" i="12" s="1"/>
  <c r="AF100" i="12"/>
  <c r="Q100" i="12"/>
  <c r="AE100" i="12" s="1"/>
  <c r="Q396" i="12"/>
  <c r="AE396" i="12" s="1"/>
  <c r="AF396" i="12"/>
  <c r="AF127" i="12"/>
  <c r="Q127" i="12"/>
  <c r="Q285" i="12"/>
  <c r="AE285" i="12" s="1"/>
  <c r="AF285" i="12"/>
  <c r="Q229" i="12"/>
  <c r="AE229" i="12" s="1"/>
  <c r="AF229" i="12"/>
  <c r="AF30" i="15"/>
  <c r="Q30" i="15"/>
  <c r="AE30" i="15" s="1"/>
  <c r="Q14" i="3"/>
  <c r="AE14" i="3" s="1"/>
  <c r="AF14" i="3"/>
  <c r="Q65" i="12"/>
  <c r="AE65" i="12" s="1"/>
  <c r="AF65" i="12"/>
  <c r="AF17" i="15"/>
  <c r="Q336" i="12"/>
  <c r="AE336" i="12" s="1"/>
  <c r="Q307" i="12"/>
  <c r="AE307" i="12" s="1"/>
  <c r="Q239" i="12"/>
  <c r="AE239" i="12" s="1"/>
  <c r="AF239" i="12"/>
  <c r="Q38" i="15"/>
  <c r="AE38" i="15" s="1"/>
  <c r="AF38" i="15"/>
  <c r="AF105" i="15"/>
  <c r="Q105" i="15"/>
  <c r="AF435" i="12"/>
  <c r="Q435" i="12"/>
  <c r="AE435" i="12" s="1"/>
  <c r="AF15" i="14"/>
  <c r="Q15" i="14"/>
  <c r="AE15" i="14" s="1"/>
  <c r="Q498" i="12"/>
  <c r="AE498" i="12" s="1"/>
  <c r="AF498" i="12"/>
  <c r="AF179" i="12"/>
  <c r="Q179" i="12"/>
  <c r="AE179" i="12" s="1"/>
  <c r="Q32" i="14"/>
  <c r="AF32" i="14"/>
  <c r="Q320" i="12"/>
  <c r="AE320" i="12" s="1"/>
  <c r="AF320" i="12"/>
  <c r="Q58" i="15"/>
  <c r="AE58" i="15" s="1"/>
  <c r="AF58" i="15"/>
  <c r="AF14" i="12"/>
  <c r="Q14" i="12"/>
  <c r="Q76" i="12"/>
  <c r="AE76" i="12" s="1"/>
  <c r="AF274" i="12"/>
  <c r="Q159" i="12"/>
  <c r="AE159" i="12" s="1"/>
  <c r="AF27" i="14"/>
  <c r="AF97" i="16"/>
  <c r="Q210" i="12"/>
  <c r="AE210" i="12" s="1"/>
  <c r="Q102" i="16"/>
  <c r="AF102" i="16"/>
  <c r="Q162" i="16"/>
  <c r="AE162" i="16" s="1"/>
  <c r="AF162" i="16"/>
  <c r="Q126" i="12"/>
  <c r="AE126" i="12" s="1"/>
  <c r="AF126" i="12"/>
  <c r="Q54" i="15"/>
  <c r="AF54" i="15"/>
  <c r="Q270" i="12"/>
  <c r="AE270" i="12" s="1"/>
  <c r="AF270" i="12"/>
  <c r="Q284" i="12"/>
  <c r="AF284" i="12"/>
  <c r="Q25" i="3"/>
  <c r="AE25" i="3" s="1"/>
  <c r="AF25" i="3"/>
  <c r="Q193" i="12"/>
  <c r="AE193" i="12" s="1"/>
  <c r="AF193" i="12"/>
  <c r="Q135" i="16"/>
  <c r="AF135" i="16"/>
  <c r="AF9" i="3"/>
  <c r="Q9" i="3"/>
  <c r="AE9" i="3" s="1"/>
  <c r="AF58" i="16"/>
  <c r="AF260" i="12"/>
  <c r="AF130" i="12"/>
  <c r="Q13" i="12"/>
  <c r="AE13" i="12" s="1"/>
  <c r="Q125" i="16"/>
  <c r="AF32" i="12"/>
  <c r="AF145" i="16"/>
  <c r="AF92" i="12"/>
  <c r="Q134" i="12"/>
  <c r="AE134" i="12" s="1"/>
  <c r="AF134" i="12"/>
  <c r="AF48" i="15"/>
  <c r="AF79" i="12"/>
  <c r="AF191" i="16"/>
  <c r="AF95" i="16"/>
  <c r="AF108" i="12"/>
  <c r="Q9" i="13"/>
  <c r="AE9" i="13" s="1"/>
  <c r="Q122" i="12"/>
  <c r="AE122" i="12" s="1"/>
  <c r="Q226" i="16"/>
  <c r="AE226" i="16" s="1"/>
  <c r="AF48" i="16"/>
  <c r="AF145" i="12"/>
  <c r="AF29" i="15"/>
  <c r="AF509" i="12"/>
  <c r="Q232" i="12"/>
  <c r="Q83" i="12"/>
  <c r="AE83" i="12" s="1"/>
  <c r="AF212" i="12"/>
  <c r="Q85" i="12"/>
  <c r="AE85" i="12" s="1"/>
  <c r="Q54" i="12"/>
  <c r="AE54" i="12" s="1"/>
  <c r="AF13" i="14"/>
  <c r="AF30" i="14"/>
  <c r="AF42" i="15"/>
  <c r="Q69" i="15"/>
  <c r="AE69" i="15" s="1"/>
  <c r="AF479" i="12"/>
  <c r="Q317" i="12"/>
  <c r="AE317" i="12" s="1"/>
  <c r="AF296" i="12"/>
  <c r="AF244" i="12"/>
  <c r="Q23" i="15"/>
  <c r="AE23" i="15" s="1"/>
  <c r="AF150" i="16"/>
  <c r="Q227" i="12"/>
  <c r="Q242" i="16"/>
  <c r="AE242" i="16" s="1"/>
  <c r="Q50" i="16"/>
  <c r="AF437" i="12"/>
  <c r="Q412" i="12"/>
  <c r="Q334" i="12"/>
  <c r="Q11" i="14"/>
  <c r="AE11" i="14" s="1"/>
  <c r="Q44" i="12"/>
  <c r="AF65" i="16"/>
  <c r="Z8" i="15"/>
  <c r="AF204" i="16"/>
  <c r="Q204" i="16"/>
  <c r="AE204" i="16" s="1"/>
  <c r="Q228" i="16"/>
  <c r="AE228" i="16" s="1"/>
  <c r="AF228" i="16"/>
  <c r="AF80" i="16"/>
  <c r="Q80" i="16"/>
  <c r="AE80" i="16" s="1"/>
  <c r="Q165" i="16"/>
  <c r="AE165" i="16" s="1"/>
  <c r="AF165" i="16"/>
  <c r="AF90" i="15"/>
  <c r="Q90" i="15"/>
  <c r="AE90" i="15" s="1"/>
  <c r="AF64" i="16"/>
  <c r="Q64" i="16"/>
  <c r="AE64" i="16" s="1"/>
  <c r="Q104" i="15"/>
  <c r="AE104" i="15" s="1"/>
  <c r="AF104" i="15"/>
  <c r="AF319" i="12"/>
  <c r="Q319" i="12"/>
  <c r="AE319" i="12" s="1"/>
  <c r="AF282" i="12"/>
  <c r="Q282" i="12"/>
  <c r="AE282" i="12" s="1"/>
  <c r="AF137" i="16"/>
  <c r="Q137" i="16"/>
  <c r="Q27" i="15"/>
  <c r="AF27" i="15"/>
  <c r="Q257" i="12"/>
  <c r="AE257" i="12" s="1"/>
  <c r="AF257" i="12"/>
  <c r="AF143" i="12"/>
  <c r="Q143" i="12"/>
  <c r="AE143" i="12" s="1"/>
  <c r="Q148" i="16"/>
  <c r="AE148" i="16" s="1"/>
  <c r="AF148" i="16"/>
  <c r="Q97" i="12"/>
  <c r="AE97" i="12" s="1"/>
  <c r="AF97" i="12"/>
  <c r="Q420" i="12"/>
  <c r="AE420" i="12" s="1"/>
  <c r="AF420" i="12"/>
  <c r="Q180" i="12"/>
  <c r="AE180" i="12" s="1"/>
  <c r="AF180" i="12"/>
  <c r="AF190" i="16"/>
  <c r="Q190" i="16"/>
  <c r="AF408" i="12"/>
  <c r="Q408" i="12"/>
  <c r="AE408" i="12" s="1"/>
  <c r="AN48" i="15"/>
  <c r="AF476" i="12"/>
  <c r="Q476" i="12"/>
  <c r="Q44" i="15"/>
  <c r="AE44" i="15" s="1"/>
  <c r="AF44" i="15"/>
  <c r="AF497" i="12"/>
  <c r="Q497" i="12"/>
  <c r="AE497" i="12" s="1"/>
  <c r="AF132" i="16"/>
  <c r="Q132" i="16"/>
  <c r="AE132" i="16" s="1"/>
  <c r="Q41" i="15"/>
  <c r="AF41" i="15"/>
  <c r="AF221" i="12"/>
  <c r="Q221" i="12"/>
  <c r="AE221" i="12" s="1"/>
  <c r="Q64" i="12"/>
  <c r="AE64" i="12" s="1"/>
  <c r="AF64" i="12"/>
  <c r="Q167" i="12"/>
  <c r="AF167" i="12"/>
  <c r="Q55" i="15"/>
  <c r="AE55" i="15" s="1"/>
  <c r="AF55" i="15"/>
  <c r="Q14" i="13"/>
  <c r="AE14" i="13" s="1"/>
  <c r="AF14" i="13"/>
  <c r="AF460" i="12"/>
  <c r="Q460" i="12"/>
  <c r="AE460" i="12" s="1"/>
  <c r="AF112" i="12"/>
  <c r="Q112" i="12"/>
  <c r="AE112" i="12" s="1"/>
  <c r="Q74" i="12"/>
  <c r="AE74" i="12" s="1"/>
  <c r="AF74" i="12"/>
  <c r="Q13" i="3"/>
  <c r="AF13" i="3"/>
  <c r="Q480" i="12"/>
  <c r="AE480" i="12" s="1"/>
  <c r="AF480" i="12"/>
  <c r="AF388" i="12"/>
  <c r="Q388" i="12"/>
  <c r="AE388" i="12" s="1"/>
  <c r="AF367" i="12"/>
  <c r="Q367" i="12"/>
  <c r="AE367" i="12" s="1"/>
  <c r="Q323" i="12"/>
  <c r="AE323" i="12" s="1"/>
  <c r="AF323" i="12"/>
  <c r="AI243" i="16"/>
  <c r="AF365" i="12"/>
  <c r="Q365" i="12"/>
  <c r="AE365" i="12" s="1"/>
  <c r="AF12" i="13"/>
  <c r="Q12" i="13"/>
  <c r="AE12" i="13" s="1"/>
  <c r="AF25" i="13"/>
  <c r="Q25" i="13"/>
  <c r="AE25" i="13" s="1"/>
  <c r="AF21" i="3"/>
  <c r="Q21" i="3"/>
  <c r="AE21" i="3" s="1"/>
  <c r="Q361" i="12"/>
  <c r="AE361" i="12" s="1"/>
  <c r="AF361" i="12"/>
  <c r="Q67" i="16"/>
  <c r="AE67" i="16" s="1"/>
  <c r="AF67" i="16"/>
  <c r="Q81" i="16"/>
  <c r="AE81" i="16" s="1"/>
  <c r="AF81" i="16"/>
  <c r="Q161" i="16"/>
  <c r="AF161" i="16"/>
  <c r="AF235" i="16"/>
  <c r="Q235" i="16"/>
  <c r="AE235" i="16" s="1"/>
  <c r="AF186" i="16"/>
  <c r="Q186" i="16"/>
  <c r="Q129" i="12"/>
  <c r="AE129" i="12" s="1"/>
  <c r="AF129" i="12"/>
  <c r="AF154" i="12"/>
  <c r="Q154" i="12"/>
  <c r="AE154" i="12" s="1"/>
  <c r="Q267" i="12"/>
  <c r="AE267" i="12" s="1"/>
  <c r="AF267" i="12"/>
  <c r="AF84" i="12"/>
  <c r="Q84" i="12"/>
  <c r="Q87" i="16"/>
  <c r="AF87" i="16"/>
  <c r="Q109" i="16"/>
  <c r="AF109" i="16"/>
  <c r="Q22" i="14"/>
  <c r="AF22" i="14"/>
  <c r="Q51" i="16"/>
  <c r="AF51" i="16"/>
  <c r="AF380" i="12"/>
  <c r="Q380" i="12"/>
  <c r="AF132" i="12"/>
  <c r="Q132" i="12"/>
  <c r="AE132" i="12" s="1"/>
  <c r="AF92" i="16"/>
  <c r="Q92" i="16"/>
  <c r="AF105" i="12"/>
  <c r="Q105" i="12"/>
  <c r="Q38" i="14"/>
  <c r="AF38" i="14"/>
  <c r="Q85" i="15"/>
  <c r="AE85" i="15" s="1"/>
  <c r="AF85" i="15"/>
  <c r="AF39" i="16"/>
  <c r="Q39" i="16"/>
  <c r="AF405" i="12"/>
  <c r="Q405" i="12"/>
  <c r="AE405" i="12" s="1"/>
  <c r="Q30" i="12"/>
  <c r="AF30" i="12"/>
  <c r="Q34" i="12"/>
  <c r="AF300" i="12"/>
  <c r="AF110" i="16"/>
  <c r="Q110" i="16"/>
  <c r="AE110" i="16" s="1"/>
  <c r="AF74" i="16"/>
  <c r="Q74" i="16"/>
  <c r="AE74" i="16" s="1"/>
  <c r="Q199" i="12"/>
  <c r="AE199" i="12" s="1"/>
  <c r="AF199" i="12"/>
  <c r="Q121" i="16"/>
  <c r="AE121" i="16" s="1"/>
  <c r="AF121" i="16"/>
  <c r="AF143" i="16"/>
  <c r="Q143" i="16"/>
  <c r="AE143" i="16" s="1"/>
  <c r="Q421" i="12"/>
  <c r="AE421" i="12" s="1"/>
  <c r="AF421" i="12"/>
  <c r="AF402" i="12"/>
  <c r="Q402" i="12"/>
  <c r="AE402" i="12" s="1"/>
  <c r="Q129" i="16"/>
  <c r="AE129" i="16" s="1"/>
  <c r="AF129" i="16"/>
  <c r="Q234" i="12"/>
  <c r="AE234" i="12" s="1"/>
  <c r="AF234" i="12"/>
  <c r="Q16" i="3"/>
  <c r="AE16" i="3" s="1"/>
  <c r="AF16" i="3"/>
  <c r="AF96" i="12"/>
  <c r="Q96" i="12"/>
  <c r="AE96" i="12" s="1"/>
  <c r="Q14" i="15"/>
  <c r="AE14" i="15" s="1"/>
  <c r="AF14" i="15"/>
  <c r="AF36" i="12"/>
  <c r="AF20" i="15"/>
  <c r="Q418" i="12"/>
  <c r="AE418" i="12" s="1"/>
  <c r="AF122" i="16"/>
  <c r="Q466" i="12"/>
  <c r="AE466" i="12" s="1"/>
  <c r="AF10" i="12"/>
  <c r="AF149" i="12"/>
  <c r="AF77" i="16"/>
  <c r="AC15" i="12"/>
  <c r="AF106" i="16"/>
  <c r="Q106" i="16"/>
  <c r="AE106" i="16" s="1"/>
  <c r="Q81" i="15"/>
  <c r="AE81" i="15" s="1"/>
  <c r="AF81" i="15"/>
  <c r="AF236" i="16"/>
  <c r="Q236" i="16"/>
  <c r="AF221" i="16"/>
  <c r="Q221" i="16"/>
  <c r="AF469" i="12"/>
  <c r="Q469" i="12"/>
  <c r="AE469" i="12" s="1"/>
  <c r="Q20" i="3"/>
  <c r="AE20" i="3" s="1"/>
  <c r="AF20" i="3"/>
  <c r="AF247" i="12"/>
  <c r="AF383" i="12"/>
  <c r="AF448" i="12"/>
  <c r="AF12" i="3"/>
  <c r="AF76" i="16"/>
  <c r="AF251" i="12"/>
  <c r="Q163" i="12"/>
  <c r="AE163" i="12" s="1"/>
  <c r="Q443" i="12"/>
  <c r="AE443" i="12" s="1"/>
  <c r="AF362" i="12"/>
  <c r="Q444" i="12"/>
  <c r="AF265" i="12"/>
  <c r="AF77" i="12"/>
  <c r="Q10" i="15"/>
  <c r="AE10" i="15" s="1"/>
  <c r="Q115" i="12"/>
  <c r="AE115" i="12" s="1"/>
  <c r="Q113" i="12"/>
  <c r="AE113" i="12" s="1"/>
  <c r="Q15" i="13"/>
  <c r="AE15" i="13" s="1"/>
  <c r="AF37" i="16"/>
  <c r="AF24" i="15"/>
  <c r="Q29" i="16"/>
  <c r="AE29" i="16" s="1"/>
  <c r="AF78" i="16"/>
  <c r="Q78" i="16"/>
  <c r="AF176" i="16"/>
  <c r="Q176" i="16"/>
  <c r="AE176" i="16" s="1"/>
  <c r="Q88" i="16"/>
  <c r="AF88" i="16"/>
  <c r="AF238" i="16"/>
  <c r="Q238" i="16"/>
  <c r="AF38" i="16"/>
  <c r="Q38" i="16"/>
  <c r="Q369" i="12"/>
  <c r="AE369" i="12" s="1"/>
  <c r="AF369" i="12"/>
  <c r="Q279" i="12"/>
  <c r="AE279" i="12" s="1"/>
  <c r="AF279" i="12"/>
  <c r="Q37" i="12"/>
  <c r="AE37" i="12" s="1"/>
  <c r="AF37" i="12"/>
  <c r="Q91" i="16"/>
  <c r="AE91" i="16" s="1"/>
  <c r="AF91" i="16"/>
  <c r="AF11" i="12"/>
  <c r="Q11" i="12"/>
  <c r="Q144" i="16"/>
  <c r="AE144" i="16" s="1"/>
  <c r="AF144" i="16"/>
  <c r="Q236" i="12"/>
  <c r="AF236" i="12"/>
  <c r="AF183" i="16"/>
  <c r="Q183" i="16"/>
  <c r="AE183" i="16" s="1"/>
  <c r="Q328" i="12"/>
  <c r="AF328" i="12"/>
  <c r="Q99" i="12"/>
  <c r="AE99" i="12" s="1"/>
  <c r="AF99" i="12"/>
  <c r="AF430" i="12"/>
  <c r="Q430" i="12"/>
  <c r="AF25" i="12"/>
  <c r="Q25" i="12"/>
  <c r="AE25" i="12" s="1"/>
  <c r="AF108" i="16"/>
  <c r="Q108" i="16"/>
  <c r="Q173" i="16"/>
  <c r="AF173" i="16"/>
  <c r="Q17" i="13"/>
  <c r="AE17" i="13" s="1"/>
  <c r="AF17" i="13"/>
  <c r="AF133" i="12"/>
  <c r="Q133" i="12"/>
  <c r="AE133" i="12" s="1"/>
  <c r="AF139" i="16"/>
  <c r="Q139" i="16"/>
  <c r="Q84" i="15"/>
  <c r="AE84" i="15" s="1"/>
  <c r="AF84" i="15"/>
  <c r="Q247" i="16"/>
  <c r="AE247" i="16" s="1"/>
  <c r="AF247" i="16"/>
  <c r="AF33" i="13"/>
  <c r="Q33" i="13"/>
  <c r="AE33" i="13" s="1"/>
  <c r="AF368" i="12"/>
  <c r="Q368" i="12"/>
  <c r="AE368" i="12" s="1"/>
  <c r="AF73" i="12"/>
  <c r="Q73" i="12"/>
  <c r="AE73" i="12" s="1"/>
  <c r="Q203" i="12"/>
  <c r="AE203" i="12" s="1"/>
  <c r="AF203" i="12"/>
  <c r="AF94" i="12"/>
  <c r="Q94" i="12"/>
  <c r="AE94" i="12" s="1"/>
  <c r="Q155" i="16"/>
  <c r="AF155" i="16"/>
  <c r="AF9" i="15"/>
  <c r="Q9" i="15"/>
  <c r="AE9" i="15" s="1"/>
  <c r="Q196" i="12"/>
  <c r="AE196" i="12" s="1"/>
  <c r="AF196" i="12"/>
  <c r="Q224" i="12"/>
  <c r="AE224" i="12" s="1"/>
  <c r="AF224" i="12"/>
  <c r="Q25" i="15"/>
  <c r="AE25" i="15" s="1"/>
  <c r="AF25" i="15"/>
  <c r="Q110" i="12"/>
  <c r="AE110" i="12" s="1"/>
  <c r="AF110" i="12"/>
  <c r="Q337" i="12"/>
  <c r="AF337" i="12"/>
  <c r="Q100" i="15"/>
  <c r="AE100" i="15" s="1"/>
  <c r="AF100" i="15"/>
  <c r="Q332" i="12"/>
  <c r="AE332" i="12" s="1"/>
  <c r="AF332" i="12"/>
  <c r="Q499" i="12"/>
  <c r="AE499" i="12" s="1"/>
  <c r="AF499" i="12"/>
  <c r="AF19" i="13"/>
  <c r="Q19" i="13"/>
  <c r="AF301" i="12"/>
  <c r="Q301" i="12"/>
  <c r="Z33" i="3"/>
  <c r="AB82" i="3"/>
  <c r="AB87" i="3"/>
  <c r="AB29" i="3"/>
  <c r="Y87" i="3"/>
  <c r="Z32" i="3"/>
  <c r="Z61" i="3"/>
  <c r="AI102" i="3"/>
  <c r="AE19" i="16"/>
  <c r="AD53" i="3"/>
  <c r="AB103" i="3"/>
  <c r="AM99" i="3"/>
  <c r="AD106" i="3"/>
  <c r="AD31" i="3"/>
  <c r="AD17" i="3"/>
  <c r="AD94" i="3"/>
  <c r="AB33" i="3"/>
  <c r="AB88" i="3"/>
  <c r="AB13" i="3"/>
  <c r="AM32" i="3"/>
  <c r="AM94" i="3"/>
  <c r="AI14" i="3"/>
  <c r="Z38" i="3"/>
  <c r="Z66" i="3"/>
  <c r="Z11" i="3"/>
  <c r="AN45" i="3"/>
  <c r="AN8" i="3"/>
  <c r="AM71" i="3"/>
  <c r="AN91" i="3"/>
  <c r="AM104" i="3"/>
  <c r="AC48" i="3"/>
  <c r="AC14" i="3"/>
  <c r="AM96" i="3"/>
  <c r="AN90" i="3"/>
  <c r="Z79" i="3"/>
  <c r="AB66" i="3"/>
  <c r="AM48" i="3"/>
  <c r="AM11" i="3"/>
  <c r="AN54" i="3"/>
  <c r="AC54" i="3"/>
  <c r="AM103" i="3"/>
  <c r="AM61" i="3"/>
  <c r="AM46" i="3"/>
  <c r="AF26" i="3"/>
  <c r="AM47" i="3"/>
  <c r="AC26" i="3"/>
  <c r="AM97" i="3"/>
  <c r="AM105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50" i="15" l="1"/>
  <c r="AE27" i="16"/>
  <c r="AE14" i="16"/>
  <c r="AE32" i="14"/>
  <c r="AE160" i="12"/>
  <c r="AE135" i="16"/>
  <c r="AE58" i="12"/>
  <c r="AE209" i="16"/>
  <c r="AE41" i="15"/>
  <c r="AE19" i="15"/>
  <c r="AE136" i="16"/>
  <c r="AE23" i="12"/>
  <c r="AE111" i="16"/>
  <c r="AE105" i="12"/>
  <c r="AE54" i="15"/>
  <c r="AE28" i="16"/>
  <c r="AE99" i="16"/>
  <c r="AE268" i="12"/>
  <c r="AE39" i="16"/>
  <c r="AE501" i="12"/>
  <c r="AE168" i="16"/>
  <c r="AE89" i="15"/>
  <c r="AE334" i="12"/>
  <c r="AE216" i="16"/>
  <c r="AE102" i="16"/>
  <c r="AE218" i="12"/>
  <c r="AE481" i="12"/>
  <c r="AE237" i="12"/>
  <c r="AE44" i="16"/>
  <c r="AE127" i="12"/>
  <c r="AE160" i="16"/>
  <c r="AE328" i="12"/>
  <c r="AE105" i="15"/>
  <c r="AE148" i="12"/>
  <c r="AE347" i="12"/>
  <c r="AE248" i="12"/>
  <c r="AE350" i="12"/>
  <c r="AE231" i="16"/>
  <c r="AE180" i="16"/>
  <c r="AE137" i="12"/>
  <c r="AE8" i="16"/>
  <c r="AE178" i="16"/>
  <c r="AE89" i="16"/>
  <c r="AE246" i="12"/>
  <c r="AE221" i="16"/>
  <c r="AE116" i="12"/>
  <c r="AE201" i="12"/>
  <c r="AE311" i="12"/>
  <c r="AE46" i="14"/>
  <c r="AE271" i="12"/>
  <c r="AE409" i="12"/>
  <c r="AE70" i="16"/>
  <c r="AE40" i="14"/>
  <c r="AE14" i="14"/>
  <c r="AE73" i="15"/>
  <c r="AE43" i="14"/>
  <c r="AE16" i="15"/>
  <c r="AE50" i="16"/>
  <c r="AE12" i="16"/>
  <c r="AE34" i="12"/>
  <c r="AE15" i="12"/>
  <c r="AE329" i="12"/>
  <c r="AE51" i="16"/>
  <c r="AE125" i="16"/>
  <c r="AE85" i="16"/>
  <c r="AE38" i="12"/>
  <c r="AE126" i="16"/>
  <c r="AE138" i="16"/>
  <c r="AE60" i="12"/>
  <c r="AE172" i="16"/>
  <c r="AE46" i="12"/>
  <c r="AE422" i="12"/>
  <c r="AE149" i="16"/>
  <c r="AE161" i="16"/>
  <c r="AE170" i="16"/>
  <c r="AE301" i="12"/>
  <c r="AE211" i="16"/>
  <c r="AE155" i="16"/>
  <c r="AE156" i="16"/>
  <c r="AE169" i="16"/>
  <c r="AE150" i="16"/>
  <c r="AE147" i="16"/>
  <c r="AE88" i="16"/>
  <c r="AE171" i="16"/>
  <c r="AE200" i="16"/>
  <c r="AE93" i="16"/>
  <c r="AE84" i="12"/>
  <c r="AE13" i="14"/>
  <c r="AE30" i="13"/>
  <c r="AE11" i="13"/>
  <c r="AE45" i="12"/>
  <c r="AE333" i="12"/>
  <c r="AE69" i="12"/>
  <c r="AE86" i="16"/>
  <c r="AE31" i="13"/>
  <c r="AE18" i="13"/>
  <c r="AE25" i="16"/>
  <c r="AE509" i="12"/>
  <c r="AE22" i="12"/>
  <c r="AE78" i="16"/>
  <c r="AE44" i="12"/>
  <c r="AE45" i="14"/>
  <c r="AE146" i="16"/>
  <c r="AE31" i="16"/>
  <c r="AE29" i="12"/>
  <c r="AE52" i="16"/>
  <c r="AE83" i="15"/>
  <c r="AE84" i="16"/>
  <c r="AE236" i="12"/>
  <c r="AE63" i="16"/>
  <c r="AE447" i="12"/>
  <c r="AE57" i="16"/>
  <c r="AE22" i="16"/>
  <c r="AE58" i="16"/>
  <c r="AE56" i="12"/>
  <c r="AE87" i="12"/>
  <c r="AE14" i="12"/>
  <c r="AE79" i="12"/>
  <c r="AE137" i="16"/>
  <c r="AE57" i="12"/>
  <c r="AE218" i="16"/>
  <c r="AE24" i="12"/>
  <c r="AE81" i="12"/>
  <c r="AE186" i="16"/>
  <c r="AE21" i="14"/>
  <c r="AE37" i="16"/>
  <c r="AE216" i="12"/>
  <c r="AE23" i="16"/>
  <c r="AE17" i="16"/>
  <c r="AE194" i="12"/>
  <c r="I7" i="7"/>
  <c r="AE310" i="12"/>
  <c r="AE20" i="16"/>
  <c r="AE476" i="12"/>
  <c r="AE135" i="12"/>
  <c r="AE197" i="16"/>
  <c r="AE139" i="16"/>
  <c r="AE215" i="12"/>
  <c r="AE214" i="12"/>
  <c r="AE31" i="12"/>
  <c r="AE140" i="12"/>
  <c r="AE315" i="12"/>
  <c r="AE38" i="16"/>
  <c r="AE22" i="13"/>
  <c r="AE141" i="16"/>
  <c r="AE41" i="12"/>
  <c r="AE300" i="12"/>
  <c r="AE49" i="12"/>
  <c r="AE238" i="16"/>
  <c r="AE312" i="12"/>
  <c r="AE425" i="12"/>
  <c r="AE11" i="12"/>
  <c r="AE106" i="12"/>
  <c r="AE27" i="15"/>
  <c r="I8" i="7"/>
  <c r="AE172" i="12"/>
  <c r="AE357" i="12"/>
  <c r="AE188" i="12"/>
  <c r="AE163" i="16"/>
  <c r="AE53" i="16"/>
  <c r="AE277" i="12"/>
  <c r="AE248" i="16"/>
  <c r="AE109" i="16"/>
  <c r="AE11" i="16"/>
  <c r="AE392" i="12"/>
  <c r="AE95" i="16"/>
  <c r="AE433" i="12"/>
  <c r="AE30" i="14"/>
  <c r="AE23" i="14"/>
  <c r="AE146" i="12"/>
  <c r="AE195" i="12"/>
  <c r="AE187" i="16"/>
  <c r="AE62" i="12"/>
  <c r="AE380" i="12"/>
  <c r="AE16" i="14"/>
  <c r="AE123" i="16"/>
  <c r="AE205" i="16"/>
  <c r="AE464" i="12"/>
  <c r="AE108" i="16"/>
  <c r="I6" i="7"/>
  <c r="AE206" i="16"/>
  <c r="AE102" i="3"/>
  <c r="AE210" i="16"/>
  <c r="AE394" i="12"/>
  <c r="AE186" i="12"/>
  <c r="AE18" i="15"/>
  <c r="AE102" i="12"/>
  <c r="AE472" i="12"/>
  <c r="AE92" i="16"/>
  <c r="AE134" i="16"/>
  <c r="AE18" i="16"/>
  <c r="AE87" i="16"/>
  <c r="AE114" i="16"/>
  <c r="AE118" i="12"/>
  <c r="AE24" i="16"/>
  <c r="AE229" i="16"/>
  <c r="AE293" i="12"/>
  <c r="AE393" i="12"/>
  <c r="AE181" i="12"/>
  <c r="AE283" i="12"/>
  <c r="AE35" i="15"/>
  <c r="AE206" i="12"/>
  <c r="AE352" i="12"/>
  <c r="AE412" i="12"/>
  <c r="AE232" i="12"/>
  <c r="AE140" i="16"/>
  <c r="AE232" i="16"/>
  <c r="AE65" i="15"/>
  <c r="AE127" i="16"/>
  <c r="AE167" i="12"/>
  <c r="AE75" i="12"/>
  <c r="AE121" i="12"/>
  <c r="AE253" i="12"/>
  <c r="AE313" i="12"/>
  <c r="AE500" i="12"/>
  <c r="AE227" i="12"/>
  <c r="AE455" i="12"/>
  <c r="AE295" i="12"/>
  <c r="AE259" i="12"/>
  <c r="AE19" i="13"/>
  <c r="AE35" i="13"/>
  <c r="AE17" i="12"/>
  <c r="AE173" i="16"/>
  <c r="AE430" i="12"/>
  <c r="AE390" i="12"/>
  <c r="I9" i="7"/>
  <c r="AE116" i="16"/>
  <c r="AE105" i="16"/>
  <c r="AE202" i="12"/>
  <c r="AE316" i="12"/>
  <c r="AE38" i="14"/>
  <c r="AE222" i="16"/>
  <c r="AE30" i="12"/>
  <c r="AE51" i="15"/>
  <c r="AE441" i="12"/>
  <c r="AE444" i="12"/>
  <c r="AE185" i="16"/>
  <c r="AE29" i="14"/>
  <c r="AE94" i="16"/>
  <c r="AE236" i="16"/>
  <c r="AE495" i="12"/>
  <c r="AE113" i="16"/>
  <c r="AE49" i="15"/>
  <c r="AE233" i="16"/>
  <c r="AE209" i="12"/>
  <c r="AE284" i="12"/>
  <c r="I10" i="7"/>
  <c r="AE381" i="12"/>
  <c r="AE337" i="12"/>
  <c r="AE22" i="14"/>
  <c r="AE215" i="16"/>
  <c r="AE225" i="16"/>
  <c r="AE201" i="16"/>
  <c r="AE45" i="16"/>
  <c r="AE471" i="12"/>
  <c r="AE190" i="16"/>
  <c r="AE21" i="16"/>
  <c r="AE219" i="16"/>
  <c r="AE292" i="12"/>
  <c r="AE13" i="16"/>
  <c r="AE446" i="12"/>
  <c r="AE246" i="16"/>
  <c r="AE331" i="12"/>
  <c r="AE465" i="12"/>
  <c r="AE306" i="12"/>
  <c r="AE241" i="16"/>
  <c r="AE84" i="3"/>
  <c r="AE105" i="3"/>
  <c r="AE61" i="3"/>
  <c r="AE12" i="3"/>
  <c r="AE48" i="3"/>
  <c r="AE11" i="3"/>
  <c r="AE89" i="3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P17" i="8" s="1"/>
  <c r="A53" i="8"/>
  <c r="AC48" i="8"/>
  <c r="J7" i="8" l="1"/>
  <c r="Q12" i="8"/>
  <c r="B57" i="7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F164" i="7"/>
  <c r="F170" i="7"/>
  <c r="F165" i="7"/>
  <c r="F167" i="7"/>
  <c r="F186" i="7"/>
  <c r="F183" i="7"/>
  <c r="F168" i="7"/>
  <c r="F181" i="7"/>
  <c r="F191" i="7"/>
  <c r="F176" i="7"/>
  <c r="F162" i="7"/>
  <c r="F189" i="7"/>
  <c r="F161" i="7"/>
  <c r="F184" i="7"/>
  <c r="F169" i="7"/>
  <c r="F163" i="7"/>
  <c r="F185" i="7"/>
  <c r="F160" i="7"/>
  <c r="F173" i="7"/>
  <c r="F166" i="7"/>
  <c r="F175" i="7"/>
  <c r="F177" i="7"/>
  <c r="F193" i="7"/>
  <c r="F172" i="7"/>
  <c r="F174" i="7"/>
  <c r="F179" i="7"/>
  <c r="F180" i="7"/>
  <c r="F178" i="7"/>
  <c r="F192" i="7"/>
  <c r="F171" i="7"/>
  <c r="F182" i="7"/>
  <c r="F187" i="7"/>
  <c r="F188" i="7"/>
  <c r="F195" i="7"/>
  <c r="F194" i="7"/>
  <c r="AC50" i="8"/>
  <c r="A55" i="8"/>
  <c r="AD53" i="8" l="1"/>
  <c r="AF53" i="8" s="1"/>
  <c r="AD60" i="8"/>
  <c r="AG60" i="8" s="1"/>
  <c r="AD52" i="8"/>
  <c r="BA52" i="8" s="1"/>
  <c r="AD58" i="8"/>
  <c r="AI58" i="8" s="1"/>
  <c r="AD61" i="8"/>
  <c r="AF61" i="8" s="1"/>
  <c r="AD59" i="8"/>
  <c r="AX59" i="8" s="1"/>
  <c r="AD57" i="8"/>
  <c r="AJ57" i="8" s="1"/>
  <c r="AD48" i="8"/>
  <c r="AG48" i="8" s="1"/>
  <c r="AD77" i="8"/>
  <c r="AR77" i="8" s="1"/>
  <c r="AD74" i="8"/>
  <c r="AQ74" i="8" s="1"/>
  <c r="AD46" i="8"/>
  <c r="AM46" i="8" s="1"/>
  <c r="AD51" i="8"/>
  <c r="BE51" i="8" s="1"/>
  <c r="AD72" i="8"/>
  <c r="AG72" i="8" s="1"/>
  <c r="AD71" i="8"/>
  <c r="AQ71" i="8" s="1"/>
  <c r="AD47" i="8"/>
  <c r="AH47" i="8" s="1"/>
  <c r="AD50" i="8"/>
  <c r="Q4" i="8" s="1"/>
  <c r="R4" i="8" s="1"/>
  <c r="AD45" i="8"/>
  <c r="BC45" i="8" s="1"/>
  <c r="AD63" i="8"/>
  <c r="AL63" i="8" s="1"/>
  <c r="AD76" i="8"/>
  <c r="AP76" i="8" s="1"/>
  <c r="AD49" i="8"/>
  <c r="B52" i="8" s="1"/>
  <c r="E52" i="8" s="1"/>
  <c r="AD54" i="8"/>
  <c r="BF54" i="8" s="1"/>
  <c r="AD79" i="8"/>
  <c r="AP79" i="8" s="1"/>
  <c r="AD65" i="8"/>
  <c r="AJ65" i="8" s="1"/>
  <c r="AD80" i="8"/>
  <c r="AH80" i="8" s="1"/>
  <c r="AD66" i="8"/>
  <c r="AT66" i="8" s="1"/>
  <c r="AD75" i="8"/>
  <c r="AX75" i="8" s="1"/>
  <c r="AD70" i="8"/>
  <c r="BF70" i="8" s="1"/>
  <c r="AD67" i="8"/>
  <c r="AT67" i="8" s="1"/>
  <c r="AD78" i="8"/>
  <c r="AI78" i="8" s="1"/>
  <c r="AD64" i="8"/>
  <c r="AG64" i="8" s="1"/>
  <c r="AD55" i="8"/>
  <c r="BI55" i="8" s="1"/>
  <c r="AD73" i="8"/>
  <c r="AV73" i="8" s="1"/>
  <c r="AD56" i="8"/>
  <c r="AT56" i="8" s="1"/>
  <c r="AD62" i="8"/>
  <c r="AQ62" i="8" s="1"/>
  <c r="AD69" i="8"/>
  <c r="AN69" i="8" s="1"/>
  <c r="AD68" i="8"/>
  <c r="AG68" i="8" s="1"/>
  <c r="F55" i="7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AJ53" i="8"/>
  <c r="AR53" i="8"/>
  <c r="A56" i="8"/>
  <c r="AC51" i="8"/>
  <c r="AQ53" i="8" l="1"/>
  <c r="AP53" i="8"/>
  <c r="AK53" i="8"/>
  <c r="BE53" i="8"/>
  <c r="AH53" i="8"/>
  <c r="AE53" i="8" s="1"/>
  <c r="AU53" i="8"/>
  <c r="BF53" i="8"/>
  <c r="AL53" i="8"/>
  <c r="BO53" i="8"/>
  <c r="AY53" i="8"/>
  <c r="BM53" i="8"/>
  <c r="AI53" i="8"/>
  <c r="BG53" i="8"/>
  <c r="AS53" i="8"/>
  <c r="BI53" i="8"/>
  <c r="AG53" i="8"/>
  <c r="BO60" i="8"/>
  <c r="AZ60" i="8"/>
  <c r="BC60" i="8"/>
  <c r="AM60" i="8"/>
  <c r="BM60" i="8"/>
  <c r="BI60" i="8"/>
  <c r="BK60" i="8"/>
  <c r="BE60" i="8"/>
  <c r="AJ60" i="8"/>
  <c r="AQ60" i="8"/>
  <c r="BF60" i="8"/>
  <c r="AW60" i="8"/>
  <c r="AU60" i="8"/>
  <c r="AI60" i="8"/>
  <c r="AB60" i="8"/>
  <c r="BH60" i="8"/>
  <c r="AR60" i="8"/>
  <c r="AN60" i="8"/>
  <c r="AS60" i="8"/>
  <c r="AK52" i="8"/>
  <c r="AG52" i="8"/>
  <c r="BN60" i="8"/>
  <c r="BB60" i="8"/>
  <c r="AK60" i="8"/>
  <c r="BB53" i="8"/>
  <c r="AT53" i="8"/>
  <c r="BD53" i="8"/>
  <c r="BC53" i="8"/>
  <c r="AV53" i="8"/>
  <c r="BN53" i="8"/>
  <c r="BK53" i="8"/>
  <c r="AX53" i="8"/>
  <c r="BA53" i="8"/>
  <c r="AN53" i="8"/>
  <c r="AM53" i="8"/>
  <c r="BJ53" i="8"/>
  <c r="BH53" i="8"/>
  <c r="AZ53" i="8"/>
  <c r="AO53" i="8"/>
  <c r="AB53" i="8"/>
  <c r="BL53" i="8"/>
  <c r="AW53" i="8"/>
  <c r="BF52" i="8"/>
  <c r="BO52" i="8"/>
  <c r="BC52" i="8"/>
  <c r="BK52" i="8"/>
  <c r="AU52" i="8"/>
  <c r="AN52" i="8"/>
  <c r="AV52" i="8"/>
  <c r="BE52" i="8"/>
  <c r="AT60" i="8"/>
  <c r="BJ60" i="8"/>
  <c r="BD60" i="8"/>
  <c r="AX60" i="8"/>
  <c r="AO60" i="8"/>
  <c r="BG60" i="8"/>
  <c r="AV60" i="8"/>
  <c r="AP60" i="8"/>
  <c r="AF60" i="8"/>
  <c r="BA60" i="8"/>
  <c r="BL60" i="8"/>
  <c r="AY60" i="8"/>
  <c r="AL60" i="8"/>
  <c r="AH60" i="8"/>
  <c r="AE60" i="8" s="1"/>
  <c r="BD52" i="8"/>
  <c r="AT52" i="8"/>
  <c r="AX52" i="8"/>
  <c r="AQ52" i="8"/>
  <c r="AU58" i="8"/>
  <c r="AL52" i="8"/>
  <c r="BM52" i="8"/>
  <c r="AY52" i="8"/>
  <c r="BN52" i="8"/>
  <c r="AF52" i="8"/>
  <c r="AS52" i="8"/>
  <c r="AM52" i="8"/>
  <c r="AZ52" i="8"/>
  <c r="AW52" i="8"/>
  <c r="BG52" i="8"/>
  <c r="AI52" i="8"/>
  <c r="BI52" i="8"/>
  <c r="BH52" i="8"/>
  <c r="AH52" i="8"/>
  <c r="AE52" i="8" s="1"/>
  <c r="BL52" i="8"/>
  <c r="AR52" i="8"/>
  <c r="AJ52" i="8"/>
  <c r="AO52" i="8"/>
  <c r="BJ52" i="8"/>
  <c r="AP52" i="8"/>
  <c r="AB52" i="8"/>
  <c r="BB52" i="8"/>
  <c r="AJ58" i="8"/>
  <c r="AW58" i="8"/>
  <c r="AN58" i="8"/>
  <c r="AT58" i="8"/>
  <c r="AF58" i="8"/>
  <c r="BI59" i="8"/>
  <c r="AZ59" i="8"/>
  <c r="BM58" i="8"/>
  <c r="BA58" i="8"/>
  <c r="BB58" i="8"/>
  <c r="AO58" i="8"/>
  <c r="AR58" i="8"/>
  <c r="AM58" i="8"/>
  <c r="BH58" i="8"/>
  <c r="BG58" i="8"/>
  <c r="AW61" i="8"/>
  <c r="BO58" i="8"/>
  <c r="AR61" i="8"/>
  <c r="BI58" i="8"/>
  <c r="AL58" i="8"/>
  <c r="AK58" i="8"/>
  <c r="BJ58" i="8"/>
  <c r="BN58" i="8"/>
  <c r="BC58" i="8"/>
  <c r="AH58" i="8"/>
  <c r="AE58" i="8" s="1"/>
  <c r="AQ61" i="8"/>
  <c r="AX61" i="8"/>
  <c r="AB58" i="8"/>
  <c r="BL58" i="8"/>
  <c r="AG58" i="8"/>
  <c r="AX58" i="8"/>
  <c r="AY58" i="8"/>
  <c r="AP58" i="8"/>
  <c r="BE58" i="8"/>
  <c r="BK58" i="8"/>
  <c r="AV58" i="8"/>
  <c r="AQ58" i="8"/>
  <c r="BF58" i="8"/>
  <c r="AS58" i="8"/>
  <c r="BD58" i="8"/>
  <c r="AZ58" i="8"/>
  <c r="BN57" i="8"/>
  <c r="AR57" i="8"/>
  <c r="BE48" i="8"/>
  <c r="BM61" i="8"/>
  <c r="AV61" i="8"/>
  <c r="BG61" i="8"/>
  <c r="BL61" i="8"/>
  <c r="AN61" i="8"/>
  <c r="BO61" i="8"/>
  <c r="BD61" i="8"/>
  <c r="BB61" i="8"/>
  <c r="AH61" i="8"/>
  <c r="BJ61" i="8"/>
  <c r="AO61" i="8"/>
  <c r="BH57" i="8"/>
  <c r="AV57" i="8"/>
  <c r="AG57" i="8"/>
  <c r="BC57" i="8"/>
  <c r="AS59" i="8"/>
  <c r="BA59" i="8"/>
  <c r="AY61" i="8"/>
  <c r="BA61" i="8"/>
  <c r="AP61" i="8"/>
  <c r="BC61" i="8"/>
  <c r="AJ61" i="8"/>
  <c r="BN61" i="8"/>
  <c r="AL61" i="8"/>
  <c r="BE61" i="8"/>
  <c r="AU61" i="8"/>
  <c r="BF61" i="8"/>
  <c r="AG61" i="8"/>
  <c r="AM61" i="8"/>
  <c r="AS61" i="8"/>
  <c r="BJ72" i="8"/>
  <c r="AB61" i="8"/>
  <c r="BK61" i="8"/>
  <c r="AK61" i="8"/>
  <c r="AZ61" i="8"/>
  <c r="BL57" i="8"/>
  <c r="BI61" i="8"/>
  <c r="AI61" i="8"/>
  <c r="AT61" i="8"/>
  <c r="BH61" i="8"/>
  <c r="BA57" i="8"/>
  <c r="AB57" i="8"/>
  <c r="AZ57" i="8"/>
  <c r="AL57" i="8"/>
  <c r="AO57" i="8"/>
  <c r="BJ57" i="8"/>
  <c r="AP57" i="8"/>
  <c r="BF57" i="8"/>
  <c r="BD57" i="8"/>
  <c r="BK57" i="8"/>
  <c r="BG57" i="8"/>
  <c r="AY48" i="8"/>
  <c r="BO48" i="8"/>
  <c r="AW48" i="8"/>
  <c r="BD48" i="8"/>
  <c r="B51" i="8"/>
  <c r="S51" i="8" s="1"/>
  <c r="AH48" i="8"/>
  <c r="BK48" i="8"/>
  <c r="AO48" i="8"/>
  <c r="BG48" i="8"/>
  <c r="BN48" i="8"/>
  <c r="BE59" i="8"/>
  <c r="AO59" i="8"/>
  <c r="AQ59" i="8"/>
  <c r="AH59" i="8"/>
  <c r="BH59" i="8"/>
  <c r="K4" i="8"/>
  <c r="L6" i="8" s="1"/>
  <c r="AU48" i="8"/>
  <c r="BA48" i="8"/>
  <c r="BH48" i="8"/>
  <c r="AV48" i="8"/>
  <c r="AL48" i="8"/>
  <c r="AT48" i="8"/>
  <c r="AW77" i="8"/>
  <c r="BL48" i="8"/>
  <c r="AF48" i="8"/>
  <c r="BM59" i="8"/>
  <c r="AG59" i="8"/>
  <c r="AP59" i="8"/>
  <c r="BK59" i="8"/>
  <c r="AJ59" i="8"/>
  <c r="AB59" i="8"/>
  <c r="BG59" i="8"/>
  <c r="AU59" i="8"/>
  <c r="AF59" i="8"/>
  <c r="AK77" i="8"/>
  <c r="AS77" i="8"/>
  <c r="BH77" i="8"/>
  <c r="AI59" i="8"/>
  <c r="BO59" i="8"/>
  <c r="AV59" i="8"/>
  <c r="AM59" i="8"/>
  <c r="BL59" i="8"/>
  <c r="BN59" i="8"/>
  <c r="AW59" i="8"/>
  <c r="BJ59" i="8"/>
  <c r="AT59" i="8"/>
  <c r="AR59" i="8"/>
  <c r="AN59" i="8"/>
  <c r="BF59" i="8"/>
  <c r="BB59" i="8"/>
  <c r="AL59" i="8"/>
  <c r="BD59" i="8"/>
  <c r="BC59" i="8"/>
  <c r="AY59" i="8"/>
  <c r="AK59" i="8"/>
  <c r="BM48" i="8"/>
  <c r="AQ48" i="8"/>
  <c r="BF48" i="8"/>
  <c r="AM48" i="8"/>
  <c r="AQ77" i="8"/>
  <c r="BF77" i="8"/>
  <c r="AP77" i="8"/>
  <c r="AU45" i="8"/>
  <c r="AP48" i="8"/>
  <c r="AB48" i="8"/>
  <c r="AN48" i="8"/>
  <c r="BI48" i="8"/>
  <c r="AS48" i="8"/>
  <c r="BK77" i="8"/>
  <c r="AZ77" i="8"/>
  <c r="BC48" i="8"/>
  <c r="BJ48" i="8"/>
  <c r="AI48" i="8"/>
  <c r="AZ48" i="8"/>
  <c r="AK48" i="8"/>
  <c r="BB77" i="8"/>
  <c r="AN77" i="8"/>
  <c r="AH45" i="8"/>
  <c r="AR48" i="8"/>
  <c r="BB48" i="8"/>
  <c r="AJ48" i="8"/>
  <c r="AX48" i="8"/>
  <c r="BM77" i="8"/>
  <c r="BO57" i="8"/>
  <c r="BM57" i="8"/>
  <c r="BE57" i="8"/>
  <c r="AT57" i="8"/>
  <c r="AF57" i="8"/>
  <c r="AO45" i="8"/>
  <c r="BL77" i="8"/>
  <c r="BI77" i="8"/>
  <c r="BC77" i="8"/>
  <c r="AH57" i="8"/>
  <c r="AE57" i="8" s="1"/>
  <c r="AQ57" i="8"/>
  <c r="AW57" i="8"/>
  <c r="AX57" i="8"/>
  <c r="BN77" i="8"/>
  <c r="BD77" i="8"/>
  <c r="AF77" i="8"/>
  <c r="BI57" i="8"/>
  <c r="AY57" i="8"/>
  <c r="BB57" i="8"/>
  <c r="AU57" i="8"/>
  <c r="AN57" i="8"/>
  <c r="AM77" i="8"/>
  <c r="BE77" i="8"/>
  <c r="AJ77" i="8"/>
  <c r="AI57" i="8"/>
  <c r="AM57" i="8"/>
  <c r="AK57" i="8"/>
  <c r="AS57" i="8"/>
  <c r="AH77" i="8"/>
  <c r="AI77" i="8"/>
  <c r="AT45" i="8"/>
  <c r="AB77" i="8"/>
  <c r="AY77" i="8"/>
  <c r="BG77" i="8"/>
  <c r="AG77" i="8"/>
  <c r="AV77" i="8"/>
  <c r="BN46" i="8"/>
  <c r="BL65" i="8"/>
  <c r="BJ45" i="8"/>
  <c r="AU77" i="8"/>
  <c r="BA77" i="8"/>
  <c r="AO77" i="8"/>
  <c r="AT77" i="8"/>
  <c r="BO77" i="8"/>
  <c r="AX77" i="8"/>
  <c r="BJ77" i="8"/>
  <c r="AL77" i="8"/>
  <c r="BG71" i="8"/>
  <c r="AK65" i="8"/>
  <c r="AV63" i="8"/>
  <c r="AZ47" i="8"/>
  <c r="AX50" i="8"/>
  <c r="BG50" i="8"/>
  <c r="AR63" i="8"/>
  <c r="AH46" i="8"/>
  <c r="BM46" i="8"/>
  <c r="AU50" i="8"/>
  <c r="AH51" i="8"/>
  <c r="BH50" i="8"/>
  <c r="AG46" i="8"/>
  <c r="BC50" i="8"/>
  <c r="BA51" i="8"/>
  <c r="AB51" i="8"/>
  <c r="BH46" i="8"/>
  <c r="BI71" i="8"/>
  <c r="AP46" i="8"/>
  <c r="BM51" i="8"/>
  <c r="BK51" i="8"/>
  <c r="BK71" i="8"/>
  <c r="AO71" i="8"/>
  <c r="BI46" i="8"/>
  <c r="AV46" i="8"/>
  <c r="BB51" i="8"/>
  <c r="AG71" i="8"/>
  <c r="AP71" i="8"/>
  <c r="AU71" i="8"/>
  <c r="AT71" i="8"/>
  <c r="AL71" i="8"/>
  <c r="BH71" i="8"/>
  <c r="AM71" i="8"/>
  <c r="AO46" i="8"/>
  <c r="AJ46" i="8"/>
  <c r="AK51" i="8"/>
  <c r="AL51" i="8"/>
  <c r="AG49" i="8"/>
  <c r="AN71" i="8"/>
  <c r="AW46" i="8"/>
  <c r="AN46" i="8"/>
  <c r="BI51" i="8"/>
  <c r="BB71" i="8"/>
  <c r="AV71" i="8"/>
  <c r="AI71" i="8"/>
  <c r="B49" i="8"/>
  <c r="E49" i="8" s="1"/>
  <c r="AX46" i="8"/>
  <c r="BJ51" i="8"/>
  <c r="BI74" i="8"/>
  <c r="BL74" i="8"/>
  <c r="BC74" i="8"/>
  <c r="AL74" i="8"/>
  <c r="AT72" i="8"/>
  <c r="BL51" i="8"/>
  <c r="BM74" i="8"/>
  <c r="AJ74" i="8"/>
  <c r="AR74" i="8"/>
  <c r="AV74" i="8"/>
  <c r="AY74" i="8"/>
  <c r="BN72" i="8"/>
  <c r="AB46" i="8"/>
  <c r="BB46" i="8"/>
  <c r="BG46" i="8"/>
  <c r="AT46" i="8"/>
  <c r="AI46" i="8"/>
  <c r="AF51" i="8"/>
  <c r="BC51" i="8"/>
  <c r="BG51" i="8"/>
  <c r="AW51" i="8"/>
  <c r="BJ74" i="8"/>
  <c r="BN74" i="8"/>
  <c r="AZ74" i="8"/>
  <c r="AS74" i="8"/>
  <c r="AU74" i="8"/>
  <c r="BF72" i="8"/>
  <c r="BE46" i="8"/>
  <c r="AZ46" i="8"/>
  <c r="BD46" i="8"/>
  <c r="BK46" i="8"/>
  <c r="AU46" i="8"/>
  <c r="BO46" i="8"/>
  <c r="BA46" i="8"/>
  <c r="AS46" i="8"/>
  <c r="AR46" i="8"/>
  <c r="AY46" i="8"/>
  <c r="BN51" i="8"/>
  <c r="AN51" i="8"/>
  <c r="AO51" i="8"/>
  <c r="AU51" i="8"/>
  <c r="AB74" i="8"/>
  <c r="AT74" i="8"/>
  <c r="AK74" i="8"/>
  <c r="BG74" i="8"/>
  <c r="AM74" i="8"/>
  <c r="BI72" i="8"/>
  <c r="BF74" i="8"/>
  <c r="AN74" i="8"/>
  <c r="BK74" i="8"/>
  <c r="BB74" i="8"/>
  <c r="AF49" i="8"/>
  <c r="AJ51" i="8"/>
  <c r="AV51" i="8"/>
  <c r="AS51" i="8"/>
  <c r="AX51" i="8"/>
  <c r="S52" i="8"/>
  <c r="BJ46" i="8"/>
  <c r="AL46" i="8"/>
  <c r="E4" i="8"/>
  <c r="E6" i="8" s="1"/>
  <c r="BF46" i="8"/>
  <c r="AQ46" i="8"/>
  <c r="BD51" i="8"/>
  <c r="BH51" i="8"/>
  <c r="AI51" i="8"/>
  <c r="AM51" i="8"/>
  <c r="AT51" i="8"/>
  <c r="BA74" i="8"/>
  <c r="BE74" i="8"/>
  <c r="AF74" i="8"/>
  <c r="AW74" i="8"/>
  <c r="AI74" i="8"/>
  <c r="AQ72" i="8"/>
  <c r="AP74" i="8"/>
  <c r="BH74" i="8"/>
  <c r="AX74" i="8"/>
  <c r="AG74" i="8"/>
  <c r="AL72" i="8"/>
  <c r="AG51" i="8"/>
  <c r="AY51" i="8"/>
  <c r="BF51" i="8"/>
  <c r="AQ51" i="8"/>
  <c r="AP51" i="8"/>
  <c r="AF46" i="8"/>
  <c r="AK46" i="8"/>
  <c r="BL46" i="8"/>
  <c r="BC46" i="8"/>
  <c r="AZ51" i="8"/>
  <c r="BO51" i="8"/>
  <c r="AR51" i="8"/>
  <c r="AO74" i="8"/>
  <c r="AH74" i="8"/>
  <c r="BO74" i="8"/>
  <c r="BD74" i="8"/>
  <c r="AP72" i="8"/>
  <c r="S8" i="8"/>
  <c r="BE50" i="8"/>
  <c r="BD50" i="8"/>
  <c r="BJ50" i="8"/>
  <c r="BI80" i="8"/>
  <c r="AB50" i="8"/>
  <c r="AT50" i="8"/>
  <c r="AR50" i="8"/>
  <c r="AH50" i="8"/>
  <c r="AY50" i="8"/>
  <c r="AF72" i="8"/>
  <c r="AV72" i="8"/>
  <c r="AW72" i="8"/>
  <c r="BF73" i="8"/>
  <c r="BL47" i="8"/>
  <c r="R6" i="8"/>
  <c r="B53" i="8"/>
  <c r="I53" i="8" s="1"/>
  <c r="AV50" i="8"/>
  <c r="BA50" i="8"/>
  <c r="AP50" i="8"/>
  <c r="AO50" i="8"/>
  <c r="AM50" i="8"/>
  <c r="BI50" i="8"/>
  <c r="AL50" i="8"/>
  <c r="AN50" i="8"/>
  <c r="AJ50" i="8"/>
  <c r="AI50" i="8"/>
  <c r="AU65" i="8"/>
  <c r="AB71" i="8"/>
  <c r="AR71" i="8"/>
  <c r="AF71" i="8"/>
  <c r="AJ71" i="8"/>
  <c r="AB65" i="8"/>
  <c r="BM71" i="8"/>
  <c r="BO71" i="8"/>
  <c r="BJ71" i="8"/>
  <c r="BF71" i="8"/>
  <c r="AX71" i="8"/>
  <c r="BN50" i="8"/>
  <c r="BL50" i="8"/>
  <c r="BK50" i="8"/>
  <c r="AF50" i="8"/>
  <c r="AQ50" i="8"/>
  <c r="BM72" i="8"/>
  <c r="AR72" i="8"/>
  <c r="BD73" i="8"/>
  <c r="AW47" i="8"/>
  <c r="Q8" i="8"/>
  <c r="BA65" i="8"/>
  <c r="BG65" i="8"/>
  <c r="BL71" i="8"/>
  <c r="AY71" i="8"/>
  <c r="BC71" i="8"/>
  <c r="BA71" i="8"/>
  <c r="AH71" i="8"/>
  <c r="Q6" i="8"/>
  <c r="AV65" i="8"/>
  <c r="BD71" i="8"/>
  <c r="BN71" i="8"/>
  <c r="AZ71" i="8"/>
  <c r="AS71" i="8"/>
  <c r="AG55" i="8"/>
  <c r="AW50" i="8"/>
  <c r="BO50" i="8"/>
  <c r="AZ50" i="8"/>
  <c r="BB50" i="8"/>
  <c r="AF80" i="8"/>
  <c r="BB72" i="8"/>
  <c r="BD72" i="8"/>
  <c r="R8" i="8"/>
  <c r="S6" i="8"/>
  <c r="AG50" i="8"/>
  <c r="BF65" i="8"/>
  <c r="AW71" i="8"/>
  <c r="BE71" i="8"/>
  <c r="AK71" i="8"/>
  <c r="BM50" i="8"/>
  <c r="BF50" i="8"/>
  <c r="AK50" i="8"/>
  <c r="AS50" i="8"/>
  <c r="AN72" i="8"/>
  <c r="AU72" i="8"/>
  <c r="BA47" i="8"/>
  <c r="BG45" i="8"/>
  <c r="AB72" i="8"/>
  <c r="AY72" i="8"/>
  <c r="BE72" i="8"/>
  <c r="BA72" i="8"/>
  <c r="AO72" i="8"/>
  <c r="AQ76" i="8"/>
  <c r="BK54" i="8"/>
  <c r="BF45" i="8"/>
  <c r="AZ45" i="8"/>
  <c r="BG72" i="8"/>
  <c r="BO72" i="8"/>
  <c r="AI72" i="8"/>
  <c r="AM72" i="8"/>
  <c r="AS72" i="8"/>
  <c r="AQ54" i="8"/>
  <c r="AY45" i="8"/>
  <c r="AR45" i="8"/>
  <c r="AZ72" i="8"/>
  <c r="BC72" i="8"/>
  <c r="BK72" i="8"/>
  <c r="AH72" i="8"/>
  <c r="AK72" i="8"/>
  <c r="AB76" i="8"/>
  <c r="BN45" i="8"/>
  <c r="AJ45" i="8"/>
  <c r="BL72" i="8"/>
  <c r="AX72" i="8"/>
  <c r="BH72" i="8"/>
  <c r="AJ72" i="8"/>
  <c r="AW76" i="8"/>
  <c r="AL76" i="8"/>
  <c r="AP49" i="8"/>
  <c r="AF63" i="8"/>
  <c r="BB49" i="8"/>
  <c r="BI49" i="8"/>
  <c r="AS49" i="8"/>
  <c r="BF76" i="8"/>
  <c r="AO76" i="8"/>
  <c r="AF76" i="8"/>
  <c r="AK76" i="8"/>
  <c r="J52" i="8"/>
  <c r="AS45" i="8"/>
  <c r="BA45" i="8"/>
  <c r="BK49" i="8"/>
  <c r="BH49" i="8"/>
  <c r="AN49" i="8"/>
  <c r="I52" i="8"/>
  <c r="BM45" i="8"/>
  <c r="B4" i="8"/>
  <c r="C6" i="8" s="1"/>
  <c r="BE63" i="8"/>
  <c r="AJ76" i="8"/>
  <c r="BE76" i="8"/>
  <c r="AQ63" i="8"/>
  <c r="BM76" i="8"/>
  <c r="AS63" i="8"/>
  <c r="AB49" i="8"/>
  <c r="AQ49" i="8"/>
  <c r="O52" i="8"/>
  <c r="BL69" i="8"/>
  <c r="BB45" i="8"/>
  <c r="AL45" i="8"/>
  <c r="BA63" i="8"/>
  <c r="AU76" i="8"/>
  <c r="BI76" i="8"/>
  <c r="K52" i="8"/>
  <c r="AX49" i="8"/>
  <c r="H52" i="8"/>
  <c r="BM49" i="8"/>
  <c r="BD49" i="8"/>
  <c r="R52" i="8"/>
  <c r="AU49" i="8"/>
  <c r="BG49" i="8"/>
  <c r="AY49" i="8"/>
  <c r="AO49" i="8"/>
  <c r="N52" i="8"/>
  <c r="BI45" i="8"/>
  <c r="AI45" i="8"/>
  <c r="AK63" i="8"/>
  <c r="BK76" i="8"/>
  <c r="AY76" i="8"/>
  <c r="N4" i="8"/>
  <c r="P8" i="8" s="1"/>
  <c r="AT49" i="8"/>
  <c r="BC49" i="8"/>
  <c r="BL49" i="8"/>
  <c r="AV49" i="8"/>
  <c r="C52" i="8"/>
  <c r="G52" i="8"/>
  <c r="AT54" i="8"/>
  <c r="BO63" i="8"/>
  <c r="BI63" i="8"/>
  <c r="AI64" i="8"/>
  <c r="BF49" i="8"/>
  <c r="BE49" i="8"/>
  <c r="BA49" i="8"/>
  <c r="AM49" i="8"/>
  <c r="AJ49" i="8"/>
  <c r="Q52" i="8"/>
  <c r="F52" i="8"/>
  <c r="AB54" i="8"/>
  <c r="BK63" i="8"/>
  <c r="AG63" i="8"/>
  <c r="BD54" i="8"/>
  <c r="BO49" i="8"/>
  <c r="AW49" i="8"/>
  <c r="AL49" i="8"/>
  <c r="AK49" i="8"/>
  <c r="AZ49" i="8"/>
  <c r="P52" i="8"/>
  <c r="M52" i="8"/>
  <c r="AF54" i="8"/>
  <c r="AI63" i="8"/>
  <c r="BG63" i="8"/>
  <c r="AX63" i="8"/>
  <c r="BJ79" i="8"/>
  <c r="BJ49" i="8"/>
  <c r="BN49" i="8"/>
  <c r="AI49" i="8"/>
  <c r="AH49" i="8"/>
  <c r="AR49" i="8"/>
  <c r="D52" i="8"/>
  <c r="L52" i="8"/>
  <c r="AW54" i="8"/>
  <c r="AZ63" i="8"/>
  <c r="BB63" i="8"/>
  <c r="AH63" i="8"/>
  <c r="AN79" i="8"/>
  <c r="BB79" i="8"/>
  <c r="AM79" i="8"/>
  <c r="AJ79" i="8"/>
  <c r="AX54" i="8"/>
  <c r="AJ54" i="8"/>
  <c r="BC64" i="8"/>
  <c r="AN63" i="8"/>
  <c r="BD63" i="8"/>
  <c r="BC63" i="8"/>
  <c r="AY63" i="8"/>
  <c r="BL76" i="8"/>
  <c r="BN76" i="8"/>
  <c r="BD76" i="8"/>
  <c r="AN76" i="8"/>
  <c r="AS76" i="8"/>
  <c r="AY78" i="8"/>
  <c r="BE79" i="8"/>
  <c r="AV79" i="8"/>
  <c r="BG64" i="8"/>
  <c r="AI79" i="8"/>
  <c r="BI79" i="8"/>
  <c r="BK79" i="8"/>
  <c r="AX79" i="8"/>
  <c r="BB54" i="8"/>
  <c r="AP54" i="8"/>
  <c r="AM64" i="8"/>
  <c r="BH63" i="8"/>
  <c r="AB63" i="8"/>
  <c r="AJ63" i="8"/>
  <c r="BF63" i="8"/>
  <c r="AP63" i="8"/>
  <c r="BG76" i="8"/>
  <c r="BO76" i="8"/>
  <c r="AM76" i="8"/>
  <c r="BH76" i="8"/>
  <c r="BL64" i="8"/>
  <c r="BJ54" i="8"/>
  <c r="AG54" i="8"/>
  <c r="AT64" i="8"/>
  <c r="BJ76" i="8"/>
  <c r="AX76" i="8"/>
  <c r="BA76" i="8"/>
  <c r="AI76" i="8"/>
  <c r="AG76" i="8"/>
  <c r="AQ79" i="8"/>
  <c r="AT79" i="8"/>
  <c r="AR62" i="8"/>
  <c r="AO54" i="8"/>
  <c r="AN54" i="8"/>
  <c r="BI64" i="8"/>
  <c r="AM63" i="8"/>
  <c r="BM63" i="8"/>
  <c r="BN63" i="8"/>
  <c r="AW63" i="8"/>
  <c r="AT63" i="8"/>
  <c r="AT76" i="8"/>
  <c r="AV76" i="8"/>
  <c r="AH76" i="8"/>
  <c r="AR76" i="8"/>
  <c r="BN79" i="8"/>
  <c r="AL79" i="8"/>
  <c r="AS54" i="8"/>
  <c r="BG54" i="8"/>
  <c r="AU54" i="8"/>
  <c r="AN64" i="8"/>
  <c r="BL63" i="8"/>
  <c r="AO63" i="8"/>
  <c r="BJ63" i="8"/>
  <c r="AU63" i="8"/>
  <c r="BC76" i="8"/>
  <c r="AZ76" i="8"/>
  <c r="BB76" i="8"/>
  <c r="AY79" i="8"/>
  <c r="BH64" i="8"/>
  <c r="AO47" i="8"/>
  <c r="BH47" i="8"/>
  <c r="AQ47" i="8"/>
  <c r="BC47" i="8"/>
  <c r="AF47" i="8"/>
  <c r="AE47" i="8" s="1"/>
  <c r="BM65" i="8"/>
  <c r="BC65" i="8"/>
  <c r="AL65" i="8"/>
  <c r="AR65" i="8"/>
  <c r="AB79" i="8"/>
  <c r="AO79" i="8"/>
  <c r="AU79" i="8"/>
  <c r="AZ79" i="8"/>
  <c r="BN54" i="8"/>
  <c r="BM54" i="8"/>
  <c r="AZ54" i="8"/>
  <c r="BC54" i="8"/>
  <c r="AM54" i="8"/>
  <c r="AB64" i="8"/>
  <c r="AX64" i="8"/>
  <c r="AS64" i="8"/>
  <c r="AQ55" i="8"/>
  <c r="BO45" i="8"/>
  <c r="AK45" i="8"/>
  <c r="BL45" i="8"/>
  <c r="AG45" i="8"/>
  <c r="AF45" i="8"/>
  <c r="BJ56" i="8"/>
  <c r="AI47" i="8"/>
  <c r="BO47" i="8"/>
  <c r="AB47" i="8"/>
  <c r="AR47" i="8"/>
  <c r="AX47" i="8"/>
  <c r="AO65" i="8"/>
  <c r="BJ65" i="8"/>
  <c r="AY65" i="8"/>
  <c r="AN65" i="8"/>
  <c r="H4" i="8"/>
  <c r="H6" i="8" s="1"/>
  <c r="BM47" i="8"/>
  <c r="BG47" i="8"/>
  <c r="AU47" i="8"/>
  <c r="AK47" i="8"/>
  <c r="BK65" i="8"/>
  <c r="BI65" i="8"/>
  <c r="AW65" i="8"/>
  <c r="AZ65" i="8"/>
  <c r="BD79" i="8"/>
  <c r="AW79" i="8"/>
  <c r="BA79" i="8"/>
  <c r="AH79" i="8"/>
  <c r="BE65" i="8"/>
  <c r="BH65" i="8"/>
  <c r="AI65" i="8"/>
  <c r="AF65" i="8"/>
  <c r="BM79" i="8"/>
  <c r="BG79" i="8"/>
  <c r="BC79" i="8"/>
  <c r="AK79" i="8"/>
  <c r="BE54" i="8"/>
  <c r="BI54" i="8"/>
  <c r="AK54" i="8"/>
  <c r="BA54" i="8"/>
  <c r="AI54" i="8"/>
  <c r="BM64" i="8"/>
  <c r="BF64" i="8"/>
  <c r="AW64" i="8"/>
  <c r="BG55" i="8"/>
  <c r="AW45" i="8"/>
  <c r="AX45" i="8"/>
  <c r="BD45" i="8"/>
  <c r="BH45" i="8"/>
  <c r="AV45" i="8"/>
  <c r="AN47" i="8"/>
  <c r="BK47" i="8"/>
  <c r="BN47" i="8"/>
  <c r="AJ47" i="8"/>
  <c r="AP47" i="8"/>
  <c r="AZ64" i="8"/>
  <c r="AJ64" i="8"/>
  <c r="BB65" i="8"/>
  <c r="AT65" i="8"/>
  <c r="AM65" i="8"/>
  <c r="AG65" i="8"/>
  <c r="BH79" i="8"/>
  <c r="AS79" i="8"/>
  <c r="AR79" i="8"/>
  <c r="AF79" i="8"/>
  <c r="BL54" i="8"/>
  <c r="AR54" i="8"/>
  <c r="AH54" i="8"/>
  <c r="AL54" i="8"/>
  <c r="AY54" i="8"/>
  <c r="BK64" i="8"/>
  <c r="AU64" i="8"/>
  <c r="AO64" i="8"/>
  <c r="BN55" i="8"/>
  <c r="AB45" i="8"/>
  <c r="B48" i="8"/>
  <c r="F48" i="8" s="1"/>
  <c r="AQ45" i="8"/>
  <c r="AP45" i="8"/>
  <c r="AN45" i="8"/>
  <c r="B50" i="8"/>
  <c r="D50" i="8" s="1"/>
  <c r="AS47" i="8"/>
  <c r="AY47" i="8"/>
  <c r="BF47" i="8"/>
  <c r="AT47" i="8"/>
  <c r="AJ55" i="8"/>
  <c r="BE47" i="8"/>
  <c r="BD47" i="8"/>
  <c r="BJ47" i="8"/>
  <c r="AV47" i="8"/>
  <c r="AL47" i="8"/>
  <c r="BO65" i="8"/>
  <c r="AX65" i="8"/>
  <c r="AH65" i="8"/>
  <c r="AP65" i="8"/>
  <c r="BL79" i="8"/>
  <c r="BO79" i="8"/>
  <c r="AG79" i="8"/>
  <c r="BF79" i="8"/>
  <c r="BO54" i="8"/>
  <c r="AV54" i="8"/>
  <c r="BH54" i="8"/>
  <c r="BO64" i="8"/>
  <c r="BN64" i="8"/>
  <c r="BD64" i="8"/>
  <c r="BC55" i="8"/>
  <c r="BK45" i="8"/>
  <c r="AM45" i="8"/>
  <c r="BE45" i="8"/>
  <c r="AG47" i="8"/>
  <c r="AM47" i="8"/>
  <c r="BB47" i="8"/>
  <c r="BI47" i="8"/>
  <c r="AU73" i="8"/>
  <c r="AH56" i="8"/>
  <c r="AP80" i="8"/>
  <c r="BO73" i="8"/>
  <c r="AG66" i="8"/>
  <c r="BN80" i="8"/>
  <c r="BI73" i="8"/>
  <c r="AL80" i="8"/>
  <c r="BK73" i="8"/>
  <c r="AY80" i="8"/>
  <c r="AL56" i="8"/>
  <c r="BE73" i="8"/>
  <c r="AB66" i="8"/>
  <c r="AB70" i="8"/>
  <c r="BO80" i="8"/>
  <c r="AS80" i="8"/>
  <c r="AL73" i="8"/>
  <c r="BG73" i="8"/>
  <c r="BA70" i="8"/>
  <c r="BM80" i="8"/>
  <c r="AG80" i="8"/>
  <c r="AK73" i="8"/>
  <c r="AN73" i="8"/>
  <c r="AY66" i="8"/>
  <c r="BH80" i="8"/>
  <c r="AW80" i="8"/>
  <c r="BJ73" i="8"/>
  <c r="AF73" i="8"/>
  <c r="AP66" i="8"/>
  <c r="AQ80" i="8"/>
  <c r="BE80" i="8"/>
  <c r="AK80" i="8"/>
  <c r="BB56" i="8"/>
  <c r="AM73" i="8"/>
  <c r="AI73" i="8"/>
  <c r="AS73" i="8"/>
  <c r="AR66" i="8"/>
  <c r="AI56" i="8"/>
  <c r="AW66" i="8"/>
  <c r="AU66" i="8"/>
  <c r="AG69" i="8"/>
  <c r="AL70" i="8"/>
  <c r="BK80" i="8"/>
  <c r="AI80" i="8"/>
  <c r="BA80" i="8"/>
  <c r="AO80" i="8"/>
  <c r="AR56" i="8"/>
  <c r="AX73" i="8"/>
  <c r="BL73" i="8"/>
  <c r="AJ73" i="8"/>
  <c r="BH66" i="8"/>
  <c r="BE69" i="8"/>
  <c r="AV70" i="8"/>
  <c r="BL80" i="8"/>
  <c r="AR80" i="8"/>
  <c r="AZ80" i="8"/>
  <c r="BG56" i="8"/>
  <c r="AP56" i="8"/>
  <c r="AH73" i="8"/>
  <c r="BH73" i="8"/>
  <c r="AZ73" i="8"/>
  <c r="AK66" i="8"/>
  <c r="AT69" i="8"/>
  <c r="AY70" i="8"/>
  <c r="BC80" i="8"/>
  <c r="BG80" i="8"/>
  <c r="AX80" i="8"/>
  <c r="AU56" i="8"/>
  <c r="BA56" i="8"/>
  <c r="BM73" i="8"/>
  <c r="AO73" i="8"/>
  <c r="AR73" i="8"/>
  <c r="AH66" i="8"/>
  <c r="AS69" i="8"/>
  <c r="AK69" i="8"/>
  <c r="BM68" i="8"/>
  <c r="AP70" i="8"/>
  <c r="AZ70" i="8"/>
  <c r="AN67" i="8"/>
  <c r="AL68" i="8"/>
  <c r="AW68" i="8"/>
  <c r="BL70" i="8"/>
  <c r="AK70" i="8"/>
  <c r="AP67" i="8"/>
  <c r="AB69" i="8"/>
  <c r="AQ69" i="8"/>
  <c r="AR69" i="8"/>
  <c r="BG75" i="8"/>
  <c r="AB73" i="8"/>
  <c r="AP73" i="8"/>
  <c r="AT73" i="8"/>
  <c r="BO66" i="8"/>
  <c r="AS65" i="8"/>
  <c r="BN65" i="8"/>
  <c r="AQ65" i="8"/>
  <c r="BD65" i="8"/>
  <c r="AL69" i="8"/>
  <c r="BD69" i="8"/>
  <c r="AJ69" i="8"/>
  <c r="BJ70" i="8"/>
  <c r="BB70" i="8"/>
  <c r="AU70" i="8"/>
  <c r="AF62" i="8"/>
  <c r="AL75" i="8"/>
  <c r="AR55" i="8"/>
  <c r="AN80" i="8"/>
  <c r="AU80" i="8"/>
  <c r="AV80" i="8"/>
  <c r="AM80" i="8"/>
  <c r="AY56" i="8"/>
  <c r="BH56" i="8"/>
  <c r="AG56" i="8"/>
  <c r="AG73" i="8"/>
  <c r="BN73" i="8"/>
  <c r="BA73" i="8"/>
  <c r="AW73" i="8"/>
  <c r="BK66" i="8"/>
  <c r="BA69" i="8"/>
  <c r="AM69" i="8"/>
  <c r="BD68" i="8"/>
  <c r="BO70" i="8"/>
  <c r="BK70" i="8"/>
  <c r="AF67" i="8"/>
  <c r="BF69" i="8"/>
  <c r="AZ69" i="8"/>
  <c r="AJ70" i="8"/>
  <c r="AO70" i="8"/>
  <c r="AB80" i="8"/>
  <c r="BB80" i="8"/>
  <c r="BF80" i="8"/>
  <c r="BD80" i="8"/>
  <c r="AX56" i="8"/>
  <c r="AJ56" i="8"/>
  <c r="AS56" i="8"/>
  <c r="AY73" i="8"/>
  <c r="BK69" i="8"/>
  <c r="AY69" i="8"/>
  <c r="AS70" i="8"/>
  <c r="BG70" i="8"/>
  <c r="AI70" i="8"/>
  <c r="BM62" i="8"/>
  <c r="BM55" i="8"/>
  <c r="AT55" i="8"/>
  <c r="AJ80" i="8"/>
  <c r="BJ80" i="8"/>
  <c r="AT80" i="8"/>
  <c r="AB56" i="8"/>
  <c r="BE56" i="8"/>
  <c r="AW56" i="8"/>
  <c r="BC73" i="8"/>
  <c r="BB73" i="8"/>
  <c r="AQ73" i="8"/>
  <c r="BN66" i="8"/>
  <c r="AL66" i="8"/>
  <c r="BJ75" i="8"/>
  <c r="BJ68" i="8"/>
  <c r="BG62" i="8"/>
  <c r="BB67" i="8"/>
  <c r="AT75" i="8"/>
  <c r="AL78" i="8"/>
  <c r="AI62" i="8"/>
  <c r="BC75" i="8"/>
  <c r="AZ78" i="8"/>
  <c r="AO62" i="8"/>
  <c r="AZ62" i="8"/>
  <c r="AR75" i="8"/>
  <c r="BG78" i="8"/>
  <c r="AQ75" i="8"/>
  <c r="BE62" i="8"/>
  <c r="AY67" i="8"/>
  <c r="AF75" i="8"/>
  <c r="AR78" i="8"/>
  <c r="AB78" i="8"/>
  <c r="AK78" i="8"/>
  <c r="AS78" i="8"/>
  <c r="BF78" i="8"/>
  <c r="AQ78" i="8"/>
  <c r="BK68" i="8"/>
  <c r="AK62" i="8"/>
  <c r="AB62" i="8"/>
  <c r="BH62" i="8"/>
  <c r="AB67" i="8"/>
  <c r="AL67" i="8"/>
  <c r="BL75" i="8"/>
  <c r="AU75" i="8"/>
  <c r="AP75" i="8"/>
  <c r="BC56" i="8"/>
  <c r="AM56" i="8"/>
  <c r="BL56" i="8"/>
  <c r="BI56" i="8"/>
  <c r="AK56" i="8"/>
  <c r="BO78" i="8"/>
  <c r="AF78" i="8"/>
  <c r="BH78" i="8"/>
  <c r="AX78" i="8"/>
  <c r="BA66" i="8"/>
  <c r="AZ66" i="8"/>
  <c r="BF66" i="8"/>
  <c r="BG66" i="8"/>
  <c r="AQ66" i="8"/>
  <c r="BB68" i="8"/>
  <c r="BO62" i="8"/>
  <c r="AG62" i="8"/>
  <c r="BF62" i="8"/>
  <c r="BD67" i="8"/>
  <c r="BI75" i="8"/>
  <c r="BA75" i="8"/>
  <c r="AJ75" i="8"/>
  <c r="BM56" i="8"/>
  <c r="AZ56" i="8"/>
  <c r="AQ56" i="8"/>
  <c r="BD56" i="8"/>
  <c r="AO56" i="8"/>
  <c r="BE78" i="8"/>
  <c r="BL78" i="8"/>
  <c r="BD78" i="8"/>
  <c r="BK78" i="8"/>
  <c r="AU78" i="8"/>
  <c r="BM66" i="8"/>
  <c r="AX66" i="8"/>
  <c r="AO66" i="8"/>
  <c r="BJ66" i="8"/>
  <c r="AI66" i="8"/>
  <c r="AH78" i="8"/>
  <c r="BJ78" i="8"/>
  <c r="AP78" i="8"/>
  <c r="AV78" i="8"/>
  <c r="BB78" i="8"/>
  <c r="AN78" i="8"/>
  <c r="AJ78" i="8"/>
  <c r="AS66" i="8"/>
  <c r="AF66" i="8"/>
  <c r="BC66" i="8"/>
  <c r="AN66" i="8"/>
  <c r="AM66" i="8"/>
  <c r="BE68" i="8"/>
  <c r="BB62" i="8"/>
  <c r="BD62" i="8"/>
  <c r="AU62" i="8"/>
  <c r="BO67" i="8"/>
  <c r="AS75" i="8"/>
  <c r="AO75" i="8"/>
  <c r="BE75" i="8"/>
  <c r="BK56" i="8"/>
  <c r="AF56" i="8"/>
  <c r="BF56" i="8"/>
  <c r="AV56" i="8"/>
  <c r="BN78" i="8"/>
  <c r="BM78" i="8"/>
  <c r="AO78" i="8"/>
  <c r="BC78" i="8"/>
  <c r="AM78" i="8"/>
  <c r="BE66" i="8"/>
  <c r="BL66" i="8"/>
  <c r="AJ66" i="8"/>
  <c r="BB66" i="8"/>
  <c r="BI62" i="8"/>
  <c r="AL62" i="8"/>
  <c r="AS62" i="8"/>
  <c r="AB75" i="8"/>
  <c r="BO75" i="8"/>
  <c r="BB75" i="8"/>
  <c r="BI78" i="8"/>
  <c r="AZ68" i="8"/>
  <c r="AV62" i="8"/>
  <c r="AJ62" i="8"/>
  <c r="AM62" i="8"/>
  <c r="AU67" i="8"/>
  <c r="AM75" i="8"/>
  <c r="BF75" i="8"/>
  <c r="AI75" i="8"/>
  <c r="BO56" i="8"/>
  <c r="BN56" i="8"/>
  <c r="AN56" i="8"/>
  <c r="AG78" i="8"/>
  <c r="BA78" i="8"/>
  <c r="AW78" i="8"/>
  <c r="AT78" i="8"/>
  <c r="AV66" i="8"/>
  <c r="BI66" i="8"/>
  <c r="BD66" i="8"/>
  <c r="BL68" i="8"/>
  <c r="BF68" i="8"/>
  <c r="AR68" i="8"/>
  <c r="AX68" i="8"/>
  <c r="AZ67" i="8"/>
  <c r="BK67" i="8"/>
  <c r="BC67" i="8"/>
  <c r="AI67" i="8"/>
  <c r="AH67" i="8"/>
  <c r="AB55" i="8"/>
  <c r="AU55" i="8"/>
  <c r="BE55" i="8"/>
  <c r="BA55" i="8"/>
  <c r="AX55" i="8"/>
  <c r="AO69" i="8"/>
  <c r="BJ69" i="8"/>
  <c r="AW69" i="8"/>
  <c r="AH69" i="8"/>
  <c r="BN68" i="8"/>
  <c r="AQ68" i="8"/>
  <c r="AP68" i="8"/>
  <c r="AF68" i="8"/>
  <c r="AT70" i="8"/>
  <c r="BI70" i="8"/>
  <c r="AN70" i="8"/>
  <c r="BC70" i="8"/>
  <c r="AM70" i="8"/>
  <c r="BJ62" i="8"/>
  <c r="BA62" i="8"/>
  <c r="AT62" i="8"/>
  <c r="AW62" i="8"/>
  <c r="AR64" i="8"/>
  <c r="AP64" i="8"/>
  <c r="AF64" i="8"/>
  <c r="AL64" i="8"/>
  <c r="BM67" i="8"/>
  <c r="AW67" i="8"/>
  <c r="AM67" i="8"/>
  <c r="BJ67" i="8"/>
  <c r="AX67" i="8"/>
  <c r="BN75" i="8"/>
  <c r="AV75" i="8"/>
  <c r="AW75" i="8"/>
  <c r="AN75" i="8"/>
  <c r="BL55" i="8"/>
  <c r="BO55" i="8"/>
  <c r="AS55" i="8"/>
  <c r="AY55" i="8"/>
  <c r="AP55" i="8"/>
  <c r="BG68" i="8"/>
  <c r="BO68" i="8"/>
  <c r="AY68" i="8"/>
  <c r="AV68" i="8"/>
  <c r="AO68" i="8"/>
  <c r="BH67" i="8"/>
  <c r="AG67" i="8"/>
  <c r="BF67" i="8"/>
  <c r="AR67" i="8"/>
  <c r="BK55" i="8"/>
  <c r="AV55" i="8"/>
  <c r="BJ55" i="8"/>
  <c r="BF55" i="8"/>
  <c r="AL55" i="8"/>
  <c r="BC68" i="8"/>
  <c r="AO67" i="8"/>
  <c r="AN68" i="8"/>
  <c r="AM68" i="8"/>
  <c r="BA68" i="8"/>
  <c r="AJ68" i="8"/>
  <c r="AK68" i="8"/>
  <c r="BE70" i="8"/>
  <c r="AW70" i="8"/>
  <c r="BH70" i="8"/>
  <c r="AF70" i="8"/>
  <c r="BN62" i="8"/>
  <c r="BL62" i="8"/>
  <c r="AP62" i="8"/>
  <c r="BK62" i="8"/>
  <c r="AY62" i="8"/>
  <c r="AQ64" i="8"/>
  <c r="BB64" i="8"/>
  <c r="AH64" i="8"/>
  <c r="BA64" i="8"/>
  <c r="AK64" i="8"/>
  <c r="BN67" i="8"/>
  <c r="BL67" i="8"/>
  <c r="AQ67" i="8"/>
  <c r="AV67" i="8"/>
  <c r="BD75" i="8"/>
  <c r="BK75" i="8"/>
  <c r="AZ75" i="8"/>
  <c r="AY75" i="8"/>
  <c r="AH75" i="8"/>
  <c r="BD55" i="8"/>
  <c r="AK55" i="8"/>
  <c r="AO55" i="8"/>
  <c r="AI55" i="8"/>
  <c r="BN69" i="8"/>
  <c r="BO69" i="8"/>
  <c r="BM69" i="8"/>
  <c r="BH69" i="8"/>
  <c r="AF69" i="8"/>
  <c r="AI68" i="8"/>
  <c r="BI68" i="8"/>
  <c r="AT68" i="8"/>
  <c r="AS68" i="8"/>
  <c r="BN70" i="8"/>
  <c r="BD70" i="8"/>
  <c r="AG70" i="8"/>
  <c r="AH70" i="8"/>
  <c r="AQ70" i="8"/>
  <c r="AK67" i="8"/>
  <c r="AS67" i="8"/>
  <c r="BE67" i="8"/>
  <c r="BH55" i="8"/>
  <c r="AZ55" i="8"/>
  <c r="BB55" i="8"/>
  <c r="AN55" i="8"/>
  <c r="AH55" i="8"/>
  <c r="BB69" i="8"/>
  <c r="BI69" i="8"/>
  <c r="AU69" i="8"/>
  <c r="AX69" i="8"/>
  <c r="AV69" i="8"/>
  <c r="BG69" i="8"/>
  <c r="AP69" i="8"/>
  <c r="AI69" i="8"/>
  <c r="BC69" i="8"/>
  <c r="AB68" i="8"/>
  <c r="AH68" i="8"/>
  <c r="AU68" i="8"/>
  <c r="BH68" i="8"/>
  <c r="AR70" i="8"/>
  <c r="BM70" i="8"/>
  <c r="AX70" i="8"/>
  <c r="AH62" i="8"/>
  <c r="AN62" i="8"/>
  <c r="AX62" i="8"/>
  <c r="BC62" i="8"/>
  <c r="BJ64" i="8"/>
  <c r="AV64" i="8"/>
  <c r="BE64" i="8"/>
  <c r="AY64" i="8"/>
  <c r="AJ67" i="8"/>
  <c r="BA67" i="8"/>
  <c r="BI67" i="8"/>
  <c r="BG67" i="8"/>
  <c r="BM75" i="8"/>
  <c r="BH75" i="8"/>
  <c r="AK75" i="8"/>
  <c r="AG75" i="8"/>
  <c r="AW55" i="8"/>
  <c r="AF55" i="8"/>
  <c r="AM55" i="8"/>
  <c r="A57" i="8"/>
  <c r="AC52" i="8"/>
  <c r="E9" i="8"/>
  <c r="B9" i="8"/>
  <c r="B54" i="8"/>
  <c r="AE55" i="8" l="1"/>
  <c r="AE70" i="8"/>
  <c r="AE75" i="8"/>
  <c r="AE67" i="8"/>
  <c r="AE63" i="8"/>
  <c r="AE46" i="8"/>
  <c r="AE49" i="8"/>
  <c r="AE50" i="8"/>
  <c r="AE76" i="8"/>
  <c r="AE66" i="8"/>
  <c r="AE65" i="8"/>
  <c r="AE54" i="8"/>
  <c r="AE61" i="8"/>
  <c r="AE68" i="8"/>
  <c r="AE56" i="8"/>
  <c r="AE64" i="8"/>
  <c r="AE77" i="8"/>
  <c r="AE78" i="8"/>
  <c r="AE79" i="8"/>
  <c r="AE80" i="8"/>
  <c r="AE72" i="8"/>
  <c r="AE51" i="8"/>
  <c r="AE69" i="8"/>
  <c r="AE59" i="8"/>
  <c r="AE48" i="8"/>
  <c r="AE45" i="8"/>
  <c r="AE71" i="8"/>
  <c r="AE74" i="8"/>
  <c r="AE62" i="8"/>
  <c r="AE73" i="8"/>
  <c r="F51" i="8"/>
  <c r="E51" i="8"/>
  <c r="O51" i="8"/>
  <c r="C51" i="8"/>
  <c r="R51" i="8"/>
  <c r="Q51" i="8"/>
  <c r="J51" i="8"/>
  <c r="N51" i="8"/>
  <c r="G51" i="8"/>
  <c r="I51" i="8"/>
  <c r="L51" i="8"/>
  <c r="D51" i="8"/>
  <c r="H51" i="8"/>
  <c r="P51" i="8"/>
  <c r="K51" i="8"/>
  <c r="M51" i="8"/>
  <c r="K8" i="8"/>
  <c r="K6" i="8"/>
  <c r="L49" i="8"/>
  <c r="M8" i="8"/>
  <c r="L8" i="8"/>
  <c r="M6" i="8"/>
  <c r="L4" i="8"/>
  <c r="E8" i="8"/>
  <c r="P49" i="8"/>
  <c r="M49" i="8"/>
  <c r="K49" i="8"/>
  <c r="G49" i="8"/>
  <c r="H49" i="8"/>
  <c r="Q49" i="8"/>
  <c r="N49" i="8"/>
  <c r="D53" i="8"/>
  <c r="G53" i="8"/>
  <c r="N53" i="8"/>
  <c r="F53" i="8"/>
  <c r="M53" i="8"/>
  <c r="R53" i="8"/>
  <c r="O53" i="8"/>
  <c r="H53" i="8"/>
  <c r="S49" i="8"/>
  <c r="O49" i="8"/>
  <c r="D49" i="8"/>
  <c r="J49" i="8"/>
  <c r="I49" i="8"/>
  <c r="C49" i="8"/>
  <c r="F49" i="8"/>
  <c r="E53" i="8"/>
  <c r="R49" i="8"/>
  <c r="F6" i="8"/>
  <c r="O6" i="8"/>
  <c r="C53" i="8"/>
  <c r="Q53" i="8"/>
  <c r="K53" i="8"/>
  <c r="P53" i="8"/>
  <c r="S53" i="8"/>
  <c r="J53" i="8"/>
  <c r="L53" i="8"/>
  <c r="G6" i="8"/>
  <c r="B6" i="8"/>
  <c r="D48" i="8"/>
  <c r="S48" i="8"/>
  <c r="G8" i="8"/>
  <c r="F8" i="8"/>
  <c r="F4" i="8"/>
  <c r="H48" i="8"/>
  <c r="D6" i="8"/>
  <c r="O8" i="8"/>
  <c r="C8" i="8"/>
  <c r="B8" i="8"/>
  <c r="Q50" i="8"/>
  <c r="P6" i="8"/>
  <c r="N6" i="8"/>
  <c r="C4" i="8"/>
  <c r="N8" i="8"/>
  <c r="D8" i="8"/>
  <c r="O4" i="8"/>
  <c r="N50" i="8"/>
  <c r="M50" i="8"/>
  <c r="I50" i="8"/>
  <c r="J8" i="8"/>
  <c r="C48" i="8"/>
  <c r="K48" i="8"/>
  <c r="I4" i="8"/>
  <c r="R48" i="8"/>
  <c r="P48" i="8"/>
  <c r="O48" i="8"/>
  <c r="M48" i="8"/>
  <c r="N48" i="8"/>
  <c r="I48" i="8"/>
  <c r="G48" i="8"/>
  <c r="J48" i="8"/>
  <c r="E48" i="8"/>
  <c r="Q48" i="8"/>
  <c r="L48" i="8"/>
  <c r="I6" i="8"/>
  <c r="K50" i="8"/>
  <c r="H50" i="8"/>
  <c r="J6" i="8"/>
  <c r="R50" i="8"/>
  <c r="P50" i="8"/>
  <c r="J50" i="8"/>
  <c r="C50" i="8"/>
  <c r="F50" i="8"/>
  <c r="G50" i="8"/>
  <c r="O50" i="8"/>
  <c r="I8" i="8"/>
  <c r="E50" i="8"/>
  <c r="L50" i="8"/>
  <c r="H8" i="8"/>
  <c r="S50" i="8"/>
  <c r="AS40" i="8"/>
  <c r="BE40" i="8"/>
  <c r="AO39" i="8"/>
  <c r="BN39" i="8"/>
  <c r="BH40" i="8"/>
  <c r="AZ39" i="8"/>
  <c r="BL40" i="8"/>
  <c r="AU39" i="8"/>
  <c r="AS39" i="8"/>
  <c r="BK39" i="8"/>
  <c r="AU40" i="8"/>
  <c r="AJ39" i="8"/>
  <c r="AV39" i="8"/>
  <c r="AR40" i="8"/>
  <c r="BE39" i="8"/>
  <c r="BM39" i="8"/>
  <c r="AT39" i="8"/>
  <c r="BF40" i="8"/>
  <c r="BO40" i="8"/>
  <c r="AN39" i="8"/>
  <c r="BG39" i="8"/>
  <c r="BD39" i="8"/>
  <c r="BL39" i="8"/>
  <c r="BL41" i="8" s="1"/>
  <c r="BL43" i="8" s="1"/>
  <c r="AP39" i="8"/>
  <c r="AF40" i="8"/>
  <c r="AL39" i="8"/>
  <c r="AQ40" i="8"/>
  <c r="AX39" i="8"/>
  <c r="AI40" i="8"/>
  <c r="BJ39" i="8"/>
  <c r="AW39" i="8"/>
  <c r="BC39" i="8"/>
  <c r="AO40" i="8"/>
  <c r="BB39" i="8"/>
  <c r="AT40" i="8"/>
  <c r="AX40" i="8"/>
  <c r="BF39" i="8"/>
  <c r="AP40" i="8"/>
  <c r="BO39" i="8"/>
  <c r="AG39" i="8"/>
  <c r="AK40" i="8"/>
  <c r="AV40" i="8"/>
  <c r="BB40" i="8"/>
  <c r="AK39" i="8"/>
  <c r="AM40" i="8"/>
  <c r="BI39" i="8"/>
  <c r="AZ40" i="8"/>
  <c r="BA39" i="8"/>
  <c r="BN40" i="8"/>
  <c r="BK40" i="8"/>
  <c r="BK41" i="8" s="1"/>
  <c r="BK43" i="8" s="1"/>
  <c r="AH40" i="8"/>
  <c r="AY40" i="8"/>
  <c r="AJ40" i="8"/>
  <c r="AL40" i="8"/>
  <c r="AI39" i="8"/>
  <c r="BI40" i="8"/>
  <c r="BG40" i="8"/>
  <c r="AH39" i="8"/>
  <c r="BH39" i="8"/>
  <c r="BM40" i="8"/>
  <c r="AQ39" i="8"/>
  <c r="AG40" i="8"/>
  <c r="AM39" i="8"/>
  <c r="AF39" i="8"/>
  <c r="BJ40" i="8"/>
  <c r="AR39" i="8"/>
  <c r="AY39" i="8"/>
  <c r="BA40" i="8"/>
  <c r="BD40" i="8"/>
  <c r="BC40" i="8"/>
  <c r="AN40" i="8"/>
  <c r="AW40" i="8"/>
  <c r="C13" i="8"/>
  <c r="C11" i="8"/>
  <c r="B13" i="8"/>
  <c r="D13" i="8"/>
  <c r="C9" i="8"/>
  <c r="B11" i="8"/>
  <c r="D11" i="8"/>
  <c r="G11" i="8"/>
  <c r="G13" i="8"/>
  <c r="E11" i="8"/>
  <c r="F9" i="8"/>
  <c r="F11" i="8"/>
  <c r="F13" i="8"/>
  <c r="E13" i="8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C53" i="8"/>
  <c r="H9" i="8"/>
  <c r="B55" i="8"/>
  <c r="A58" i="8"/>
  <c r="AS41" i="8" l="1"/>
  <c r="AS43" i="8" s="1"/>
  <c r="AE39" i="8"/>
  <c r="AE40" i="8"/>
  <c r="BM41" i="8"/>
  <c r="BM43" i="8" s="1"/>
  <c r="AJ41" i="8"/>
  <c r="AJ43" i="8" s="1"/>
  <c r="AK41" i="8"/>
  <c r="AK43" i="8" s="1"/>
  <c r="AU41" i="8"/>
  <c r="AU43" i="8" s="1"/>
  <c r="BO41" i="8"/>
  <c r="BO43" i="8" s="1"/>
  <c r="BH41" i="8"/>
  <c r="BH43" i="8" s="1"/>
  <c r="AX41" i="8"/>
  <c r="AX43" i="8" s="1"/>
  <c r="AO41" i="8"/>
  <c r="AO43" i="8" s="1"/>
  <c r="AP41" i="8"/>
  <c r="AP43" i="8" s="1"/>
  <c r="BB41" i="8"/>
  <c r="BB43" i="8" s="1"/>
  <c r="BG41" i="8"/>
  <c r="BG43" i="8" s="1"/>
  <c r="BN41" i="8"/>
  <c r="BN43" i="8" s="1"/>
  <c r="AF41" i="8"/>
  <c r="AF43" i="8" s="1"/>
  <c r="AN41" i="8"/>
  <c r="AN43" i="8" s="1"/>
  <c r="AM41" i="8"/>
  <c r="AM43" i="8" s="1"/>
  <c r="AI41" i="8"/>
  <c r="AI43" i="8" s="1"/>
  <c r="AZ41" i="8"/>
  <c r="AZ43" i="8" s="1"/>
  <c r="AW41" i="8"/>
  <c r="AW43" i="8" s="1"/>
  <c r="BE41" i="8"/>
  <c r="BE43" i="8" s="1"/>
  <c r="AR41" i="8"/>
  <c r="AR43" i="8" s="1"/>
  <c r="AV41" i="8"/>
  <c r="AV43" i="8" s="1"/>
  <c r="AL41" i="8"/>
  <c r="AL43" i="8" s="1"/>
  <c r="BF41" i="8"/>
  <c r="BF43" i="8" s="1"/>
  <c r="AY41" i="8"/>
  <c r="AY43" i="8" s="1"/>
  <c r="BJ41" i="8"/>
  <c r="BJ43" i="8" s="1"/>
  <c r="BI41" i="8"/>
  <c r="BI43" i="8" s="1"/>
  <c r="BD41" i="8"/>
  <c r="BD43" i="8" s="1"/>
  <c r="AH41" i="8"/>
  <c r="AH43" i="8" s="1"/>
  <c r="AT41" i="8"/>
  <c r="AT43" i="8" s="1"/>
  <c r="BC41" i="8"/>
  <c r="BC43" i="8" s="1"/>
  <c r="AQ41" i="8"/>
  <c r="AQ43" i="8" s="1"/>
  <c r="AG41" i="8"/>
  <c r="AG43" i="8" s="1"/>
  <c r="BA41" i="8"/>
  <c r="BA43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C54" i="8"/>
  <c r="B56" i="8"/>
  <c r="AE41" i="8" l="1"/>
  <c r="AE43" i="8" s="1"/>
  <c r="Z41" i="8"/>
  <c r="Z42" i="8" s="1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R59" i="8" s="1"/>
  <c r="A62" i="8" l="1"/>
  <c r="S13" i="8"/>
  <c r="S11" i="8"/>
  <c r="Q11" i="8"/>
  <c r="R11" i="8"/>
  <c r="R9" i="8"/>
  <c r="R13" i="8"/>
  <c r="Q13" i="8"/>
  <c r="AC57" i="8"/>
  <c r="J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<sst xmlns="http://schemas.openxmlformats.org/spreadsheetml/2006/main" count="7419" uniqueCount="2258">
  <si>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</si>
  <si>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</si>
  <si>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</si>
  <si>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</si>
  <si>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</si>
  <si>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</si>
  <si>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</si>
  <si>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</si>
  <si>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</si>
  <si>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</si>
  <si>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</si>
  <si>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</si>
  <si>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</si>
  <si>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</si>
  <si>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</si>
  <si>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</si>
  <si>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</si>
  <si>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</si>
  <si>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</si>
  <si>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</si>
  <si>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</si>
  <si>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</si>
  <si>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</si>
  <si>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</si>
  <si>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</si>
  <si>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</si>
  <si>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</si>
  <si>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</si>
  <si>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</si>
  <si>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</si>
  <si>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</si>
  <si>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</si>
  <si>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</si>
  <si>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</si>
  <si>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</si>
  <si>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</si>
  <si>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</si>
  <si>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</si>
  <si>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</si>
  <si>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</si>
  <si>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</si>
  <si>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</si>
  <si>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</si>
  <si>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</si>
  <si>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</si>
  <si>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</si>
  <si>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</si>
  <si>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</si>
  <si>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</si>
  <si>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</si>
  <si>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</si>
  <si>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</si>
  <si>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</si>
  <si>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</si>
  <si>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</si>
  <si>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</si>
  <si>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</si>
  <si>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</si>
  <si>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</si>
  <si>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</si>
  <si>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</si>
  <si>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</si>
  <si>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</si>
  <si>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</si>
  <si>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</si>
  <si>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</si>
  <si>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</si>
  <si>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</si>
  <si>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</si>
  <si>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</si>
  <si>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</si>
  <si>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</si>
  <si>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</si>
  <si>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</si>
  <si>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</si>
  <si>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</si>
  <si>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</si>
  <si>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</si>
  <si>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</si>
  <si>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</si>
  <si>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</si>
  <si>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</si>
  <si>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</si>
  <si>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</si>
  <si>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</si>
  <si>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</si>
  <si>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</si>
  <si>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</si>
  <si>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</si>
  <si>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</si>
  <si>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</si>
  <si>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</si>
  <si>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</si>
  <si>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</si>
  <si>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</si>
  <si>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</si>
  <si>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</si>
  <si>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</si>
  <si>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</si>
  <si>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</si>
  <si>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</si>
  <si>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</si>
  <si>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</si>
  <si>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</si>
  <si>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</si>
  <si>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</si>
  <si>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</si>
  <si>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</si>
  <si>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</si>
  <si>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</si>
  <si>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</si>
  <si>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</si>
  <si>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</si>
  <si>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</si>
  <si>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</si>
  <si>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</si>
  <si>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</si>
  <si>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</si>
  <si>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</si>
  <si>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</si>
  <si>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</si>
  <si>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</si>
  <si>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</si>
  <si>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</si>
  <si>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</si>
  <si>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</si>
  <si>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</si>
  <si>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</si>
  <si>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</si>
  <si>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</si>
  <si>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</si>
  <si>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</si>
  <si>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</si>
  <si>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</si>
  <si>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</si>
  <si>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</si>
  <si>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</si>
  <si>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</si>
  <si>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</si>
  <si>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</si>
  <si>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</si>
  <si>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</si>
  <si>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</si>
  <si>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</si>
  <si>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</si>
  <si>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</si>
  <si>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</si>
  <si>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</si>
  <si>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</si>
  <si>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</si>
  <si>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</si>
  <si>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</si>
  <si>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</si>
  <si>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</si>
  <si>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</si>
  <si>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</si>
  <si>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</si>
  <si>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</si>
  <si>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</si>
  <si>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</si>
  <si>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</si>
  <si>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</si>
  <si>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</si>
  <si>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</si>
  <si>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</si>
  <si>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</si>
  <si>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</si>
  <si>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</si>
  <si>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</si>
  <si>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</si>
  <si>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</si>
  <si>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</si>
  <si>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</si>
  <si>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</si>
  <si>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</si>
  <si>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</si>
  <si>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</si>
  <si>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</si>
  <si>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</si>
  <si>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</si>
  <si>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</si>
  <si>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</si>
  <si>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</si>
  <si>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</si>
  <si>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</si>
  <si>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</si>
  <si>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</si>
  <si>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</si>
  <si>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</si>
  <si>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</si>
  <si>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</si>
  <si>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</si>
  <si>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</si>
  <si>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</si>
  <si>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</si>
  <si>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</si>
  <si>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</si>
  <si>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</si>
  <si>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</si>
  <si>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</si>
  <si>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</si>
  <si>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</si>
  <si>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</si>
  <si>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</si>
  <si>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</si>
  <si>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</si>
  <si>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</si>
  <si>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</si>
  <si>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</si>
  <si>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</si>
  <si>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</si>
  <si>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</si>
  <si>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</si>
  <si>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</si>
  <si>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</si>
  <si>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</si>
  <si>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</si>
  <si>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</si>
  <si>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</si>
  <si>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</si>
  <si>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</si>
  <si>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</si>
  <si>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</si>
  <si>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</si>
  <si>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</si>
  <si>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</si>
  <si>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</si>
  <si>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</si>
  <si>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</si>
  <si>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</si>
  <si>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</si>
  <si>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</si>
  <si>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</si>
  <si>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</si>
  <si>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</si>
  <si>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</si>
  <si>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</si>
  <si>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</si>
  <si>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</si>
  <si>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</si>
  <si>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</si>
  <si>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</si>
  <si>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</si>
  <si>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</si>
  <si>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</si>
  <si>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</si>
  <si>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</si>
  <si>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</si>
  <si>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</si>
  <si>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</si>
  <si>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</si>
  <si>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</si>
  <si>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</si>
  <si>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</si>
  <si>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</si>
  <si>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</si>
  <si>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</si>
  <si>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</si>
  <si>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</si>
  <si>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</si>
  <si>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</si>
  <si>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</si>
  <si>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</si>
  <si>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</si>
  <si>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</si>
  <si>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</si>
  <si>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</si>
  <si>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</si>
  <si>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</si>
  <si>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</si>
  <si>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</si>
  <si>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</si>
  <si>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</si>
  <si>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</si>
  <si>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</si>
  <si>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</si>
  <si>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</si>
  <si>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</si>
  <si>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</si>
  <si>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</si>
  <si>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</si>
  <si>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</si>
  <si>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</si>
  <si>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</si>
  <si>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</si>
  <si>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</si>
  <si>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</si>
  <si>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</si>
  <si>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</si>
  <si>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</si>
  <si>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</si>
  <si>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</si>
  <si>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</si>
  <si>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</si>
  <si>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</si>
  <si>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</si>
  <si>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</si>
  <si>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</si>
  <si>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</si>
  <si>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</si>
  <si>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</si>
  <si>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</si>
  <si>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</si>
  <si>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</si>
  <si>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</si>
  <si>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</si>
  <si>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</si>
  <si>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</si>
  <si>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</si>
  <si>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</si>
  <si>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</si>
  <si>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</si>
  <si>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</si>
  <si>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</si>
  <si>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</si>
  <si>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</si>
  <si>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</si>
  <si>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</si>
  <si>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</si>
  <si>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</si>
  <si>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</si>
  <si>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</si>
  <si>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</si>
  <si>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</si>
  <si>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</si>
  <si>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</si>
  <si>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</si>
  <si>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</si>
  <si>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</si>
  <si>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</si>
  <si>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</si>
  <si>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</si>
  <si>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</si>
  <si>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</si>
  <si>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</si>
  <si>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</si>
  <si>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</si>
  <si>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</si>
  <si>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</si>
  <si>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</si>
  <si>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</si>
  <si>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</si>
  <si>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</si>
  <si>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</si>
  <si>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</si>
  <si>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</si>
  <si>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</si>
  <si>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</si>
  <si>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</si>
  <si>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</si>
  <si>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</si>
  <si>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</si>
  <si>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</si>
  <si>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</si>
  <si>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</si>
  <si>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</si>
  <si>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</si>
  <si>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</si>
  <si>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</si>
  <si>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</si>
  <si>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</si>
  <si>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</si>
  <si>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</si>
  <si>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</si>
  <si>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</si>
  <si>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</si>
  <si>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</si>
  <si>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</si>
  <si>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</si>
  <si>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</si>
  <si>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</si>
  <si>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</si>
  <si>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</si>
  <si>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</si>
  <si>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</si>
  <si>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</si>
  <si>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</si>
  <si>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</si>
  <si>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</si>
  <si>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</si>
  <si>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</si>
  <si>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</si>
  <si>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</si>
  <si>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</si>
  <si>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</si>
  <si>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</si>
  <si>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</si>
  <si>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</si>
  <si>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</si>
  <si>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</si>
  <si>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</si>
  <si>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</si>
  <si>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</si>
  <si>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</si>
  <si>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</si>
  <si>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</si>
  <si>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</si>
  <si>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</si>
  <si>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</si>
  <si>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</si>
  <si>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</si>
  <si>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</si>
  <si>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</si>
  <si>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</si>
  <si>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</si>
  <si>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</si>
  <si>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</si>
  <si>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</si>
  <si>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</si>
  <si>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</si>
  <si>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</si>
  <si>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</si>
  <si>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</si>
  <si>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</si>
  <si>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</si>
  <si>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</si>
  <si>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</si>
  <si>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</si>
  <si>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</si>
  <si>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</si>
  <si>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</si>
  <si>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</si>
  <si>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</si>
  <si>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</si>
  <si>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</si>
  <si>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</si>
  <si>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</si>
  <si>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</si>
  <si>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</si>
  <si>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</si>
  <si>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</si>
  <si>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</si>
  <si>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</si>
  <si>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</si>
  <si>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</si>
  <si>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</si>
  <si>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</si>
  <si>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</si>
  <si>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</si>
  <si>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</si>
  <si>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</si>
  <si>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</si>
  <si>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</si>
  <si>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</si>
  <si>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</si>
  <si>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</si>
  <si>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</si>
  <si>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</si>
  <si>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</si>
  <si>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</si>
  <si>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</si>
  <si>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</si>
  <si>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</si>
  <si>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</si>
  <si>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</si>
  <si>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</si>
  <si>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</si>
  <si>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</si>
  <si>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</si>
  <si>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</si>
  <si>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</si>
  <si>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</si>
  <si>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</si>
  <si>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</si>
  <si>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</si>
  <si>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</si>
  <si>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</si>
  <si>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</si>
  <si>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</si>
  <si>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</si>
  <si>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</si>
  <si>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</si>
  <si>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</si>
  <si>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</si>
  <si>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</si>
  <si>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</si>
  <si>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</si>
  <si>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</si>
  <si>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</si>
  <si>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</si>
  <si>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</si>
  <si>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</si>
  <si>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</si>
  <si>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</si>
  <si>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</si>
  <si>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</si>
  <si>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</si>
  <si>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</si>
  <si>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</si>
  <si>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</si>
  <si>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</si>
  <si>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</si>
  <si>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</si>
  <si>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</si>
  <si>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</si>
  <si>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</si>
  <si>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</si>
  <si>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</si>
  <si>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</si>
  <si>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</si>
  <si>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</si>
  <si>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</si>
  <si>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</si>
  <si>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</si>
  <si>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</si>
  <si>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</si>
  <si>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</si>
  <si>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</si>
  <si>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</si>
  <si>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</si>
  <si>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</si>
  <si>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</si>
  <si>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</si>
  <si>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</si>
  <si>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</si>
  <si>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</si>
  <si>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</si>
  <si>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</si>
  <si>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</si>
  <si>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</si>
  <si>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</si>
  <si>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</si>
  <si>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</si>
  <si>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</si>
  <si>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</si>
  <si>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</si>
  <si>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</si>
  <si>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</si>
  <si>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</si>
  <si>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</si>
  <si>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</si>
  <si>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</si>
  <si>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</si>
  <si>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</si>
  <si>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</si>
  <si>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</si>
  <si>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</si>
  <si>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</si>
  <si>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</si>
  <si>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</si>
  <si>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</si>
  <si>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</si>
  <si>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</si>
  <si>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</si>
  <si>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</si>
  <si>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</si>
  <si>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</si>
  <si>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</si>
  <si>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</si>
  <si>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</si>
  <si>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</si>
  <si>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</si>
  <si>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</si>
  <si>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</si>
  <si>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</si>
  <si>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</si>
  <si>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</si>
  <si>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</si>
  <si>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</si>
  <si>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</si>
  <si>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</si>
  <si>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</si>
  <si>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</si>
  <si>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</si>
  <si>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</si>
  <si>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</si>
  <si>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</si>
  <si>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</si>
  <si>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</si>
  <si>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</si>
  <si>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</si>
  <si>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</si>
  <si>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</si>
  <si>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</si>
  <si>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</si>
  <si>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</si>
  <si>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</si>
  <si>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</si>
  <si>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</si>
  <si>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</si>
  <si>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</si>
  <si>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</si>
  <si>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</si>
  <si>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</si>
  <si>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</si>
  <si>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</si>
  <si>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</si>
  <si>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</si>
  <si>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</si>
  <si>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</si>
  <si>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</si>
  <si>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</si>
  <si>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</si>
  <si>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</si>
  <si>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</si>
  <si>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</si>
  <si>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</si>
  <si>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</si>
  <si>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</si>
  <si>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</si>
  <si>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</si>
  <si>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</si>
  <si>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</si>
  <si>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</si>
  <si>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</si>
  <si>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</si>
  <si>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</si>
  <si>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</si>
  <si>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</si>
  <si>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</si>
  <si>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</si>
  <si>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</si>
  <si>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</si>
  <si>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</si>
  <si>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</si>
  <si>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</si>
  <si>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</si>
  <si>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</si>
  <si>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</si>
  <si>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</si>
  <si>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</si>
  <si>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</si>
  <si>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</si>
  <si>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</si>
  <si>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</si>
  <si>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</si>
  <si>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</si>
  <si>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</si>
  <si>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</si>
  <si>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</si>
  <si>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</si>
  <si>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</si>
  <si>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</si>
  <si>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</si>
  <si>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</si>
  <si>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</si>
  <si>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</si>
  <si>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</si>
  <si>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</si>
  <si>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</si>
  <si>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</si>
  <si>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</si>
  <si>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</si>
  <si>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</si>
  <si>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</si>
  <si>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</si>
  <si>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</si>
  <si>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</si>
  <si>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</si>
  <si>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</si>
  <si>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</si>
  <si>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</si>
  <si>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</si>
  <si>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</si>
  <si>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</si>
  <si>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</si>
  <si>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</si>
  <si>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</si>
  <si>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</si>
  <si>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</si>
  <si>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</si>
  <si>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</si>
  <si>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</si>
  <si>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</si>
  <si>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</si>
  <si>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</si>
  <si>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</si>
  <si>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</si>
  <si>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</si>
  <si>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</si>
  <si>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</si>
  <si>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</si>
  <si>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</si>
  <si>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</si>
  <si>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</si>
  <si>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</si>
  <si>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</si>
  <si>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</si>
  <si>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</si>
  <si>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</si>
  <si>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</si>
  <si>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</si>
  <si>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</si>
  <si>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</si>
  <si>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</si>
  <si>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</si>
  <si>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</si>
  <si>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</si>
  <si>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</si>
  <si>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</si>
  <si>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</si>
  <si>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</si>
  <si>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</si>
  <si>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</si>
  <si>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</si>
  <si>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</si>
  <si>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</si>
  <si>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</si>
  <si>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</si>
  <si>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</si>
  <si>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</si>
  <si>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</si>
  <si>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</si>
  <si>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</si>
  <si>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</si>
  <si>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</si>
  <si>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</si>
  <si>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</si>
  <si>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</si>
  <si>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</si>
  <si>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</si>
  <si>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</si>
  <si>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</si>
  <si>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</si>
  <si>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</si>
  <si>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</si>
  <si>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</si>
  <si>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</si>
  <si>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</si>
  <si>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</si>
  <si>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</si>
  <si>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</si>
  <si>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</si>
  <si>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</si>
  <si>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</si>
  <si>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</si>
  <si>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</si>
  <si>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</si>
  <si>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</si>
  <si>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</si>
  <si>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</si>
  <si>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</si>
  <si>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</si>
  <si>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</si>
  <si>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</si>
  <si>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</si>
  <si>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</si>
  <si>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</si>
  <si>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</si>
  <si>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</si>
  <si>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</si>
  <si>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</si>
  <si>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</si>
  <si>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</si>
  <si>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</si>
  <si>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</si>
  <si>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</si>
  <si>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</si>
  <si>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</si>
  <si>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</si>
  <si>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</si>
  <si>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</si>
  <si>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</si>
  <si>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</si>
  <si>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</si>
  <si>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</si>
  <si>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</si>
  <si>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</si>
  <si>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</si>
  <si>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</si>
  <si>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</si>
  <si>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</si>
  <si>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</si>
  <si>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</si>
  <si>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</si>
  <si>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</si>
  <si>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</si>
  <si>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</si>
  <si>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</si>
  <si>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</si>
  <si>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</si>
  <si>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</si>
  <si>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</si>
  <si>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</si>
  <si>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</si>
  <si>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</si>
  <si>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</si>
  <si>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</si>
  <si>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</si>
  <si>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</si>
  <si>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</si>
  <si>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</si>
  <si>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</si>
  <si>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</si>
  <si>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</si>
  <si>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</si>
  <si>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</si>
  <si>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</si>
  <si>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</si>
  <si>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</si>
  <si>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</si>
  <si>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</si>
  <si>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</si>
  <si>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</si>
  <si>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</si>
  <si>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</si>
  <si>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</si>
  <si>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</si>
  <si>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</si>
  <si>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</si>
  <si>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</si>
  <si>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</si>
  <si>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</si>
  <si>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</si>
  <si>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</si>
  <si>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</si>
  <si>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</si>
  <si>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</si>
  <si>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</si>
  <si>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</si>
  <si>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</si>
  <si>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</si>
  <si>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</si>
  <si>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</si>
  <si>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</si>
  <si>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</si>
  <si>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</si>
  <si>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</si>
  <si>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</si>
  <si>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</si>
  <si>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</si>
  <si>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</si>
  <si>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</si>
  <si>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</si>
  <si>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</si>
  <si>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</si>
  <si>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</si>
  <si>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</si>
  <si>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</si>
  <si>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</si>
  <si>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</si>
  <si>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</si>
  <si>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</si>
  <si>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</si>
  <si>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</si>
  <si>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</si>
  <si>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</si>
  <si>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</si>
  <si>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</si>
  <si>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</si>
  <si>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</si>
  <si>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</si>
  <si>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</si>
  <si>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</si>
  <si>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</si>
  <si>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</si>
  <si>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</si>
  <si>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</si>
  <si>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</si>
  <si>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</si>
  <si>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</si>
  <si>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</si>
  <si>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</si>
  <si>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</si>
  <si>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</si>
  <si>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</si>
  <si>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</si>
  <si>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</si>
  <si>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</si>
  <si>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</si>
  <si>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</si>
  <si>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</si>
  <si>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</si>
  <si>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</si>
  <si>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</si>
  <si>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</si>
  <si>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</si>
  <si>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</si>
  <si>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</si>
  <si>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</si>
  <si>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</si>
  <si>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</si>
  <si>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</si>
  <si>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</si>
  <si>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</si>
  <si>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</si>
  <si>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</si>
  <si>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GICS_SECTOR_NAME</t>
  </si>
  <si>
    <t>20Y</t>
  </si>
  <si>
    <t>2020T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</si>
  <si>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</si>
  <si>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</si>
  <si>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</si>
  <si>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</si>
  <si>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</si>
  <si>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</si>
  <si>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</si>
  <si>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</si>
  <si>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</si>
  <si>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</si>
  <si>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</si>
  <si>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</si>
  <si>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</si>
  <si>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</si>
  <si>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</si>
  <si>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</si>
  <si>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</si>
  <si>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</si>
  <si>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</si>
  <si>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</si>
  <si>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</si>
  <si>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</si>
  <si>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</si>
  <si>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</si>
  <si>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</si>
  <si>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</si>
  <si>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</si>
  <si>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</si>
  <si>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</si>
  <si>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</si>
  <si>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</si>
  <si>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</si>
  <si>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</si>
  <si>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</si>
  <si>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</si>
  <si>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</si>
  <si>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</si>
  <si>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</si>
  <si>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</si>
  <si>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</si>
  <si>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</si>
  <si>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</si>
  <si>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</si>
  <si>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</si>
  <si>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</si>
  <si>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</si>
  <si>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</si>
  <si>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</si>
  <si>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</si>
  <si>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</si>
  <si>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</si>
  <si>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</si>
  <si>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</si>
  <si>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</si>
  <si>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</si>
  <si>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</si>
  <si>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</si>
  <si>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</si>
  <si>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</si>
  <si>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</si>
  <si>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</si>
  <si>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</si>
  <si>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</si>
  <si>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</si>
  <si>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</si>
  <si>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</si>
  <si>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</si>
  <si>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</si>
  <si>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</si>
  <si>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</si>
  <si>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</si>
  <si>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</si>
  <si>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</si>
  <si>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</si>
  <si>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</si>
  <si>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</si>
  <si>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</si>
  <si>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</si>
  <si>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</si>
  <si>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</si>
  <si>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</si>
  <si>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</si>
  <si>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</si>
  <si>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</si>
  <si>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</si>
  <si>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</si>
  <si>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</si>
  <si>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</si>
  <si>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</si>
  <si>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</si>
  <si>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</si>
  <si>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</si>
  <si>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</si>
  <si>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</si>
  <si>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</si>
  <si>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</si>
  <si>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</si>
  <si>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</si>
  <si>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</si>
  <si>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</si>
  <si>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</si>
  <si>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</si>
  <si>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</si>
  <si>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</si>
  <si>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</si>
  <si>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</si>
  <si>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</si>
  <si>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</si>
  <si>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</si>
  <si>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</si>
  <si>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</si>
  <si>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</si>
  <si>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</si>
  <si>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</si>
  <si>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</si>
  <si>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</si>
  <si>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</si>
  <si>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</si>
  <si>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</si>
  <si>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</si>
  <si>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</si>
  <si>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</si>
  <si>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</si>
  <si>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</si>
  <si>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</si>
  <si>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</si>
  <si>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</si>
  <si>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</si>
  <si>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</si>
  <si>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</si>
  <si>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</si>
  <si>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</si>
  <si>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</si>
  <si>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</si>
  <si>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</si>
  <si>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</si>
  <si>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</si>
  <si>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</si>
  <si>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</si>
  <si>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</si>
  <si>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</si>
  <si>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</si>
  <si>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</si>
  <si>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</si>
  <si>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</si>
  <si>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</si>
  <si>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</si>
  <si>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</si>
  <si>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</si>
  <si>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</si>
  <si>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</si>
  <si>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</si>
  <si>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</si>
  <si>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</si>
  <si>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</si>
  <si>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</si>
  <si>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</si>
  <si>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</si>
  <si>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</si>
  <si>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</si>
  <si>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</si>
  <si>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</si>
  <si>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</si>
  <si>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</si>
  <si>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</si>
  <si>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</si>
  <si>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</si>
  <si>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</si>
  <si>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</si>
  <si>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</si>
  <si>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</si>
  <si>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</si>
  <si>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</si>
  <si>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</si>
  <si>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</si>
  <si>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</si>
  <si>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</si>
  <si>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</si>
  <si>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</si>
  <si>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</si>
  <si>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</si>
  <si>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</si>
  <si>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</si>
  <si>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</si>
  <si>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</si>
  <si>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</si>
  <si>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</si>
  <si>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</si>
  <si>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</si>
  <si>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</si>
  <si>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</si>
  <si>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</si>
  <si>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</si>
  <si>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</si>
  <si>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</si>
  <si>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</si>
  <si>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</si>
  <si>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</si>
  <si>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</si>
  <si>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</si>
  <si>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</si>
  <si>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</si>
  <si>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</si>
  <si>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</si>
  <si>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</si>
  <si>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</si>
  <si>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</si>
  <si>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</si>
  <si>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</si>
  <si>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</si>
  <si>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</si>
  <si>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</si>
  <si>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</si>
  <si>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</si>
  <si>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</si>
  <si>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</si>
  <si>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</si>
  <si>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</si>
  <si>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</si>
  <si>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</si>
  <si>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</si>
  <si>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</si>
  <si>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</si>
  <si>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</si>
  <si>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</si>
  <si>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</si>
  <si>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</si>
  <si>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</si>
  <si>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</si>
  <si>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</si>
  <si>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</si>
  <si>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</si>
  <si>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</si>
  <si>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</si>
  <si>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</si>
  <si>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</si>
  <si>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</si>
  <si>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</si>
  <si>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</si>
  <si>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</si>
  <si>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</si>
  <si>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</si>
  <si>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</si>
  <si>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</si>
  <si>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</si>
  <si>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</si>
  <si>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</si>
  <si>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</si>
  <si>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</si>
  <si>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</si>
  <si>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</si>
  <si>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</si>
  <si>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</si>
  <si>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</si>
  <si>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</si>
  <si>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</si>
  <si>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</si>
  <si>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</si>
  <si>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</si>
  <si>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</si>
  <si>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</si>
  <si>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</si>
  <si>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</si>
  <si>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</si>
  <si>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</si>
  <si>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</si>
  <si>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</si>
  <si>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</si>
  <si>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</si>
  <si>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</si>
  <si>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</si>
  <si>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</si>
  <si>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</si>
  <si>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</si>
  <si>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</si>
  <si>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</si>
  <si>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</si>
  <si>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</si>
  <si>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</si>
  <si>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</si>
  <si>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</si>
  <si>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</si>
  <si>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</si>
  <si>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</si>
  <si>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</si>
  <si>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</si>
  <si>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</si>
  <si>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</si>
  <si>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</si>
  <si>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</si>
  <si>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</si>
  <si>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</si>
  <si>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</si>
  <si>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</si>
  <si>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</si>
  <si>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</si>
  <si>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</si>
  <si>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</si>
  <si>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</si>
  <si>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</si>
  <si>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</si>
  <si>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</si>
  <si>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</si>
  <si>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</si>
  <si>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</si>
  <si>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</si>
  <si>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</si>
  <si>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</si>
  <si>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</si>
  <si>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</si>
  <si>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</si>
  <si>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</si>
  <si>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</si>
  <si>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</si>
  <si>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</si>
  <si>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</si>
  <si>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</si>
  <si>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</si>
  <si>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</si>
  <si>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</si>
  <si>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</si>
  <si>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</si>
  <si>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</si>
  <si>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</si>
  <si>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</si>
  <si>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</si>
  <si>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</si>
  <si>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</si>
  <si>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</si>
  <si>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</si>
  <si>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</si>
  <si>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</si>
  <si>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</si>
  <si>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</si>
  <si>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</si>
  <si>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</si>
  <si>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</si>
  <si>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</si>
  <si>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</si>
  <si>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</si>
  <si>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</si>
  <si>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</si>
  <si>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</si>
  <si>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</si>
  <si>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</si>
  <si>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</si>
  <si>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</si>
  <si>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</si>
  <si>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</si>
  <si>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2021T</t>
  </si>
  <si>
    <t>2020 yılı F/K tahminine göre pahalı</t>
  </si>
  <si>
    <t>2020 yılı FD/FAVÖK tahminine göre pahalı</t>
  </si>
  <si>
    <t>2020 yılı F/K tahminine göre ucuz</t>
  </si>
  <si>
    <t>2020 yılı FD/FAVÖK tahminine göre ucuz</t>
  </si>
  <si>
    <t>2020 FK</t>
  </si>
  <si>
    <t>21Y</t>
  </si>
  <si>
    <t>2021T Temettü verimi düşük.</t>
  </si>
  <si>
    <t>2021T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</si>
  <si>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</si>
  <si>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</si>
  <si>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</si>
  <si>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</si>
  <si>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</si>
  <si>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</si>
  <si>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</si>
  <si>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</si>
  <si>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</si>
  <si>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</si>
  <si>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</si>
  <si>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</si>
  <si>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</si>
  <si>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</si>
  <si>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</si>
  <si>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</si>
  <si>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</si>
  <si>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</si>
  <si>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</si>
  <si>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</si>
  <si>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</si>
  <si>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</si>
  <si>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</si>
  <si>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</si>
  <si>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</si>
  <si>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</si>
  <si>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</si>
  <si>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</si>
  <si>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</si>
  <si>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</si>
  <si>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</si>
  <si>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</si>
  <si>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</si>
  <si>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</si>
  <si>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</si>
  <si>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</si>
  <si>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</si>
  <si>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</si>
  <si>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</si>
  <si>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</si>
  <si>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</si>
  <si>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</si>
  <si>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</si>
  <si>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</si>
  <si>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</si>
  <si>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</si>
  <si>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</si>
  <si>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</si>
  <si>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</si>
  <si>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</si>
  <si>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</si>
  <si>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</si>
  <si>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</si>
  <si>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</si>
  <si>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</si>
  <si>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</si>
  <si>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</si>
  <si>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</si>
  <si>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</si>
  <si>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</si>
  <si>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</si>
  <si>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</si>
  <si>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</si>
  <si>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</si>
  <si>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</si>
  <si>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</si>
  <si>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</si>
  <si>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</si>
  <si>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</si>
  <si>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</si>
  <si>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</si>
  <si>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</si>
  <si>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</si>
  <si>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</si>
  <si>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</si>
  <si>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</si>
  <si>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</si>
  <si>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</si>
  <si>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</si>
  <si>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</si>
  <si>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</si>
  <si>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</si>
  <si>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</si>
  <si>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</si>
  <si>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</si>
  <si>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</si>
  <si>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</si>
  <si>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</si>
  <si>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</si>
  <si>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</si>
  <si>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</si>
  <si>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</si>
  <si>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</si>
  <si>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</si>
  <si>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</si>
  <si>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</si>
  <si>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</si>
  <si>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</si>
  <si>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</si>
  <si>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</si>
  <si>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</si>
  <si>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</si>
  <si>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</si>
  <si>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</si>
  <si>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</si>
  <si>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</si>
  <si>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</si>
  <si>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</si>
  <si>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</si>
  <si>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</si>
  <si>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</si>
  <si>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</si>
  <si>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</si>
  <si>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</si>
  <si>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</si>
  <si>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</si>
  <si>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</si>
  <si>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</si>
  <si>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</si>
  <si>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</si>
  <si>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</si>
  <si>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</si>
  <si>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</si>
  <si>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</si>
  <si>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</si>
  <si>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</si>
  <si>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</si>
  <si>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</si>
  <si>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</si>
  <si>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Corp/The</t>
  </si>
  <si>
    <t>Aflac Inc</t>
  </si>
  <si>
    <t>Allergan PLC</t>
  </si>
  <si>
    <t>American International Group I</t>
  </si>
  <si>
    <t>Apartment Investment and Manag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</si>
  <si>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</si>
  <si>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</si>
  <si>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</si>
  <si>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</si>
  <si>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</si>
  <si>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</si>
  <si>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</si>
  <si>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</si>
  <si>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</si>
  <si>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</si>
  <si>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</si>
  <si>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</si>
  <si>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</si>
  <si>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</si>
  <si>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</si>
  <si>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</si>
  <si>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</si>
  <si>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</si>
  <si>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</si>
  <si>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</si>
  <si>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</si>
  <si>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</si>
  <si>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 O Smith Corp</t>
  </si>
  <si>
    <t>Apache Corp</t>
  </si>
  <si>
    <t>Anadarko Petroleum Corp</t>
  </si>
  <si>
    <t>Air Products and Chemicals Inc</t>
  </si>
  <si>
    <t>Amphenol Corp</t>
  </si>
  <si>
    <t>Aptiv PLC</t>
  </si>
  <si>
    <t>Alexandria Real Estate Equitie</t>
  </si>
  <si>
    <t>Arconic Corp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</si>
  <si>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</si>
  <si>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</si>
  <si>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</si>
  <si>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</si>
  <si>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</si>
  <si>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</si>
  <si>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</si>
  <si>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</si>
  <si>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</si>
  <si>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</si>
  <si>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</si>
  <si>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</si>
  <si>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</si>
  <si>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</si>
  <si>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</si>
  <si>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</si>
  <si>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</si>
  <si>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</si>
  <si>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</si>
  <si>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</si>
  <si>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</si>
  <si>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</si>
  <si>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</si>
  <si>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</si>
  <si>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</si>
  <si>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</si>
  <si>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</si>
  <si>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</si>
  <si>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</si>
  <si>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</si>
  <si>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</si>
  <si>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</si>
  <si>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</si>
  <si>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</si>
  <si>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</si>
  <si>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</si>
  <si>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</si>
  <si>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</si>
  <si>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</si>
  <si>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</si>
  <si>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</si>
  <si>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</si>
  <si>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</si>
  <si>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</si>
  <si>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</si>
  <si>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</si>
  <si>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</si>
  <si>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</si>
  <si>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</si>
  <si>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</si>
  <si>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</si>
  <si>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</si>
  <si>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</si>
  <si>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</si>
  <si>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</si>
  <si>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</si>
  <si>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</si>
  <si>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</si>
  <si>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</si>
  <si>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</si>
  <si>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</si>
  <si>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</si>
  <si>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</si>
  <si>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</si>
  <si>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</si>
  <si>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</si>
  <si>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</si>
  <si>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</si>
  <si>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</si>
  <si>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</si>
  <si>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</si>
  <si>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</si>
  <si>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</si>
  <si>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</si>
  <si>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</si>
  <si>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</si>
  <si>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</si>
  <si>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</si>
  <si>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</si>
  <si>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</si>
  <si>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</si>
  <si>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</si>
  <si>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</si>
  <si>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</si>
  <si>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</si>
  <si>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</si>
  <si>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</si>
  <si>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</si>
  <si>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</si>
  <si>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</si>
  <si>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</si>
  <si>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</si>
  <si>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</si>
  <si>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</si>
  <si>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</si>
  <si>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</si>
  <si>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</si>
  <si>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</si>
  <si>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</si>
  <si>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</si>
  <si>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</si>
  <si>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</si>
  <si>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</si>
  <si>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</si>
  <si>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</si>
  <si>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</si>
  <si>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</si>
  <si>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</si>
  <si>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</si>
  <si>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</si>
  <si>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</si>
  <si>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</si>
  <si>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</si>
  <si>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</si>
  <si>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</si>
  <si>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</si>
  <si>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</si>
  <si>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</si>
  <si>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</si>
  <si>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</si>
  <si>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</si>
  <si>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</si>
  <si>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</si>
  <si>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</si>
  <si>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</si>
  <si>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</si>
  <si>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</si>
  <si>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</si>
  <si>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</si>
  <si>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</si>
  <si>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</si>
  <si>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</si>
  <si>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</si>
  <si>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</si>
  <si>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</si>
  <si>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</si>
  <si>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</si>
  <si>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</si>
  <si>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</si>
  <si>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</si>
  <si>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</si>
  <si>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</si>
  <si>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</si>
  <si>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</si>
  <si>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</si>
  <si>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</si>
  <si>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</si>
  <si>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</si>
  <si>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</si>
  <si>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</si>
  <si>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</si>
  <si>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</si>
  <si>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</si>
  <si>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</si>
  <si>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</si>
  <si>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</si>
  <si>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</si>
  <si>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</si>
  <si>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</si>
  <si>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</si>
  <si>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</si>
  <si>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</si>
  <si>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</si>
  <si>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</si>
  <si>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</si>
  <si>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</si>
  <si>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</si>
  <si>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</si>
  <si>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</si>
  <si>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</si>
  <si>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</si>
  <si>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</si>
  <si>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</si>
  <si>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</si>
  <si>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</si>
  <si>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</si>
  <si>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</si>
  <si>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</si>
  <si>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</si>
  <si>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</si>
  <si>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</si>
  <si>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</si>
  <si>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</si>
  <si>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</si>
  <si>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</si>
  <si>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</si>
  <si>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</si>
  <si>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</si>
  <si>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</si>
  <si>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</si>
  <si>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</si>
  <si>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</si>
  <si>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</si>
  <si>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</si>
  <si>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</si>
  <si>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</si>
  <si>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</si>
  <si>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</si>
  <si>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</si>
  <si>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</si>
  <si>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</si>
  <si>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</si>
  <si>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</si>
  <si>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</si>
  <si>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</si>
  <si>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</si>
  <si>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</si>
  <si>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</si>
  <si>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</si>
  <si>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</si>
  <si>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</si>
  <si>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</si>
  <si>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</si>
  <si>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</si>
  <si>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</si>
  <si>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</si>
  <si>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</si>
  <si>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</si>
  <si>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</si>
  <si>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</si>
  <si>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</si>
  <si>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</si>
  <si>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</si>
  <si>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</si>
  <si>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</si>
  <si>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</si>
  <si>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</si>
  <si>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</si>
  <si>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</si>
  <si>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</si>
  <si>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</si>
  <si>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</si>
  <si>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</si>
  <si>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</si>
  <si>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</si>
  <si>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</si>
  <si>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</si>
  <si>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</si>
  <si>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</si>
  <si>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</si>
  <si>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</si>
  <si>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</si>
  <si>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</si>
  <si>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</si>
  <si>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</si>
  <si>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</si>
  <si>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</si>
  <si>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</si>
  <si>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</si>
  <si>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</si>
  <si>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</si>
  <si>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</si>
  <si>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</si>
  <si>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</si>
  <si>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</si>
  <si>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</si>
  <si>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</si>
  <si>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</si>
  <si>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</si>
  <si>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</si>
  <si>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</si>
  <si>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</si>
  <si>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</si>
  <si>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</si>
  <si>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</si>
  <si>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</si>
  <si>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</si>
  <si>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</si>
  <si>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</si>
  <si>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</si>
  <si>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</si>
  <si>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</si>
  <si>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</si>
  <si>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</si>
  <si>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</si>
  <si>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</si>
  <si>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</si>
  <si>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</si>
  <si>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</si>
  <si>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</si>
  <si>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</si>
  <si>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</si>
  <si>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</si>
  <si>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</si>
  <si>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</si>
  <si>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</si>
  <si>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</si>
  <si>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</si>
  <si>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</si>
  <si>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</si>
  <si>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</si>
  <si>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</si>
  <si>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</si>
  <si>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</si>
  <si>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</si>
  <si>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</si>
  <si>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</si>
  <si>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</si>
  <si>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</si>
  <si>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</si>
  <si>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</si>
  <si>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</si>
  <si>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</si>
  <si>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</si>
  <si>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</si>
  <si>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</si>
  <si>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</si>
  <si>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</si>
  <si>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</si>
  <si>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</si>
  <si>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</si>
  <si>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</si>
  <si>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</si>
  <si>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</si>
  <si>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</si>
  <si>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</si>
  <si>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</si>
  <si>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</si>
  <si>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</si>
  <si>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</si>
  <si>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</si>
  <si>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</si>
  <si>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</si>
  <si>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</si>
  <si>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</si>
  <si>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</si>
  <si>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</si>
  <si>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</si>
  <si>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</si>
  <si>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</si>
  <si>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</si>
  <si>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</si>
  <si>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</si>
  <si>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</si>
  <si>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</si>
  <si>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</si>
  <si>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</si>
  <si>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</si>
  <si>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</si>
  <si>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</si>
  <si>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</si>
  <si>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</si>
  <si>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</si>
  <si>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</si>
  <si>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</si>
  <si>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</si>
  <si>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</si>
  <si>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</si>
  <si>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</si>
  <si>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</si>
  <si>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</si>
  <si>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</si>
  <si>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</si>
  <si>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</si>
  <si>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</si>
  <si>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</si>
  <si>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</si>
  <si>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</si>
  <si>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</si>
  <si>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</si>
  <si>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</si>
  <si>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</si>
  <si>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</si>
  <si>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</si>
  <si>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</si>
  <si>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</si>
  <si>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</si>
  <si>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</si>
  <si>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</si>
  <si>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</si>
  <si>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</si>
  <si>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</si>
  <si>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</si>
  <si>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</si>
  <si>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</si>
  <si>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</si>
  <si>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</si>
  <si>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</si>
  <si>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</si>
  <si>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</si>
  <si>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</si>
  <si>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</si>
  <si>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</si>
  <si>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</si>
  <si>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</si>
  <si>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</si>
  <si>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</si>
  <si>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</si>
  <si>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</si>
  <si>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</si>
  <si>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</si>
  <si>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</si>
  <si>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</si>
  <si>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</si>
  <si>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</si>
  <si>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</si>
  <si>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</si>
  <si>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</si>
  <si>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</si>
  <si>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</si>
  <si>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</si>
  <si>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</si>
  <si>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</si>
  <si>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</si>
  <si>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</si>
  <si>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</si>
  <si>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</si>
  <si>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Raytheon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</si>
  <si>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</si>
  <si>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</si>
  <si>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</si>
  <si>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</si>
  <si>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</si>
  <si>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</si>
  <si>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</si>
  <si>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</si>
  <si>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</si>
  <si>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</si>
  <si>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</si>
  <si>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</si>
  <si>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</si>
  <si>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</si>
  <si>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</si>
  <si>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</si>
  <si>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</si>
  <si>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</si>
  <si>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</si>
  <si>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</si>
  <si>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</si>
  <si>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</si>
  <si>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</si>
  <si>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</si>
  <si>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</si>
  <si>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</si>
  <si>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</si>
  <si>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</si>
  <si>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</si>
  <si>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</si>
  <si>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</si>
  <si>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</si>
  <si>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</si>
  <si>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</si>
  <si>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</si>
  <si>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</si>
  <si>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</si>
  <si>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</si>
  <si>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</si>
  <si>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</si>
  <si>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</si>
  <si>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</si>
  <si>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</si>
  <si>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</si>
  <si>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</si>
  <si>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</si>
  <si>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</si>
  <si>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</si>
  <si>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</si>
  <si>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</si>
  <si>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</si>
  <si>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</si>
  <si>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</si>
  <si>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</si>
  <si>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</si>
  <si>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</si>
  <si>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</si>
  <si>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</si>
  <si>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</si>
  <si>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</si>
  <si>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</si>
  <si>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</si>
  <si>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</si>
  <si>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</si>
  <si>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</si>
  <si>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</si>
  <si>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</si>
  <si>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</si>
  <si>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</si>
  <si>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</si>
  <si>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</si>
  <si>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</si>
  <si>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</si>
  <si>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</si>
  <si>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</si>
  <si>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</si>
  <si>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</si>
  <si>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</si>
  <si>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</si>
  <si>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</si>
  <si>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</si>
  <si>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</si>
  <si>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</si>
  <si>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</si>
  <si>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</si>
  <si>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</si>
  <si>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</si>
  <si>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</si>
  <si>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</si>
  <si>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</si>
  <si>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</si>
  <si>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</si>
  <si>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</si>
  <si>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</si>
  <si>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</si>
  <si>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</si>
  <si>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</si>
  <si>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</si>
  <si>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</si>
  <si>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</si>
  <si>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</si>
  <si>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</si>
  <si>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</si>
  <si>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</si>
  <si>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</si>
  <si>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</si>
  <si>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</si>
  <si>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</si>
  <si>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</si>
  <si>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</si>
  <si>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</si>
  <si>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</si>
  <si>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</si>
  <si>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</si>
  <si>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</si>
  <si>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</si>
  <si>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</si>
  <si>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</si>
  <si>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</si>
  <si>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</si>
  <si>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</si>
  <si>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</si>
  <si>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</si>
  <si>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</si>
  <si>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</si>
  <si>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</si>
  <si>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</si>
  <si>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</si>
  <si>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</si>
  <si>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</si>
  <si>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</si>
  <si>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</si>
  <si>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</si>
  <si>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</si>
  <si>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</si>
  <si>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</si>
  <si>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</si>
  <si>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</si>
  <si>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</si>
  <si>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</si>
  <si>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</si>
  <si>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</si>
  <si>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</si>
  <si>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</si>
  <si>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</si>
  <si>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</si>
  <si>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</si>
  <si>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</si>
  <si>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</si>
  <si>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</si>
  <si>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</si>
  <si>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</si>
  <si>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</si>
  <si>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</si>
  <si>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</si>
  <si>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</si>
  <si>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</si>
  <si>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</si>
  <si>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</si>
  <si>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</si>
  <si>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</si>
  <si>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</si>
  <si>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</si>
  <si>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</si>
  <si>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</si>
  <si>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</si>
  <si>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</si>
  <si>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</si>
  <si>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</si>
  <si>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</si>
  <si>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</si>
  <si>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</si>
  <si>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</si>
  <si>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</si>
  <si>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</si>
  <si>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</si>
  <si>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</si>
  <si>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</si>
  <si>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Natwest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</si>
  <si>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</si>
  <si>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</si>
  <si>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</si>
  <si>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</si>
  <si>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</si>
  <si>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</si>
  <si>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</si>
  <si>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</si>
  <si>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</si>
  <si>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</si>
  <si>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</si>
  <si>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</si>
  <si>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</si>
  <si>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</si>
  <si>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</si>
  <si>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</si>
  <si>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</si>
  <si>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</si>
  <si>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</si>
  <si>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</si>
  <si>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</si>
  <si>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</si>
  <si>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</si>
  <si>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</si>
  <si>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</si>
  <si>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</si>
  <si>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</si>
  <si>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</si>
  <si>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</si>
  <si>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</si>
  <si>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</si>
  <si>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</si>
  <si>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</si>
  <si>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</si>
  <si>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Equity Partners Income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</si>
  <si>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</si>
  <si>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</si>
  <si>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</si>
  <si>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</si>
  <si>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</si>
  <si>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</si>
  <si>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</si>
  <si>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</si>
  <si>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</si>
  <si>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</si>
  <si>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</si>
  <si>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</si>
  <si>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</si>
  <si>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</si>
  <si>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</si>
  <si>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</si>
  <si>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</si>
  <si>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</si>
  <si>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</si>
  <si>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</si>
  <si>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Primo Water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</si>
  <si>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</si>
  <si>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</si>
  <si>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</si>
  <si>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</si>
  <si>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</si>
  <si>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</si>
  <si>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</si>
  <si>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</si>
  <si>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</si>
  <si>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</si>
  <si>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</si>
  <si>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</si>
  <si>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</si>
  <si>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</si>
  <si>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</si>
  <si>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</si>
  <si>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</si>
  <si>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</si>
  <si>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</si>
  <si>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</si>
  <si>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</si>
  <si>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</si>
  <si>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</si>
  <si>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</si>
  <si>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</si>
  <si>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</si>
  <si>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</si>
  <si>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</si>
  <si>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</si>
  <si>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</si>
  <si>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</si>
  <si>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</si>
  <si>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</si>
  <si>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</si>
  <si>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</si>
  <si>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</si>
  <si>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</si>
  <si>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</si>
  <si>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</si>
  <si>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</si>
  <si>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</si>
  <si>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</si>
  <si>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</si>
  <si>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</si>
  <si>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</si>
  <si>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</si>
  <si>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</si>
  <si>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</si>
  <si>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</si>
  <si>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</si>
  <si>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</si>
  <si>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</si>
  <si>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</si>
  <si>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</si>
  <si>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</si>
  <si>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</si>
  <si>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</si>
  <si>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</si>
  <si>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</si>
  <si>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</si>
  <si>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</si>
  <si>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</si>
  <si>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</si>
  <si>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</si>
  <si>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</si>
  <si>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</si>
  <si>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</si>
  <si>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</si>
  <si>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</si>
  <si>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</si>
  <si>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</si>
  <si>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</si>
  <si>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</si>
  <si>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</si>
  <si>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</si>
  <si>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</si>
  <si>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</si>
  <si>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</si>
  <si>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</si>
  <si>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</si>
  <si>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</si>
  <si>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</si>
  <si>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</si>
  <si>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</si>
  <si>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</si>
  <si>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</si>
  <si>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</si>
  <si>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</si>
  <si>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</si>
  <si>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</si>
  <si>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</si>
  <si>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</si>
  <si>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</si>
  <si>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</si>
  <si>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</si>
  <si>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</si>
  <si>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</si>
  <si>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</si>
  <si>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</si>
  <si>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</si>
  <si>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</si>
  <si>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</si>
  <si>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</si>
  <si>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</si>
  <si>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</si>
  <si>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</si>
  <si>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</si>
  <si>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</si>
  <si>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</si>
  <si>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</si>
  <si>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</si>
  <si>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</si>
  <si>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</si>
  <si>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</si>
  <si>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</si>
  <si>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</si>
  <si>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</si>
  <si>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</si>
  <si>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</si>
  <si>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</si>
  <si>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</si>
  <si>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</si>
  <si>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</si>
  <si>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</si>
  <si>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</si>
  <si>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</si>
  <si>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</si>
  <si>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</si>
  <si>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</si>
  <si>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</si>
  <si>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</si>
  <si>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</si>
  <si>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</si>
  <si>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</si>
  <si>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</si>
  <si>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</si>
  <si>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</si>
  <si>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</si>
  <si>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</si>
  <si>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</si>
  <si>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</si>
  <si>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</si>
  <si>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</si>
  <si>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</si>
  <si>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</si>
  <si>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Corp/Canada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</si>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</sst>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3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6" t="s">
        <v>866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40"/>
      <c r="R1" s="41">
        <f ca="1">TODAY()</f>
        <v>44091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Şirket Tahmini F/K - Piyasa Tahmini F/K Prim/iskontosuna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12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1234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piyasa ve şirket F/K tahminlerine göre ucuz ve pahalılığı belirlenen kriterlerden fazla ve az olan hisseler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AKBNK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Financials</v>
      </c>
      <c r="D4" s="55"/>
      <c r="E4" s="56" t="str">
        <f>IF(ISERROR((VLOOKUP(2,$AC$45:$AD$80,2,FALSE)))=TRUE," ",((VLOOKUP(2,$AC$45:$AD$80,2,FALSE))))</f>
        <v>ALARK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Industrials</v>
      </c>
      <c r="G4" s="55"/>
      <c r="H4" s="56" t="str">
        <f>IF(ISERROR((VLOOKUP(3,$AC$45:$AD$80,2,FALSE)))=TRUE," ",((VLOOKUP(3,$AC$45:$AD$80,2,FALSE))))</f>
        <v>EKGYO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Real Estate</v>
      </c>
      <c r="J4" s="55"/>
      <c r="K4" s="56" t="str">
        <f>IF(ISERROR((VLOOKUP(4,$AC$45:$AD$80,2,FALSE)))=TRUE," ",((VLOOKUP(4,$AC$45:$AD$80,2,FALSE))))</f>
        <v>ENJSA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Utilities</v>
      </c>
      <c r="M4" s="55"/>
      <c r="N4" s="56" t="str">
        <f>IF(ISERROR((VLOOKUP(5,$AC$45:$AD$80,2,FALSE)))=TRUE," ",((VLOOKUP(5,$AC$45:$AD$80,2,FALSE))))</f>
        <v>GARAN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Financials</v>
      </c>
      <c r="P4" s="55"/>
      <c r="Q4" s="56" t="str">
        <f>IF(ISERROR((VLOOKUP(6,$AC$45:$AD$80,2,FALSE)))=TRUE," ",((VLOOKUP(6,$AC$45:$AD$80,2,FALSE))))</f>
        <v>HALKB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1230</v>
      </c>
      <c r="AG4" s="50" t="s">
        <v>1232</v>
      </c>
      <c r="AH4" s="50" t="s">
        <v>879</v>
      </c>
      <c r="AI4" s="50" t="s">
        <v>1229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1231</v>
      </c>
      <c r="AG5" s="50" t="s">
        <v>1233</v>
      </c>
      <c r="AH5" s="50" t="s">
        <v>879</v>
      </c>
      <c r="AI5" s="50" t="s">
        <v>1229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4.8899999999999997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7.5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53.374233128834362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5.47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7.320000171661377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33.82084408887345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1.79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2.3250000476837158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29.888270820319306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8.6199999999999992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10.600000381469727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22.969842012409835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6.71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10.774999618530273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60.581216371539107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5.0599999999999996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5.7750000953674316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14.13043666734055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1234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2020T</v>
      </c>
      <c r="C7" s="59" t="str">
        <f>VLOOKUP($AB$2,$AC$2:$AJ$37,7,FALSE)</f>
        <v>2021T</v>
      </c>
      <c r="D7" s="60" t="str">
        <f>VLOOKUP($AB$2,$AC$2:$AJ$37,8,FALSE)</f>
        <v>Prim.İsk</v>
      </c>
      <c r="E7" s="61" t="str">
        <f>VLOOKUP($AB$2,$AC$2:$AJ$37,6,FALSE)</f>
        <v>2020T</v>
      </c>
      <c r="F7" s="59" t="str">
        <f>VLOOKUP($AB$2,$AC$2:$AJ$37,7,FALSE)</f>
        <v>2021T</v>
      </c>
      <c r="G7" s="60" t="str">
        <f>VLOOKUP($AB$2,$AC$2:$AJ$37,8,FALSE)</f>
        <v>Prim.İsk</v>
      </c>
      <c r="H7" s="61" t="str">
        <f>VLOOKUP($AB$2,$AC$2:$AJ$37,6,FALSE)</f>
        <v>2020T</v>
      </c>
      <c r="I7" s="59" t="str">
        <f>VLOOKUP($AB$2,$AC$2:$AJ$37,7,FALSE)</f>
        <v>2021T</v>
      </c>
      <c r="J7" s="60" t="str">
        <f>VLOOKUP($AB$2,$AC$2:$AJ$37,8,FALSE)</f>
        <v>Prim.İsk</v>
      </c>
      <c r="K7" s="61" t="str">
        <f>VLOOKUP($AB$2,$AC$2:$AJ$37,6,FALSE)</f>
        <v>2020T</v>
      </c>
      <c r="L7" s="59" t="str">
        <f>VLOOKUP($AB$2,$AC$2:$AJ$37,7,FALSE)</f>
        <v>2021T</v>
      </c>
      <c r="M7" s="60" t="str">
        <f>VLOOKUP($AB$2,$AC$2:$AJ$37,8,FALSE)</f>
        <v>Prim.İsk</v>
      </c>
      <c r="N7" s="61" t="str">
        <f>VLOOKUP($AB$2,$AC$2:$AJ$37,6,FALSE)</f>
        <v>2020T</v>
      </c>
      <c r="O7" s="59" t="str">
        <f>VLOOKUP($AB$2,$AC$2:$AJ$37,7,FALSE)</f>
        <v>2021T</v>
      </c>
      <c r="P7" s="60" t="str">
        <f>VLOOKUP($AB$2,$AC$2:$AJ$37,8,FALSE)</f>
        <v>Prim.İsk</v>
      </c>
      <c r="Q7" s="61" t="str">
        <f>VLOOKUP($AB$2,$AC$2:$AJ$37,6,FALSE)</f>
        <v>2020T</v>
      </c>
      <c r="R7" s="59" t="str">
        <f>VLOOKUP($AB$2,$AC$2:$AJ$37,7,FALSE)</f>
        <v>2021T</v>
      </c>
      <c r="S7" s="62" t="str">
        <f>VLOOKUP($AB$2,$AC$2:$AJ$37,8,FALSE)</f>
        <v>Prim.İsk</v>
      </c>
      <c r="T7" s="63"/>
      <c r="U7" s="46"/>
      <c r="W7" s="42" t="s">
        <v>945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1234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4.4000000000000004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3.5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-56.8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3.6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2.5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-64.599999999999994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5.4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-46.3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6.4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5.7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-36.299999999999997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4.2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3.5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-58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4.2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3.2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-58.6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1234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ISCTR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KCHOL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KOZAA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KOZAL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Materials</v>
      </c>
      <c r="M9" s="77"/>
      <c r="N9" s="61" t="str">
        <f>IF(ISERROR((VLOOKUP(11,$AC$45:$AD$80,2,FALSE)))=TRUE," ",((VLOOKUP(11,$AC$45:$AD$80,2,FALSE))))</f>
        <v>SAHOL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Financials</v>
      </c>
      <c r="P9" s="77"/>
      <c r="Q9" s="61" t="str">
        <f>IF(ISERROR((VLOOKUP(12,$AC$45:$AD$80,2,FALSE)))=TRUE," ",((VLOOKUP(12,$AC$45:$AD$80,2,FALSE))))</f>
        <v>SODA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Materials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1230</v>
      </c>
      <c r="AG10" s="50" t="s">
        <v>1232</v>
      </c>
      <c r="AH10" s="50" t="s">
        <v>879</v>
      </c>
      <c r="AI10" s="50" t="s">
        <v>1229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5.01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6.0900001525878906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21.5568892732114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14.78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21.899999618530273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48.173204455549893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13.06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15.399999618530273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17.917301826418619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80.25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110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37.071651090342669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7.83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12.324999809265137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57.407404971457687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7.26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9.5500001907348633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31.542702351719875</v>
      </c>
      <c r="T11" s="46"/>
      <c r="U11" s="46"/>
      <c r="W11" s="42" t="s">
        <v>135</v>
      </c>
      <c r="X11" s="42">
        <v>3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1231</v>
      </c>
      <c r="AG11" s="50" t="s">
        <v>1233</v>
      </c>
      <c r="AH11" s="50" t="s">
        <v>879</v>
      </c>
      <c r="AI11" s="50" t="s">
        <v>1229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2020T</v>
      </c>
      <c r="C12" s="59" t="str">
        <f>VLOOKUP($AB$2,$AC$2:$AJ$37,7,FALSE)</f>
        <v>2021T</v>
      </c>
      <c r="D12" s="60" t="str">
        <f>VLOOKUP($AB$2,$AC$2:$AJ$37,8,FALSE)</f>
        <v>Prim.İsk</v>
      </c>
      <c r="E12" s="61" t="str">
        <f>VLOOKUP($AB$2,$AC$2:$AJ$37,6,FALSE)</f>
        <v>2020T</v>
      </c>
      <c r="F12" s="59" t="str">
        <f>VLOOKUP($AB$2,$AC$2:$AJ$37,7,FALSE)</f>
        <v>2021T</v>
      </c>
      <c r="G12" s="60" t="str">
        <f>VLOOKUP($AB$2,$AC$2:$AJ$37,8,FALSE)</f>
        <v>Prim.İsk</v>
      </c>
      <c r="H12" s="61" t="str">
        <f>VLOOKUP($AB$2,$AC$2:$AJ$37,6,FALSE)</f>
        <v>2020T</v>
      </c>
      <c r="I12" s="59" t="str">
        <f>VLOOKUP($AB$2,$AC$2:$AJ$37,7,FALSE)</f>
        <v>2021T</v>
      </c>
      <c r="J12" s="60" t="str">
        <f>VLOOKUP($AB$2,$AC$2:$AJ$37,8,FALSE)</f>
        <v>Prim.İsk</v>
      </c>
      <c r="K12" s="61" t="str">
        <f>VLOOKUP($AB$2,$AC$2:$AJ$37,6,FALSE)</f>
        <v>2020T</v>
      </c>
      <c r="L12" s="59" t="str">
        <f>VLOOKUP($AB$2,$AC$2:$AJ$37,7,FALSE)</f>
        <v>2021T</v>
      </c>
      <c r="M12" s="60" t="str">
        <f>VLOOKUP($AB$2,$AC$2:$AJ$37,8,FALSE)</f>
        <v>Prim.İsk</v>
      </c>
      <c r="N12" s="61" t="str">
        <f>VLOOKUP($AB$2,$AC$2:$AJ$37,6,FALSE)</f>
        <v>2020T</v>
      </c>
      <c r="O12" s="59" t="str">
        <f>VLOOKUP($AB$2,$AC$2:$AJ$37,7,FALSE)</f>
        <v>2021T</v>
      </c>
      <c r="P12" s="60" t="str">
        <f>VLOOKUP($AB$2,$AC$2:$AJ$37,8,FALSE)</f>
        <v>Prim.İsk</v>
      </c>
      <c r="Q12" s="61" t="str">
        <f>VLOOKUP($AB$2,$AC$2:$AJ$37,6,FALSE)</f>
        <v>2020T</v>
      </c>
      <c r="R12" s="59" t="str">
        <f>VLOOKUP($AB$2,$AC$2:$AJ$37,7,FALSE)</f>
        <v>2021T</v>
      </c>
      <c r="S12" s="62" t="str">
        <f>VLOOKUP($AB$2,$AC$2:$AJ$37,8,FALSE)</f>
        <v>Prim.İsk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1234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3.7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2.8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-63.8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4.9000000000000004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6.2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-51.4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5.7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5.9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-43.6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5.9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-41.2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4.3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3.1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-57.7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6.1</v>
      </c>
      <c r="R13" s="73" t="str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 xml:space="preserve"> 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-40.1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1234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YKBNK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Financials</v>
      </c>
      <c r="D14" s="77"/>
      <c r="E14" s="61" t="str">
        <f>IF(ISERROR((VLOOKUP(14,$AC$45:$AD$80,2,FALSE)))=TRUE," ",((VLOOKUP(14,$AC$45:$AD$80,2,FALSE))))</f>
        <v/>
      </c>
      <c r="F14" s="77" t="e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#N/A</v>
      </c>
      <c r="G14" s="77"/>
      <c r="H14" s="61" t="str">
        <f>IF(ISERROR((VLOOKUP(15,$AC$45:$AD$80,2,FALSE)))=TRUE," ",((VLOOKUP(15,$AC$45:$AD$80,2,FALSE))))</f>
        <v/>
      </c>
      <c r="I14" s="77" t="e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#N/A</v>
      </c>
      <c r="J14" s="77"/>
      <c r="K14" s="61" t="str">
        <f>IF(ISERROR((VLOOKUP(16,$AC$45:$AD$80,2,FALSE)))=TRUE," ",((VLOOKUP(16,$AC$45:$AD$80,2,FALSE))))</f>
        <v/>
      </c>
      <c r="L14" s="77" t="e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#N/A</v>
      </c>
      <c r="M14" s="77"/>
      <c r="N14" s="61" t="str">
        <f>IF(ISERROR((VLOOKUP(17,$AC$45:$AD$80,2,FALSE)))=TRUE," ",((VLOOKUP(17,$AC$45:$AD$80,2,FALSE))))</f>
        <v/>
      </c>
      <c r="O14" s="77" t="e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#N/A</v>
      </c>
      <c r="P14" s="77"/>
      <c r="Q14" s="61" t="str">
        <f>IF(ISERROR((VLOOKUP(18,$AC$45:$AD$80,2,FALSE)))=TRUE," ",((VLOOKUP(18,$AC$45:$AD$80,2,FALSE))))</f>
        <v/>
      </c>
      <c r="R14" s="77" t="e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#N/A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1234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2.02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2.8499999046325684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41.08910418973111</v>
      </c>
      <c r="E16" s="67" t="str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 xml:space="preserve"> </v>
      </c>
      <c r="F16" s="65" t="e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#N/A</v>
      </c>
      <c r="G16" s="66" t="str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 xml:space="preserve"> </v>
      </c>
      <c r="H16" s="67" t="str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 xml:space="preserve"> </v>
      </c>
      <c r="I16" s="65" t="e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#N/A</v>
      </c>
      <c r="J16" s="66" t="str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 xml:space="preserve"> </v>
      </c>
      <c r="K16" s="67" t="str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 xml:space="preserve"> </v>
      </c>
      <c r="L16" s="65" t="e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#N/A</v>
      </c>
      <c r="M16" s="66" t="str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 xml:space="preserve"> </v>
      </c>
      <c r="N16" s="67" t="str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 xml:space="preserve"> </v>
      </c>
      <c r="O16" s="65" t="e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#N/A</v>
      </c>
      <c r="P16" s="66" t="str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 xml:space="preserve"> </v>
      </c>
      <c r="Q16" s="67" t="str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 xml:space="preserve"> </v>
      </c>
      <c r="R16" s="65" t="e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#N/A</v>
      </c>
      <c r="S16" s="68" t="str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 xml:space="preserve"> 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1230</v>
      </c>
      <c r="AG16" s="50" t="s">
        <v>1232</v>
      </c>
      <c r="AH16" s="50" t="s">
        <v>879</v>
      </c>
      <c r="AI16" s="50" t="s">
        <v>1229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2020T</v>
      </c>
      <c r="C17" s="59" t="str">
        <f>VLOOKUP($AB$2,$AC$2:$AJ$37,7,FALSE)</f>
        <v>2021T</v>
      </c>
      <c r="D17" s="60" t="str">
        <f>VLOOKUP($AB$2,$AC$2:$AJ$37,8,FALSE)</f>
        <v>Prim.İsk</v>
      </c>
      <c r="E17" s="61" t="str">
        <f>VLOOKUP($AB$2,$AC$2:$AJ$37,6,FALSE)</f>
        <v>2020T</v>
      </c>
      <c r="F17" s="59" t="str">
        <f>VLOOKUP($AB$2,$AC$2:$AJ$37,7,FALSE)</f>
        <v>2021T</v>
      </c>
      <c r="G17" s="60" t="str">
        <f>VLOOKUP($AB$2,$AC$2:$AJ$37,8,FALSE)</f>
        <v>Prim.İsk</v>
      </c>
      <c r="H17" s="61" t="str">
        <f>VLOOKUP($AB$2,$AC$2:$AJ$37,6,FALSE)</f>
        <v>2020T</v>
      </c>
      <c r="I17" s="59" t="str">
        <f>VLOOKUP($AB$2,$AC$2:$AJ$37,7,FALSE)</f>
        <v>2021T</v>
      </c>
      <c r="J17" s="60" t="str">
        <f>VLOOKUP($AB$2,$AC$2:$AJ$37,8,FALSE)</f>
        <v>Prim.İsk</v>
      </c>
      <c r="K17" s="61" t="str">
        <f>VLOOKUP($AB$2,$AC$2:$AJ$37,6,FALSE)</f>
        <v>2020T</v>
      </c>
      <c r="L17" s="59" t="str">
        <f>VLOOKUP($AB$2,$AC$2:$AJ$37,7,FALSE)</f>
        <v>2021T</v>
      </c>
      <c r="M17" s="60" t="str">
        <f>VLOOKUP($AB$2,$AC$2:$AJ$37,8,FALSE)</f>
        <v>Prim.İsk</v>
      </c>
      <c r="N17" s="61" t="str">
        <f>VLOOKUP($AB$2,$AC$2:$AJ$37,6,FALSE)</f>
        <v>2020T</v>
      </c>
      <c r="O17" s="59" t="str">
        <f>VLOOKUP($AB$2,$AC$2:$AJ$37,7,FALSE)</f>
        <v>2021T</v>
      </c>
      <c r="P17" s="60" t="str">
        <f>VLOOKUP($AB$2,$AC$2:$AJ$37,8,FALSE)</f>
        <v>Prim.İsk</v>
      </c>
      <c r="Q17" s="61" t="str">
        <f>VLOOKUP($AB$2,$AC$2:$AJ$37,6,FALSE)</f>
        <v>2020T</v>
      </c>
      <c r="R17" s="59" t="str">
        <f>VLOOKUP($AB$2,$AC$2:$AJ$37,7,FALSE)</f>
        <v>2021T</v>
      </c>
      <c r="S17" s="62" t="str">
        <f>VLOOKUP($AB$2,$AC$2:$AJ$37,8,FALSE)</f>
        <v>Prim.İsk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1231</v>
      </c>
      <c r="AG17" s="50" t="s">
        <v>1233</v>
      </c>
      <c r="AH17" s="50" t="s">
        <v>879</v>
      </c>
      <c r="AI17" s="50" t="s">
        <v>1229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4.4000000000000004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3.4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-56.5</v>
      </c>
      <c r="E18" s="74" t="str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 xml:space="preserve"> </v>
      </c>
      <c r="F18" s="73" t="str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 xml:space="preserve"> </v>
      </c>
      <c r="G18" s="66" t="str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 t="str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 xml:space="preserve"> </v>
      </c>
      <c r="I18" s="73" t="str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 xml:space="preserve"> </v>
      </c>
      <c r="J18" s="66" t="str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 xml:space="preserve"> </v>
      </c>
      <c r="K18" s="74" t="str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 xml:space="preserve"> </v>
      </c>
      <c r="L18" s="73" t="str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 xml:space="preserve"> </v>
      </c>
      <c r="M18" s="66" t="str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 xml:space="preserve"> </v>
      </c>
      <c r="N18" s="74" t="str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 xml:space="preserve"> </v>
      </c>
      <c r="O18" s="73" t="str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 xml:space="preserve"> </v>
      </c>
      <c r="P18" s="66" t="str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74" t="str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 xml:space="preserve"> </v>
      </c>
      <c r="R18" s="73" t="str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1234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1234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1234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2020T</v>
      </c>
      <c r="C22" s="59" t="str">
        <f>VLOOKUP($AB$2,$AC$2:$AJ$37,7,FALSE)</f>
        <v>2021T</v>
      </c>
      <c r="D22" s="60" t="str">
        <f>VLOOKUP($AB$2,$AC$2:$AJ$37,8,FALSE)</f>
        <v>Prim.İsk</v>
      </c>
      <c r="E22" s="61" t="str">
        <f>VLOOKUP($AB$2,$AC$2:$AJ$37,6,FALSE)</f>
        <v>2020T</v>
      </c>
      <c r="F22" s="59" t="str">
        <f>VLOOKUP($AB$2,$AC$2:$AJ$37,7,FALSE)</f>
        <v>2021T</v>
      </c>
      <c r="G22" s="60" t="str">
        <f>VLOOKUP($AB$2,$AC$2:$AJ$37,8,FALSE)</f>
        <v>Prim.İsk</v>
      </c>
      <c r="H22" s="61" t="str">
        <f>VLOOKUP($AB$2,$AC$2:$AJ$37,6,FALSE)</f>
        <v>2020T</v>
      </c>
      <c r="I22" s="59" t="str">
        <f>VLOOKUP($AB$2,$AC$2:$AJ$37,7,FALSE)</f>
        <v>2021T</v>
      </c>
      <c r="J22" s="60" t="str">
        <f>VLOOKUP($AB$2,$AC$2:$AJ$37,8,FALSE)</f>
        <v>Prim.İsk</v>
      </c>
      <c r="K22" s="61" t="str">
        <f>VLOOKUP($AB$2,$AC$2:$AJ$37,6,FALSE)</f>
        <v>2020T</v>
      </c>
      <c r="L22" s="59" t="str">
        <f>VLOOKUP($AB$2,$AC$2:$AJ$37,7,FALSE)</f>
        <v>2021T</v>
      </c>
      <c r="M22" s="60" t="str">
        <f>VLOOKUP($AB$2,$AC$2:$AJ$37,8,FALSE)</f>
        <v>Prim.İsk</v>
      </c>
      <c r="N22" s="61" t="str">
        <f>VLOOKUP($AB$2,$AC$2:$AJ$37,6,FALSE)</f>
        <v>2020T</v>
      </c>
      <c r="O22" s="59" t="str">
        <f>VLOOKUP($AB$2,$AC$2:$AJ$37,7,FALSE)</f>
        <v>2021T</v>
      </c>
      <c r="P22" s="60" t="str">
        <f>VLOOKUP($AB$2,$AC$2:$AJ$37,8,FALSE)</f>
        <v>Prim.İsk</v>
      </c>
      <c r="Q22" s="61" t="str">
        <f>VLOOKUP($AB$2,$AC$2:$AJ$37,6,FALSE)</f>
        <v>2020T</v>
      </c>
      <c r="R22" s="59" t="str">
        <f>VLOOKUP($AB$2,$AC$2:$AJ$37,7,FALSE)</f>
        <v>2021T</v>
      </c>
      <c r="S22" s="62" t="str">
        <f>VLOOKUP($AB$2,$AC$2:$AJ$37,8,FALSE)</f>
        <v>Prim.İsk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1230</v>
      </c>
      <c r="AG22" s="50" t="s">
        <v>1232</v>
      </c>
      <c r="AH22" s="50" t="s">
        <v>879</v>
      </c>
      <c r="AI22" s="50" t="s">
        <v>1229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1231</v>
      </c>
      <c r="AG23" s="50" t="s">
        <v>1233</v>
      </c>
      <c r="AH23" s="50" t="s">
        <v>879</v>
      </c>
      <c r="AI23" s="50" t="s">
        <v>1229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1234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1234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1234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2020T</v>
      </c>
      <c r="C27" s="59" t="str">
        <f>VLOOKUP($AB$2,$AC$2:$AJ$37,7,FALSE)</f>
        <v>2021T</v>
      </c>
      <c r="D27" s="60" t="str">
        <f>VLOOKUP($AB$2,$AC$2:$AJ$37,8,FALSE)</f>
        <v>Prim.İsk</v>
      </c>
      <c r="E27" s="61" t="str">
        <f>VLOOKUP($AB$2,$AC$2:$AJ$37,6,FALSE)</f>
        <v>2020T</v>
      </c>
      <c r="F27" s="59" t="str">
        <f>VLOOKUP($AB$2,$AC$2:$AJ$37,7,FALSE)</f>
        <v>2021T</v>
      </c>
      <c r="G27" s="60" t="str">
        <f>VLOOKUP($AB$2,$AC$2:$AJ$37,8,FALSE)</f>
        <v>Prim.İsk</v>
      </c>
      <c r="H27" s="61" t="str">
        <f>VLOOKUP($AB$2,$AC$2:$AJ$37,6,FALSE)</f>
        <v>2020T</v>
      </c>
      <c r="I27" s="59" t="str">
        <f>VLOOKUP($AB$2,$AC$2:$AJ$37,7,FALSE)</f>
        <v>2021T</v>
      </c>
      <c r="J27" s="60" t="str">
        <f>VLOOKUP($AB$2,$AC$2:$AJ$37,8,FALSE)</f>
        <v>Prim.İsk</v>
      </c>
      <c r="K27" s="61" t="str">
        <f>VLOOKUP($AB$2,$AC$2:$AJ$37,6,FALSE)</f>
        <v>2020T</v>
      </c>
      <c r="L27" s="59" t="str">
        <f>VLOOKUP($AB$2,$AC$2:$AJ$37,7,FALSE)</f>
        <v>2021T</v>
      </c>
      <c r="M27" s="60" t="str">
        <f>VLOOKUP($AB$2,$AC$2:$AJ$37,8,FALSE)</f>
        <v>Prim.İsk</v>
      </c>
      <c r="N27" s="61" t="str">
        <f>VLOOKUP($AB$2,$AC$2:$AJ$37,6,FALSE)</f>
        <v>2020T</v>
      </c>
      <c r="O27" s="59" t="str">
        <f>VLOOKUP($AB$2,$AC$2:$AJ$37,7,FALSE)</f>
        <v>2021T</v>
      </c>
      <c r="P27" s="60" t="str">
        <f>VLOOKUP($AB$2,$AC$2:$AJ$37,8,FALSE)</f>
        <v>Prim.İsk</v>
      </c>
      <c r="Q27" s="61" t="str">
        <f>VLOOKUP($AB$2,$AC$2:$AJ$37,6,FALSE)</f>
        <v>2020T</v>
      </c>
      <c r="R27" s="59" t="str">
        <f>VLOOKUP($AB$2,$AC$2:$AJ$37,7,FALSE)</f>
        <v>2021T</v>
      </c>
      <c r="S27" s="62" t="str">
        <f>VLOOKUP($AB$2,$AC$2:$AJ$37,8,FALSE)</f>
        <v>Prim.İsk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1230</v>
      </c>
      <c r="AG28" s="50" t="s">
        <v>1232</v>
      </c>
      <c r="AH28" s="50" t="s">
        <v>879</v>
      </c>
      <c r="AI28" s="50" t="s">
        <v>1229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1231</v>
      </c>
      <c r="AG29" s="50" t="s">
        <v>1233</v>
      </c>
      <c r="AH29" s="50" t="s">
        <v>879</v>
      </c>
      <c r="AI29" s="50" t="s">
        <v>1229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1234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1234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2020T</v>
      </c>
      <c r="C32" s="59" t="str">
        <f>VLOOKUP($AB$2,$AC$2:$AJ$37,7,FALSE)</f>
        <v>2021T</v>
      </c>
      <c r="D32" s="60" t="str">
        <f>VLOOKUP($AB$2,$AC$2:$AJ$37,8,FALSE)</f>
        <v>Prim.İsk</v>
      </c>
      <c r="E32" s="61" t="str">
        <f>VLOOKUP($AB$2,$AC$2:$AJ$37,6,FALSE)</f>
        <v>2020T</v>
      </c>
      <c r="F32" s="59" t="str">
        <f>VLOOKUP($AB$2,$AC$2:$AJ$37,7,FALSE)</f>
        <v>2021T</v>
      </c>
      <c r="G32" s="60" t="str">
        <f>VLOOKUP($AB$2,$AC$2:$AJ$37,8,FALSE)</f>
        <v>Prim.İsk</v>
      </c>
      <c r="H32" s="61" t="str">
        <f>VLOOKUP($AB$2,$AC$2:$AJ$37,6,FALSE)</f>
        <v>2020T</v>
      </c>
      <c r="I32" s="59" t="str">
        <f>VLOOKUP($AB$2,$AC$2:$AJ$37,7,FALSE)</f>
        <v>2021T</v>
      </c>
      <c r="J32" s="60" t="str">
        <f>VLOOKUP($AB$2,$AC$2:$AJ$37,8,FALSE)</f>
        <v>Prim.İsk</v>
      </c>
      <c r="K32" s="61" t="str">
        <f>VLOOKUP($AB$2,$AC$2:$AJ$37,6,FALSE)</f>
        <v>2020T</v>
      </c>
      <c r="L32" s="59" t="str">
        <f>VLOOKUP($AB$2,$AC$2:$AJ$37,7,FALSE)</f>
        <v>2021T</v>
      </c>
      <c r="M32" s="60" t="str">
        <f>VLOOKUP($AB$2,$AC$2:$AJ$37,8,FALSE)</f>
        <v>Prim.İsk</v>
      </c>
      <c r="N32" s="61" t="str">
        <f>VLOOKUP($AB$2,$AC$2:$AJ$37,6,FALSE)</f>
        <v>2020T</v>
      </c>
      <c r="O32" s="59" t="str">
        <f>VLOOKUP($AB$2,$AC$2:$AJ$37,7,FALSE)</f>
        <v>2021T</v>
      </c>
      <c r="P32" s="60" t="str">
        <f>VLOOKUP($AB$2,$AC$2:$AJ$37,8,FALSE)</f>
        <v>Prim.İsk</v>
      </c>
      <c r="Q32" s="61" t="str">
        <f>VLOOKUP($AB$2,$AC$2:$AJ$37,6,FALSE)</f>
        <v>2020T</v>
      </c>
      <c r="R32" s="59" t="str">
        <f>VLOOKUP($AB$2,$AC$2:$AJ$37,7,FALSE)</f>
        <v>2021T</v>
      </c>
      <c r="S32" s="62" t="str">
        <f>VLOOKUP($AB$2,$AC$2:$AJ$37,8,FALSE)</f>
        <v>Prim.İsk</v>
      </c>
      <c r="Z32" s="80">
        <v>6</v>
      </c>
      <c r="AA32" s="80">
        <v>1</v>
      </c>
      <c r="AC32" s="42">
        <v>60</v>
      </c>
      <c r="AD32" s="42" t="s">
        <v>945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1234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945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945</v>
      </c>
      <c r="AE34" s="50" t="s">
        <v>17</v>
      </c>
      <c r="AF34" s="50" t="s">
        <v>1230</v>
      </c>
      <c r="AG34" s="50" t="s">
        <v>1232</v>
      </c>
      <c r="AH34" s="50" t="s">
        <v>879</v>
      </c>
      <c r="AI34" s="50" t="s">
        <v>1229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1186</v>
      </c>
      <c r="Z35" s="80">
        <v>6</v>
      </c>
      <c r="AA35" s="80">
        <v>4</v>
      </c>
      <c r="AC35" s="42">
        <f t="shared" si="5"/>
        <v>63</v>
      </c>
      <c r="AD35" s="42" t="s">
        <v>945</v>
      </c>
      <c r="AE35" s="50" t="s">
        <v>18</v>
      </c>
      <c r="AF35" s="50" t="s">
        <v>1231</v>
      </c>
      <c r="AG35" s="50" t="s">
        <v>1233</v>
      </c>
      <c r="AH35" s="50" t="s">
        <v>879</v>
      </c>
      <c r="AI35" s="50" t="s">
        <v>1229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4" t="s">
        <v>842</v>
      </c>
      <c r="C36" s="183"/>
      <c r="D36" s="183"/>
      <c r="E36" s="183"/>
      <c r="F36" s="183"/>
      <c r="G36" s="183"/>
      <c r="H36" s="184" t="s">
        <v>858</v>
      </c>
      <c r="I36" s="183"/>
      <c r="J36" s="183"/>
      <c r="K36" s="183"/>
      <c r="L36" s="183"/>
      <c r="M36" s="183"/>
      <c r="N36" s="183"/>
      <c r="O36" s="185"/>
      <c r="P36" s="184" t="s">
        <v>845</v>
      </c>
      <c r="Q36" s="183"/>
      <c r="R36" s="183"/>
      <c r="S36" s="185"/>
      <c r="Z36" s="80">
        <v>6</v>
      </c>
      <c r="AA36" s="80">
        <v>5</v>
      </c>
      <c r="AC36" s="42">
        <f t="shared" si="5"/>
        <v>64</v>
      </c>
      <c r="AD36" s="42" t="s">
        <v>945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1234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4" t="s">
        <v>843</v>
      </c>
      <c r="C37" s="183"/>
      <c r="D37" s="183"/>
      <c r="E37" s="183" t="s">
        <v>844</v>
      </c>
      <c r="F37" s="183"/>
      <c r="G37" s="183"/>
      <c r="H37" s="184" t="s">
        <v>871</v>
      </c>
      <c r="I37" s="183"/>
      <c r="J37" s="183"/>
      <c r="K37" s="183"/>
      <c r="L37" s="183" t="s">
        <v>872</v>
      </c>
      <c r="M37" s="183"/>
      <c r="N37" s="183"/>
      <c r="O37" s="185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945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1234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4">
        <v>15</v>
      </c>
      <c r="C38" s="183"/>
      <c r="D38" s="183"/>
      <c r="E38" s="183">
        <v>-15</v>
      </c>
      <c r="F38" s="183"/>
      <c r="G38" s="185"/>
      <c r="H38" s="184">
        <v>-30</v>
      </c>
      <c r="I38" s="183"/>
      <c r="J38" s="183"/>
      <c r="K38" s="86"/>
      <c r="L38" s="86"/>
      <c r="M38" s="183">
        <v>300</v>
      </c>
      <c r="N38" s="183"/>
      <c r="O38" s="92"/>
      <c r="P38" s="93">
        <v>2</v>
      </c>
      <c r="Q38" s="93">
        <v>50</v>
      </c>
      <c r="R38" s="184">
        <v>0</v>
      </c>
      <c r="S38" s="185"/>
      <c r="V38" s="46"/>
      <c r="W38" s="46"/>
      <c r="X38" s="46"/>
      <c r="Y38" s="46"/>
    </row>
    <row r="39" spans="1:67" ht="14.1" customHeight="1" x14ac:dyDescent="0.2">
      <c r="B39" s="184" t="s">
        <v>859</v>
      </c>
      <c r="C39" s="183"/>
      <c r="D39" s="183"/>
      <c r="E39" s="183"/>
      <c r="F39" s="183"/>
      <c r="G39" s="183"/>
      <c r="H39" s="188" t="s">
        <v>854</v>
      </c>
      <c r="I39" s="189"/>
      <c r="J39" s="189"/>
      <c r="K39" s="189"/>
      <c r="L39" s="189"/>
      <c r="M39" s="189"/>
      <c r="N39" s="189"/>
      <c r="O39" s="190"/>
      <c r="P39" s="184" t="s">
        <v>847</v>
      </c>
      <c r="Q39" s="183"/>
      <c r="R39" s="183"/>
      <c r="S39" s="185"/>
      <c r="V39" s="46"/>
      <c r="W39" s="46"/>
      <c r="X39" s="46"/>
      <c r="Y39" s="46"/>
      <c r="AD39" s="76" t="s">
        <v>157</v>
      </c>
      <c r="AE39" s="94">
        <f>MAX(AE$45:AE$80)</f>
        <v>64.62376414409465</v>
      </c>
      <c r="AF39" s="94">
        <f t="shared" ref="AF39:BO39" si="6">MAX(AF$45:AF$80)</f>
        <v>0.60581216371539104</v>
      </c>
      <c r="AG39" s="94">
        <f t="shared" si="6"/>
        <v>100</v>
      </c>
      <c r="AH39" s="94">
        <f t="shared" si="6"/>
        <v>64.62376414409465</v>
      </c>
      <c r="AI39" s="94">
        <f t="shared" si="6"/>
        <v>80.432512557820175</v>
      </c>
      <c r="AJ39" s="94">
        <f t="shared" si="6"/>
        <v>11.368909512761022</v>
      </c>
      <c r="AK39" s="94">
        <f t="shared" si="6"/>
        <v>72.881355932203391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4" t="s">
        <v>871</v>
      </c>
      <c r="C40" s="183"/>
      <c r="D40" s="183"/>
      <c r="E40" s="183" t="s">
        <v>872</v>
      </c>
      <c r="F40" s="183"/>
      <c r="G40" s="183"/>
      <c r="H40" s="184" t="s">
        <v>855</v>
      </c>
      <c r="I40" s="183"/>
      <c r="J40" s="183"/>
      <c r="K40" s="183"/>
      <c r="L40" s="183" t="s">
        <v>856</v>
      </c>
      <c r="M40" s="183"/>
      <c r="N40" s="183"/>
      <c r="O40" s="185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36.347100301618973</v>
      </c>
      <c r="AF40" s="95">
        <f t="shared" ref="AF40:BO40" si="7">MIN(AF$45:AF$80)</f>
        <v>0.14130436667340551</v>
      </c>
      <c r="AG40" s="95">
        <f t="shared" si="7"/>
        <v>-18.181818181818183</v>
      </c>
      <c r="AH40" s="95">
        <f t="shared" si="7"/>
        <v>36.347100301618973</v>
      </c>
      <c r="AI40" s="95">
        <f t="shared" si="7"/>
        <v>-12.912640805903465</v>
      </c>
      <c r="AJ40" s="95">
        <f t="shared" si="7"/>
        <v>0</v>
      </c>
      <c r="AK40" s="95">
        <f t="shared" si="7"/>
        <v>-33.296582138919518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4">
        <v>-30</v>
      </c>
      <c r="C41" s="183"/>
      <c r="D41" s="183"/>
      <c r="E41" s="183">
        <v>200</v>
      </c>
      <c r="F41" s="183"/>
      <c r="G41" s="185"/>
      <c r="H41" s="184">
        <v>70</v>
      </c>
      <c r="I41" s="183"/>
      <c r="J41" s="183"/>
      <c r="K41" s="96"/>
      <c r="L41" s="96"/>
      <c r="M41" s="183">
        <v>70</v>
      </c>
      <c r="N41" s="183"/>
      <c r="O41" s="97"/>
      <c r="P41" s="93">
        <v>50</v>
      </c>
      <c r="Q41" s="93">
        <v>100</v>
      </c>
      <c r="R41" s="184">
        <v>-50</v>
      </c>
      <c r="S41" s="185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28.276663842475678</v>
      </c>
      <c r="AF41" s="95">
        <f t="shared" ref="AF41:AW41" si="8">AF39-AF40</f>
        <v>0.46450779704198553</v>
      </c>
      <c r="AG41" s="95">
        <f t="shared" si="8"/>
        <v>118.18181818181819</v>
      </c>
      <c r="AH41" s="95">
        <f t="shared" si="8"/>
        <v>28.276663842475678</v>
      </c>
      <c r="AI41" s="95">
        <f t="shared" si="8"/>
        <v>93.345153363723639</v>
      </c>
      <c r="AJ41" s="95">
        <f t="shared" si="8"/>
        <v>11.368909512761022</v>
      </c>
      <c r="AK41" s="95">
        <f t="shared" si="8"/>
        <v>106.17793807112291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1.6633331672044516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0.80790468121359083</v>
      </c>
      <c r="AF43" s="116">
        <f t="shared" ref="AF43:AW43" si="10">AF41/AF42</f>
        <v>1.2902994362277376E-2</v>
      </c>
      <c r="AG43" s="116">
        <f t="shared" si="10"/>
        <v>3.2828282828282829</v>
      </c>
      <c r="AH43" s="116">
        <f t="shared" si="10"/>
        <v>0.78546288451321322</v>
      </c>
      <c r="AI43" s="116">
        <f t="shared" si="10"/>
        <v>2.592920926770101</v>
      </c>
      <c r="AJ43" s="116">
        <f t="shared" si="10"/>
        <v>0.31580304202113951</v>
      </c>
      <c r="AK43" s="116">
        <f t="shared" si="10"/>
        <v>2.949387168642303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 yılı F/K tahminine göre pahalı</v>
      </c>
      <c r="C44" s="118"/>
      <c r="D44" s="118"/>
      <c r="E44" s="118"/>
      <c r="S44" s="119" t="str">
        <f>VLOOKUP($AB$2,$AC$2:$AJ$37,5,FALSE)</f>
        <v>2020 yılı F/K tahminine göre ucuz</v>
      </c>
      <c r="V44" s="46"/>
      <c r="W44" s="46"/>
      <c r="X44" s="46"/>
      <c r="Y44" s="95"/>
      <c r="AB44" s="120" t="s">
        <v>166</v>
      </c>
      <c r="AD44" s="42">
        <f>AB2</f>
        <v>12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7">
        <f>'X1'!B3</f>
        <v>44091.003484143519</v>
      </c>
      <c r="C45" s="187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AKBNK TI Equity</v>
      </c>
      <c r="AE45" s="127">
        <f>IF(ISERROR((HLOOKUP($AD$44,$AF$44:$BO$80,W45,FALSE)))=TRUE," ",((HLOOKUP($AD$44,$AF$44:$BO$80,W45,FALSE))))</f>
        <v>56.797730510066756</v>
      </c>
      <c r="AF45" s="128">
        <f>IF(ISERROR(((VLOOKUP(AD45,'X1'!$B:$AO,6,FALSE))/(VLOOKUP(AD45,'X1'!$B:$AO,7,FALSE))-1))=TRUE," ",(((VLOOKUP(AD45,'X1'!$B:$AO,6,FALSE))/(VLOOKUP(AD45,'X1'!$B:$AO,7,FALSE))-1)))</f>
        <v>0.53374233128834359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84</v>
      </c>
      <c r="AH45" s="128">
        <f>IF(ISERROR(((VLOOKUP(AD45,'X1'!$B:$AZ,42,FALSE))))=TRUE," ",(((VLOOKUP(AD45,'X1'!$B:$AZ,42,FALSE)))))</f>
        <v>56.797730510066756</v>
      </c>
      <c r="AI45" s="128" t="str">
        <f>IF(ISERROR(((VLOOKUP(AD45,'X1'!$B:$AZ,43,FALSE))))=TRUE," ",(((VLOOKUP(AD45,'X1'!$B:$AZ,43,FALSE)))))</f>
        <v xml:space="preserve"> </v>
      </c>
      <c r="AJ45" s="128">
        <f>IF(ISERROR(((VLOOKUP(AD45,'X1'!$B:$AZ,15,FALSE))))=TRUE," ",(((VLOOKUP(AD45,'X1'!$B:$AZ,15,FALSE)))))</f>
        <v>0</v>
      </c>
      <c r="AK45" s="128">
        <f>IF(ISERROR(((VLOOKUP(AD45,'X1'!$B:$AZ,14,FALSE))))=TRUE," ",(((VLOOKUP(AD45,'X1'!$B:$AZ,14,FALSE)))))</f>
        <v>8.843537414966006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1229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ALARK TI Equity</v>
      </c>
      <c r="AE46" s="127">
        <f t="shared" ref="AE46:AE80" si="14">IF(ISERROR((HLOOKUP($AD$44,$AF$44:$BO$80,W46,FALSE)))=TRUE," ",((HLOOKUP($AD$44,$AF$44:$BO$80,W46,FALSE))))</f>
        <v>64.62376414409465</v>
      </c>
      <c r="AF46" s="128">
        <f>IF(ISERROR(((VLOOKUP(AD46,'X1'!$B:$AO,6,FALSE))/(VLOOKUP(AD46,'X1'!$B:$AO,7,FALSE))-1))=TRUE," ",(((VLOOKUP(AD46,'X1'!$B:$AO,6,FALSE))/(VLOOKUP(AD46,'X1'!$B:$AO,7,FALSE))-1)))</f>
        <v>0.33820844088873447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66.666666666666671</v>
      </c>
      <c r="AH46" s="128">
        <f>IF(ISERROR(((VLOOKUP(AD46,'X1'!$B:$AZ,42,FALSE))))=TRUE," ",(((VLOOKUP(AD46,'X1'!$B:$AZ,42,FALSE)))))</f>
        <v>64.62376414409465</v>
      </c>
      <c r="AI46" s="128">
        <f>IF(ISERROR(((VLOOKUP(AD46,'X1'!$B:$AZ,43,FALSE))))=TRUE," ",(((VLOOKUP(AD46,'X1'!$B:$AZ,43,FALSE)))))</f>
        <v>8.0246381496348551</v>
      </c>
      <c r="AJ46" s="128">
        <f>IF(ISERROR(((VLOOKUP(AD46,'X1'!$B:$AZ,15,FALSE))))=TRUE," ",(((VLOOKUP(AD46,'X1'!$B:$AZ,15,FALSE)))))</f>
        <v>6.2157221206581355</v>
      </c>
      <c r="AK46" s="128">
        <f>IF(ISERROR(((VLOOKUP(AD46,'X1'!$B:$AZ,14,FALSE))))=TRUE," ",(((VLOOKUP(AD46,'X1'!$B:$AZ,14,FALSE)))))</f>
        <v>72.881355932203391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1187</v>
      </c>
      <c r="I47" s="178" t="s">
        <v>140</v>
      </c>
      <c r="J47" s="178" t="s">
        <v>9</v>
      </c>
      <c r="K47" s="178" t="s">
        <v>836</v>
      </c>
      <c r="L47" s="178" t="s">
        <v>879</v>
      </c>
      <c r="M47" s="178" t="s">
        <v>1229</v>
      </c>
      <c r="N47" s="178" t="s">
        <v>123</v>
      </c>
      <c r="O47" s="178" t="s">
        <v>879</v>
      </c>
      <c r="P47" s="178" t="s">
        <v>1229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EKGYO TI Equity</v>
      </c>
      <c r="AE47" s="127">
        <f t="shared" si="14"/>
        <v>46.327130276124315</v>
      </c>
      <c r="AF47" s="128">
        <f>IF(ISERROR(((VLOOKUP(AD47,'X1'!$B:$AO,6,FALSE))/(VLOOKUP(AD47,'X1'!$B:$AO,7,FALSE))-1))=TRUE," ",(((VLOOKUP(AD47,'X1'!$B:$AO,6,FALSE))/(VLOOKUP(AD47,'X1'!$B:$AO,7,FALSE))-1)))</f>
        <v>0.29888270820319307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100</v>
      </c>
      <c r="AH47" s="128">
        <f>IF(ISERROR(((VLOOKUP(AD47,'X1'!$B:$AZ,42,FALSE))))=TRUE," ",(((VLOOKUP(AD47,'X1'!$B:$AZ,42,FALSE)))))</f>
        <v>46.327130276124315</v>
      </c>
      <c r="AI47" s="128">
        <f>IF(ISERROR(((VLOOKUP(AD47,'X1'!$B:$AZ,43,FALSE))))=TRUE," ",(((VLOOKUP(AD47,'X1'!$B:$AZ,43,FALSE)))))</f>
        <v>-12.912640805903465</v>
      </c>
      <c r="AJ47" s="128">
        <f>IF(ISERROR(((VLOOKUP(AD47,'X1'!$B:$AZ,15,FALSE))))=TRUE," ",(((VLOOKUP(AD47,'X1'!$B:$AZ,15,FALSE)))))</f>
        <v>1.6759776536312849</v>
      </c>
      <c r="AK47" s="128">
        <f>IF(ISERROR(((VLOOKUP(AD47,'X1'!$B:$AZ,14,FALSE))))=TRUE," ",(((VLOOKUP(AD47,'X1'!$B:$AZ,14,FALSE)))))</f>
        <v>58.653846153846146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AKBNK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Akbank T.A.S.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Financials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4.8899999999999997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7.5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53.374233128834362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3389.5864720069994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21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25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4.3660714285714279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3.4804270462633449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-56.797730510066756</v>
      </c>
      <c r="O48" s="140" t="str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NA</v>
      </c>
      <c r="P48" s="140" t="str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NA</v>
      </c>
      <c r="Q48" s="141" t="str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 xml:space="preserve"> 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8.843537414966006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ENJSA TI Equity</v>
      </c>
      <c r="AE48" s="127">
        <f t="shared" si="14"/>
        <v>36.347100301618973</v>
      </c>
      <c r="AF48" s="128">
        <f>IF(ISERROR(((VLOOKUP(AD48,'X1'!$B:$AO,6,FALSE))/(VLOOKUP(AD48,'X1'!$B:$AO,7,FALSE))-1))=TRUE," ",(((VLOOKUP(AD48,'X1'!$B:$AO,6,FALSE))/(VLOOKUP(AD48,'X1'!$B:$AO,7,FALSE))-1)))</f>
        <v>0.22969842012409836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100</v>
      </c>
      <c r="AH48" s="128">
        <f>IF(ISERROR(((VLOOKUP(AD48,'X1'!$B:$AZ,42,FALSE))))=TRUE," ",(((VLOOKUP(AD48,'X1'!$B:$AZ,42,FALSE)))))</f>
        <v>36.347100301618973</v>
      </c>
      <c r="AI48" s="128">
        <f>IF(ISERROR(((VLOOKUP(AD48,'X1'!$B:$AZ,43,FALSE))))=TRUE," ",(((VLOOKUP(AD48,'X1'!$B:$AZ,43,FALSE)))))</f>
        <v>45.329868427936027</v>
      </c>
      <c r="AJ48" s="128">
        <f>IF(ISERROR(((VLOOKUP(AD48,'X1'!$B:$AZ,15,FALSE))))=TRUE," ",(((VLOOKUP(AD48,'X1'!$B:$AZ,15,FALSE)))))</f>
        <v>11.368909512761022</v>
      </c>
      <c r="AK48" s="128">
        <f>IF(ISERROR(((VLOOKUP(AD48,'X1'!$B:$AZ,14,FALSE))))=TRUE," ",(((VLOOKUP(AD48,'X1'!$B:$AZ,14,FALSE)))))</f>
        <v>53.142857142857146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ALARK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Alarko Holding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5.47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7.320000171661377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33.82084408887345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317.18387332141947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2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3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3.5751633986928102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2.4977168949771689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-64.62376414409465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7.1650096032504305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5.634030769230769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-8.0246381496348551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6.2157221206581355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72.881355932203391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GARAN TI Equity</v>
      </c>
      <c r="AE49" s="127">
        <f t="shared" si="14"/>
        <v>57.977570387674881</v>
      </c>
      <c r="AF49" s="128">
        <f>IF(ISERROR(((VLOOKUP(AD49,'X1'!$B:$AO,6,FALSE))/(VLOOKUP(AD49,'X1'!$B:$AO,7,FALSE))-1))=TRUE," ",(((VLOOKUP(AD49,'X1'!$B:$AO,6,FALSE))/(VLOOKUP(AD49,'X1'!$B:$AO,7,FALSE))-1)))</f>
        <v>0.60581216371539104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88</v>
      </c>
      <c r="AH49" s="128">
        <f>IF(ISERROR(((VLOOKUP(AD49,'X1'!$B:$AZ,42,FALSE))))=TRUE," ",(((VLOOKUP(AD49,'X1'!$B:$AZ,42,FALSE)))))</f>
        <v>57.977570387674881</v>
      </c>
      <c r="AI49" s="128" t="str">
        <f>IF(ISERROR(((VLOOKUP(AD49,'X1'!$B:$AZ,43,FALSE))))=TRUE," ",(((VLOOKUP(AD49,'X1'!$B:$AZ,43,FALSE)))))</f>
        <v xml:space="preserve"> </v>
      </c>
      <c r="AJ49" s="128">
        <f>IF(ISERROR(((VLOOKUP(AD49,'X1'!$B:$AZ,15,FALSE))))=TRUE," ",(((VLOOKUP(AD49,'X1'!$B:$AZ,15,FALSE)))))</f>
        <v>7.1535022354694489</v>
      </c>
      <c r="AK49" s="128">
        <f>IF(ISERROR(((VLOOKUP(AD49,'X1'!$B:$AZ,14,FALSE))))=TRUE," ",(((VLOOKUP(AD49,'X1'!$B:$AZ,14,FALSE)))))</f>
        <v>7.6294277929155383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EKGYO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Emlak Konut Gayrimenkul Yatiri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Real Estate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1.79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2.3250000476837158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29.888270820319306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906.71571427527181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5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5.4242424242424239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4.9722222222222223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-46.327130276124315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8.7960529801324494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5.5865573080967401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12.912640805903465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1.6759776536312849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58.653846153846146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HALKB TI Equity</v>
      </c>
      <c r="AE50" s="127">
        <f t="shared" si="14"/>
        <v>58.620916078799759</v>
      </c>
      <c r="AF50" s="128">
        <f>IF(ISERROR(((VLOOKUP(AD50,'X1'!$B:$AO,6,FALSE))/(VLOOKUP(AD50,'X1'!$B:$AO,7,FALSE))-1))=TRUE," ",(((VLOOKUP(AD50,'X1'!$B:$AO,6,FALSE))/(VLOOKUP(AD50,'X1'!$B:$AO,7,FALSE))-1)))</f>
        <v>0.14130436667340551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-18.181818181818183</v>
      </c>
      <c r="AH50" s="128">
        <f>IF(ISERROR(((VLOOKUP(AD50,'X1'!$B:$AZ,42,FALSE))))=TRUE," ",(((VLOOKUP(AD50,'X1'!$B:$AZ,42,FALSE)))))</f>
        <v>58.620916078799759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0</v>
      </c>
      <c r="AK50" s="128">
        <f>IF(ISERROR(((VLOOKUP(AD50,'X1'!$B:$AZ,14,FALSE))))=TRUE," ",(((VLOOKUP(AD50,'X1'!$B:$AZ,14,FALSE)))))</f>
        <v>-33.296582138919518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ENJSA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Enerjisa Enerji AS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Utilities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8.6199999999999992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10.600000381469727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22.969842012409835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1357.1162139411335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7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7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6.4328358208955212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5.6710526315789469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-36.347100301618973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4.258879876570421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4.7254922964049895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-45.329868427936027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11.368909512761022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53.142857142857146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ISCTR TI Equity</v>
      </c>
      <c r="AE51" s="127">
        <f t="shared" si="14"/>
        <v>63.814641147296967</v>
      </c>
      <c r="AF51" s="128">
        <f>IF(ISERROR(((VLOOKUP(AD51,'X1'!$B:$AO,6,FALSE))/(VLOOKUP(AD51,'X1'!$B:$AO,7,FALSE))-1))=TRUE," ",(((VLOOKUP(AD51,'X1'!$B:$AO,6,FALSE))/(VLOOKUP(AD51,'X1'!$B:$AO,7,FALSE))-1)))</f>
        <v>0.21556889273211399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52.173913043478258</v>
      </c>
      <c r="AH51" s="128">
        <f>IF(ISERROR(((VLOOKUP(AD51,'X1'!$B:$AZ,42,FALSE))))=TRUE," ",(((VLOOKUP(AD51,'X1'!$B:$AZ,42,FALSE)))))</f>
        <v>63.814641147296967</v>
      </c>
      <c r="AI51" s="128" t="str">
        <f>IF(ISERROR(((VLOOKUP(AD51,'X1'!$B:$AZ,43,FALSE))))=TRUE," ",(((VLOOKUP(AD51,'X1'!$B:$AZ,43,FALSE)))))</f>
        <v xml:space="preserve"> </v>
      </c>
      <c r="AJ51" s="128">
        <f>IF(ISERROR(((VLOOKUP(AD51,'X1'!$B:$AZ,15,FALSE))))=TRUE," ",(((VLOOKUP(AD51,'X1'!$B:$AZ,15,FALSE)))))</f>
        <v>0</v>
      </c>
      <c r="AK51" s="128">
        <f>IF(ISERROR(((VLOOKUP(AD51,'X1'!$B:$AZ,14,FALSE))))=TRUE," ",(((VLOOKUP(AD51,'X1'!$B:$AZ,14,FALSE)))))</f>
        <v>2.5449101796407207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GARAN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Turkiye Garanti Bankasi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Financials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6.71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10.774999618530273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60.581216371539107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3756.6983622031325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22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0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25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4.2468354430379742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3.4766839378238341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-57.977570387674881</v>
      </c>
      <c r="O52" s="140" t="str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NA</v>
      </c>
      <c r="P52" s="140" t="str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NA</v>
      </c>
      <c r="Q52" s="141" t="str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 xml:space="preserve"> 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7.1535022354694489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7.6294277929155383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KCHOL TI Equity</v>
      </c>
      <c r="AE52" s="127">
        <f t="shared" si="14"/>
        <v>51.412599567321003</v>
      </c>
      <c r="AF52" s="128">
        <f>IF(ISERROR(((VLOOKUP(AD52,'X1'!$B:$AO,6,FALSE))/(VLOOKUP(AD52,'X1'!$B:$AO,7,FALSE))-1))=TRUE," ",(((VLOOKUP(AD52,'X1'!$B:$AO,6,FALSE))/(VLOOKUP(AD52,'X1'!$B:$AO,7,FALSE))-1)))</f>
        <v>0.4817320445554989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80</v>
      </c>
      <c r="AH52" s="128">
        <f>IF(ISERROR(((VLOOKUP(AD52,'X1'!$B:$AZ,42,FALSE))))=TRUE," ",(((VLOOKUP(AD52,'X1'!$B:$AZ,42,FALSE)))))</f>
        <v>51.412599567321003</v>
      </c>
      <c r="AI52" s="128">
        <f>IF(ISERROR(((VLOOKUP(AD52,'X1'!$B:$AZ,43,FALSE))))=TRUE," ",(((VLOOKUP(AD52,'X1'!$B:$AZ,43,FALSE)))))</f>
        <v>-8.0412928310187972</v>
      </c>
      <c r="AJ52" s="128">
        <f>IF(ISERROR(((VLOOKUP(AD52,'X1'!$B:$AZ,15,FALSE))))=TRUE," ",(((VLOOKUP(AD52,'X1'!$B:$AZ,15,FALSE)))))</f>
        <v>4.0595399188092021</v>
      </c>
      <c r="AK52" s="128">
        <f>IF(ISERROR(((VLOOKUP(AD52,'X1'!$B:$AZ,14,FALSE))))=TRUE," ",(((VLOOKUP(AD52,'X1'!$B:$AZ,14,FALSE)))))</f>
        <v>72.789896670493704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HALKB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Halk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5.0599999999999996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5.7750000953674316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14.13043666734055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1668.5738878319751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7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22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4.1818181818181817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3.182389937106918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-58.620916078799759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0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-33.296582138919518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KOZAA TI Equity</v>
      </c>
      <c r="AE53" s="127">
        <f t="shared" si="14"/>
        <v>43.568262805015877</v>
      </c>
      <c r="AF53" s="128">
        <f>IF(ISERROR(((VLOOKUP(AD53,'X1'!$B:$AO,6,FALSE))/(VLOOKUP(AD53,'X1'!$B:$AO,7,FALSE))-1))=TRUE," ",(((VLOOKUP(AD53,'X1'!$B:$AO,6,FALSE))/(VLOOKUP(AD53,'X1'!$B:$AO,7,FALSE))-1)))</f>
        <v>0.17917301826418619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80</v>
      </c>
      <c r="AH53" s="128">
        <f>IF(ISERROR(((VLOOKUP(AD53,'X1'!$B:$AZ,42,FALSE))))=TRUE," ",(((VLOOKUP(AD53,'X1'!$B:$AZ,42,FALSE)))))</f>
        <v>43.568262805015877</v>
      </c>
      <c r="AI53" s="128">
        <f>IF(ISERROR(((VLOOKUP(AD53,'X1'!$B:$AZ,43,FALSE))))=TRUE," ",(((VLOOKUP(AD53,'X1'!$B:$AZ,43,FALSE)))))</f>
        <v>80.432512557820175</v>
      </c>
      <c r="AJ53" s="128" t="str">
        <f>IF(ISERROR(((VLOOKUP(AD53,'X1'!$B:$AZ,15,FALSE))))=TRUE," ",(((VLOOKUP(AD53,'X1'!$B:$AZ,15,FALSE)))))</f>
        <v xml:space="preserve"> </v>
      </c>
      <c r="AK53" s="128">
        <f>IF(ISERROR(((VLOOKUP(AD53,'X1'!$B:$AZ,14,FALSE))))=TRUE," ",(((VLOOKUP(AD53,'X1'!$B:$AZ,14,FALSE)))))</f>
        <v>3.9491602360417701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ISCTR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Turkiye Is Bankasi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Financials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5.01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6.0900001525878906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21.5568892732114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3203.1341636841685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12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23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3.6569343065693425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2.7679558011049723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-63.814641147296967</v>
      </c>
      <c r="O54" s="140" t="str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0" t="str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1" t="str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0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2.5449101796407207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KOZAL TI Equity</v>
      </c>
      <c r="AE54" s="127">
        <f t="shared" si="14"/>
        <v>41.201509374242207</v>
      </c>
      <c r="AF54" s="128">
        <f>IF(ISERROR(((VLOOKUP(AD54,'X1'!$B:$AO,6,FALSE))/(VLOOKUP(AD54,'X1'!$B:$AO,7,FALSE))-1))=TRUE," ",(((VLOOKUP(AD54,'X1'!$B:$AO,6,FALSE))/(VLOOKUP(AD54,'X1'!$B:$AO,7,FALSE))-1)))</f>
        <v>0.37071651090342672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100</v>
      </c>
      <c r="AH54" s="128">
        <f>IF(ISERROR(((VLOOKUP(AD54,'X1'!$B:$AZ,42,FALSE))))=TRUE," ",(((VLOOKUP(AD54,'X1'!$B:$AZ,42,FALSE)))))</f>
        <v>41.201509374242207</v>
      </c>
      <c r="AI54" s="128">
        <f>IF(ISERROR(((VLOOKUP(AD54,'X1'!$B:$AZ,43,FALSE))))=TRUE," ",(((VLOOKUP(AD54,'X1'!$B:$AZ,43,FALSE)))))</f>
        <v>61.844032527250249</v>
      </c>
      <c r="AJ54" s="128" t="str">
        <f>IF(ISERROR(((VLOOKUP(AD54,'X1'!$B:$AZ,15,FALSE))))=TRUE," ",(((VLOOKUP(AD54,'X1'!$B:$AZ,15,FALSE)))))</f>
        <v xml:space="preserve"> </v>
      </c>
      <c r="AK54" s="128">
        <f>IF(ISERROR(((VLOOKUP(AD54,'X1'!$B:$AZ,14,FALSE))))=TRUE," ",(((VLOOKUP(AD54,'X1'!$B:$AZ,14,FALSE)))))</f>
        <v>16.532919147467428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KCHOL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KOC Holding AS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14.78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21.899999618530273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48.173204455549893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4996.2106264986141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12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15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4.9102990033222582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6.2100840336134455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-51.412599567321003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8.41656814507839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6.7934184841606626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8.0412928310187972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4.0595399188092021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72.789896670493704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SAHOL TI Equity</v>
      </c>
      <c r="AE55" s="127">
        <f t="shared" si="14"/>
        <v>57.662384198943009</v>
      </c>
      <c r="AF55" s="128">
        <f>IF(ISERROR(((VLOOKUP(AD55,'X1'!$B:$AO,6,FALSE))/(VLOOKUP(AD55,'X1'!$B:$AO,7,FALSE))-1))=TRUE," ",(((VLOOKUP(AD55,'X1'!$B:$AO,6,FALSE))/(VLOOKUP(AD55,'X1'!$B:$AO,7,FALSE))-1)))</f>
        <v>0.57407404971457687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100</v>
      </c>
      <c r="AH55" s="128">
        <f>IF(ISERROR(((VLOOKUP(AD55,'X1'!$B:$AZ,42,FALSE))))=TRUE," ",(((VLOOKUP(AD55,'X1'!$B:$AZ,42,FALSE)))))</f>
        <v>57.662384198943009</v>
      </c>
      <c r="AI55" s="128">
        <f>IF(ISERROR(((VLOOKUP(AD55,'X1'!$B:$AZ,43,FALSE))))=TRUE," ",(((VLOOKUP(AD55,'X1'!$B:$AZ,43,FALSE)))))</f>
        <v>11.200738844040947</v>
      </c>
      <c r="AJ55" s="128">
        <f>IF(ISERROR(((VLOOKUP(AD55,'X1'!$B:$AZ,15,FALSE))))=TRUE," ",(((VLOOKUP(AD55,'X1'!$B:$AZ,15,FALSE)))))</f>
        <v>5.2362707535121329</v>
      </c>
      <c r="AK55" s="128">
        <f>IF(ISERROR(((VLOOKUP(AD55,'X1'!$B:$AZ,14,FALSE))))=TRUE," ",(((VLOOKUP(AD55,'X1'!$B:$AZ,14,FALSE)))))</f>
        <v>0.54945054945054994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KOZAA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Koza Anadolu Metal Madencilik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13.06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15.399999618530273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17.917301826418619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675.61448709365982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4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5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5.7030567685589517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5.9363636363636365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-43.568262805015877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1.5243346980552714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1.5851782863225121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-80.432512557820175</v>
      </c>
      <c r="R56" s="141" t="str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 xml:space="preserve"> 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3.9491602360417701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SODA TI Equity</v>
      </c>
      <c r="AE56" s="127">
        <f t="shared" si="14"/>
        <v>40.135260109654858</v>
      </c>
      <c r="AF56" s="128">
        <f>IF(ISERROR(((VLOOKUP(AD56,'X1'!$B:$AO,6,FALSE))/(VLOOKUP(AD56,'X1'!$B:$AO,7,FALSE))-1))=TRUE," ",(((VLOOKUP(AD56,'X1'!$B:$AO,6,FALSE))/(VLOOKUP(AD56,'X1'!$B:$AO,7,FALSE))-1)))</f>
        <v>0.31542702351719876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77.777777777777771</v>
      </c>
      <c r="AH56" s="128">
        <f>IF(ISERROR(((VLOOKUP(AD56,'X1'!$B:$AZ,42,FALSE))))=TRUE," ",(((VLOOKUP(AD56,'X1'!$B:$AZ,42,FALSE)))))</f>
        <v>40.135260109654858</v>
      </c>
      <c r="AI56" s="128">
        <f>IF(ISERROR(((VLOOKUP(AD56,'X1'!$B:$AZ,43,FALSE))))=TRUE," ",(((VLOOKUP(AD56,'X1'!$B:$AZ,43,FALSE)))))</f>
        <v>31.204214077635871</v>
      </c>
      <c r="AJ56" s="128" t="str">
        <f>IF(ISERROR(((VLOOKUP(AD56,'X1'!$B:$AZ,15,FALSE))))=TRUE," ",(((VLOOKUP(AD56,'X1'!$B:$AZ,15,FALSE)))))</f>
        <v xml:space="preserve"> </v>
      </c>
      <c r="AK56" s="128">
        <f>IF(ISERROR(((VLOOKUP(AD56,'X1'!$B:$AZ,14,FALSE))))=TRUE," ",(((VLOOKUP(AD56,'X1'!$B:$AZ,14,FALSE)))))</f>
        <v>8.4010840108401048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KOZAL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Koza Altin Isletmeleri AS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Materials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80.25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110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37.071651090342669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1631.3584608593148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11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11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5.9422436134764895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5.9576837416481068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-41.201509374242207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2.972403346543373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2.7888155339805829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-61.844032527250249</v>
      </c>
      <c r="R57" s="141" t="str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 xml:space="preserve"> 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16.532919147467428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YKBNK TI Equity</v>
      </c>
      <c r="AE57" s="127">
        <f t="shared" si="14"/>
        <v>56.548050816206555</v>
      </c>
      <c r="AF57" s="128">
        <f>IF(ISERROR(((VLOOKUP(AD57,'X1'!$B:$AO,6,FALSE))/(VLOOKUP(AD57,'X1'!$B:$AO,7,FALSE))-1))=TRUE," ",(((VLOOKUP(AD57,'X1'!$B:$AO,6,FALSE))/(VLOOKUP(AD57,'X1'!$B:$AO,7,FALSE))-1)))</f>
        <v>0.41089104189731107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68</v>
      </c>
      <c r="AH57" s="128">
        <f>IF(ISERROR(((VLOOKUP(AD57,'X1'!$B:$AZ,42,FALSE))))=TRUE," ",(((VLOOKUP(AD57,'X1'!$B:$AZ,42,FALSE)))))</f>
        <v>56.548050816206555</v>
      </c>
      <c r="AI57" s="128" t="str">
        <f>IF(ISERROR(((VLOOKUP(AD57,'X1'!$B:$AZ,43,FALSE))))=TRUE," ",(((VLOOKUP(AD57,'X1'!$B:$AZ,43,FALSE)))))</f>
        <v xml:space="preserve"> </v>
      </c>
      <c r="AJ57" s="128">
        <f>IF(ISERROR(((VLOOKUP(AD57,'X1'!$B:$AZ,15,FALSE))))=TRUE," ",(((VLOOKUP(AD57,'X1'!$B:$AZ,15,FALSE)))))</f>
        <v>4.4554455445544559</v>
      </c>
      <c r="AK57" s="128">
        <f>IF(ISERROR(((VLOOKUP(AD57,'X1'!$B:$AZ,14,FALSE))))=TRUE," ",(((VLOOKUP(AD57,'X1'!$B:$AZ,14,FALSE)))))</f>
        <v>7.9812206572770021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SAHOL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Haci Omer Sabanci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Financials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7.83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12.324999809265137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57.407404971457687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2129.7274221251869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4.278688524590164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3.0826771653543306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-57.662384198943009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6.91758690744921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5.1744239768432907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-11.200738844040947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5.2362707535121329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0.54945054945054994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2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/>
      </c>
      <c r="AE58" s="127" t="str">
        <f t="shared" si="14"/>
        <v xml:space="preserve"> 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SODA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Soda Sanayii AS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Materials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7.26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9.5500001907348633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31.542702351719875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967.79356464326361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9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6.05</v>
      </c>
      <c r="M59" s="140" t="str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NA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-40.135260109654858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5.3592881493506495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4.4417376387487391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-31.204214077635871</v>
      </c>
      <c r="R59" s="141" t="str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 xml:space="preserve"> 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8.4010840108401048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2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/>
      </c>
      <c r="AE59" s="127" t="str">
        <f t="shared" si="14"/>
        <v xml:space="preserve"> 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YKBNK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Yapi ve Kredi Bankasi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Financials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2.02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2.8499999046325684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41.08910418973111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2274.526574500685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18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25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4.3913043478260869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3.3666666666666667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-56.548050816206555</v>
      </c>
      <c r="O60" s="140" t="str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NA</v>
      </c>
      <c r="P60" s="140" t="str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NA</v>
      </c>
      <c r="Q60" s="141" t="str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 xml:space="preserve"> 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4.4554455445544559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7.9812206572770021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2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/>
      </c>
      <c r="AE60" s="127" t="str">
        <f t="shared" si="14"/>
        <v xml:space="preserve"> 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/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 xml:space="preserve"> 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 xml:space="preserve"> </v>
      </c>
      <c r="E61" s="138" t="str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 xml:space="preserve"> </v>
      </c>
      <c r="F61" s="138" t="str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 xml:space="preserve"> </v>
      </c>
      <c r="G61" s="138" t="str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 xml:space="preserve"> </v>
      </c>
      <c r="H61" s="138" t="str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 xml:space="preserve"> </v>
      </c>
      <c r="I61" s="139" t="str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 xml:space="preserve"> </v>
      </c>
      <c r="J61" s="139" t="str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 xml:space="preserve"> </v>
      </c>
      <c r="K61" s="139" t="str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 xml:space="preserve"> </v>
      </c>
      <c r="L61" s="140" t="str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 xml:space="preserve"> </v>
      </c>
      <c r="M61" s="140" t="str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 xml:space="preserve"> </v>
      </c>
      <c r="N61" s="141" t="str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0" t="str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 xml:space="preserve"> </v>
      </c>
      <c r="P61" s="140" t="str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 xml:space="preserve"> </v>
      </c>
      <c r="Q61" s="141" t="str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1" t="str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 xml:space="preserve"> </v>
      </c>
      <c r="S61" s="141" t="str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 xml:space="preserve"> 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2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/>
      </c>
      <c r="AE61" s="127" t="str">
        <f t="shared" si="14"/>
        <v xml:space="preserve"> 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/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 xml:space="preserve"> 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 xml:space="preserve"> </v>
      </c>
      <c r="E62" s="138" t="str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 xml:space="preserve"> </v>
      </c>
      <c r="F62" s="138" t="str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 xml:space="preserve"> </v>
      </c>
      <c r="G62" s="138" t="str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 xml:space="preserve"> </v>
      </c>
      <c r="H62" s="138" t="str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 xml:space="preserve"> </v>
      </c>
      <c r="I62" s="139" t="str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 xml:space="preserve"> </v>
      </c>
      <c r="J62" s="139" t="str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 xml:space="preserve"> </v>
      </c>
      <c r="K62" s="139" t="str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 xml:space="preserve"> </v>
      </c>
      <c r="L62" s="140" t="str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 xml:space="preserve"> </v>
      </c>
      <c r="M62" s="140" t="str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 xml:space="preserve"> </v>
      </c>
      <c r="N62" s="141" t="str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0" t="str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 xml:space="preserve"> </v>
      </c>
      <c r="P62" s="140" t="str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 xml:space="preserve"> </v>
      </c>
      <c r="Q62" s="141" t="str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1" t="str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 xml:space="preserve"> </v>
      </c>
      <c r="S62" s="141" t="str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 xml:space="preserve"> 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2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/>
      </c>
      <c r="AE62" s="127" t="str">
        <f t="shared" si="14"/>
        <v xml:space="preserve"> 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/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 xml:space="preserve"> 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 xml:space="preserve"> </v>
      </c>
      <c r="E63" s="138" t="str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 xml:space="preserve"> </v>
      </c>
      <c r="F63" s="138" t="str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 xml:space="preserve"> </v>
      </c>
      <c r="G63" s="138" t="str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 xml:space="preserve"> </v>
      </c>
      <c r="H63" s="138" t="str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 xml:space="preserve"> </v>
      </c>
      <c r="I63" s="139" t="str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 xml:space="preserve"> </v>
      </c>
      <c r="J63" s="139" t="str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 xml:space="preserve"> </v>
      </c>
      <c r="K63" s="139" t="str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 xml:space="preserve"> </v>
      </c>
      <c r="L63" s="140" t="str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 xml:space="preserve"> </v>
      </c>
      <c r="M63" s="140" t="str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 xml:space="preserve"> </v>
      </c>
      <c r="N63" s="141" t="str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 xml:space="preserve"> </v>
      </c>
      <c r="O63" s="140" t="str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 xml:space="preserve"> </v>
      </c>
      <c r="P63" s="140" t="str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 xml:space="preserve"> </v>
      </c>
      <c r="Q63" s="141" t="str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 xml:space="preserve"> </v>
      </c>
      <c r="R63" s="141" t="str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 xml:space="preserve"> 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 xml:space="preserve"> </v>
      </c>
      <c r="V63" s="46"/>
      <c r="W63" s="46">
        <f t="shared" si="15"/>
        <v>20</v>
      </c>
      <c r="X63" s="46"/>
      <c r="Y63" s="148">
        <f>IF($Z$41="A",0,IF($Z$41="B",$AE$40,Y62+$AE$43))</f>
        <v>36.347100301618973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/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 xml:space="preserve"> 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 xml:space="preserve"> </v>
      </c>
      <c r="E64" s="138" t="str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 xml:space="preserve"> </v>
      </c>
      <c r="F64" s="138" t="str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 xml:space="preserve"> </v>
      </c>
      <c r="G64" s="138" t="str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 xml:space="preserve"> </v>
      </c>
      <c r="H64" s="138" t="str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 xml:space="preserve"> </v>
      </c>
      <c r="I64" s="139" t="str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 xml:space="preserve"> </v>
      </c>
      <c r="J64" s="139" t="str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 xml:space="preserve"> </v>
      </c>
      <c r="K64" s="139" t="str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 xml:space="preserve"> </v>
      </c>
      <c r="L64" s="140" t="str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 xml:space="preserve"> </v>
      </c>
      <c r="M64" s="140" t="str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 xml:space="preserve"> </v>
      </c>
      <c r="N64" s="141" t="str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40" t="str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 xml:space="preserve"> </v>
      </c>
      <c r="P64" s="140" t="str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 xml:space="preserve"> </v>
      </c>
      <c r="Q64" s="141" t="str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41" t="str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 xml:space="preserve"> </v>
      </c>
      <c r="S64" s="141" t="str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 xml:space="preserve"> </v>
      </c>
      <c r="V64" s="46"/>
      <c r="W64" s="46">
        <f t="shared" si="15"/>
        <v>21</v>
      </c>
      <c r="X64" s="46"/>
      <c r="Y64" s="149">
        <f>IF($Z$41="A",0,IF($Z$41="B",Y63+$Z$42,Y63+$AE$43))</f>
        <v>38.010433468823422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/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 xml:space="preserve"> 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 xml:space="preserve"> </v>
      </c>
      <c r="E65" s="138" t="str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 xml:space="preserve"> </v>
      </c>
      <c r="F65" s="138" t="str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 xml:space="preserve"> </v>
      </c>
      <c r="G65" s="138" t="str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 xml:space="preserve"> </v>
      </c>
      <c r="H65" s="138" t="str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 xml:space="preserve"> </v>
      </c>
      <c r="I65" s="139" t="str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 xml:space="preserve"> </v>
      </c>
      <c r="J65" s="139" t="str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 xml:space="preserve"> </v>
      </c>
      <c r="K65" s="139" t="str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 xml:space="preserve"> 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 xml:space="preserve"> </v>
      </c>
      <c r="M65" s="140" t="str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 xml:space="preserve"> 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 t="str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 xml:space="preserve"> </v>
      </c>
      <c r="P65" s="140" t="str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 xml:space="preserve"> </v>
      </c>
      <c r="Q65" s="141" t="str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 xml:space="preserve"> </v>
      </c>
      <c r="R65" s="141" t="str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 xml:space="preserve"> </v>
      </c>
      <c r="S65" s="141" t="str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 xml:space="preserve"> 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39.673766636027871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41.33709980323232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43.000432970436769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44.663766137641218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46.327099304845667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47.990432472050117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49.653765639254566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51.317098806459015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52.980431973663464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54.643765140867913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56.307098308072362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57.970431475276811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59.63376464248126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61.29709780968571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62.960430976890159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64.623774144094611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1188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1188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1188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1188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1188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1188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1188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1188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1188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1188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1188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1188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1188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1188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1188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1188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1188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1188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1188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1188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1188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1188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1188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1188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1188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1188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1188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1188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1188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1188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1188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1188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1188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1188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1188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1188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1188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1188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1188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1188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1188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1188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1188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1188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1188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1188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1188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1188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1188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1188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1188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1188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1188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1188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1188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1188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1188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1188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1188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1188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1188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1188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1188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1188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1188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1188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1188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1188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1188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1188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1188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1188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1188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1188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1188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1188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1188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1188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1188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1188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1188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1188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1188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1188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1188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1188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1188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1188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1188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1188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1188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1188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1188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1188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1188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1188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1188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1188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1188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1188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1188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1188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1188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1188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1188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1188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1188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1188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1188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1188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1188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1188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1188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1188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1188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1188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1188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1188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1188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1188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1188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1188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1188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1188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1188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1188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1188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1188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1188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1188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1188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1188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1188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1188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1188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1188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1188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1188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1188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1188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1188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1188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1188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1188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1188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1188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1188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1188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1188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1188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1188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1188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1188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1188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1188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1188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1188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1188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1188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1188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1188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1188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1188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1188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1188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1188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1188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1188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1188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1188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1188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1188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1188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1188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1188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1188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1188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1188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1188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1188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1188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1188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1188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1188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1188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1188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1188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1188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1188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1188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1188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1188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1188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1188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1188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1188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1188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1188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1188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1188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1188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1188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1188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1188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1188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1188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1188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1188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1188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1188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1188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1188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1188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1188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1188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1188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1188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1188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1188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1188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1188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1188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1188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1188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1188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1188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1188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1188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1188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1188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1188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1188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1188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1188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1188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1188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1188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1188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1188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1188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1188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1188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1188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1188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1188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1188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1188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1188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1188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1188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1188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1188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1188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1188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1188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1188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1188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1188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1188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1188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1188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1188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1188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1188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1188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1188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1188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1188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1188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1188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1188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1188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1188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1188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1188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1188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1188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1188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1188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1188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1188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1188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1188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1188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1188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1188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1188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1188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1188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1188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1188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1188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1188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1188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1188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1188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1188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1188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1188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1188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1188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1188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1188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1188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1188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1188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1188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1188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1188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1188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1188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1188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1188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1188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1188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1188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1188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1188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1188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1188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1188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1188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1188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1188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1188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1188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1188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1188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1188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1188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1188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1188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1188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1188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1188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1188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1188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1188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1188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1188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1188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1188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1188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1188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1188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1188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1188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1188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1188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1188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1188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1188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1188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1188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1188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1188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1188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1188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1188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1188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1188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1188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1188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1188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1188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1188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1188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1188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1188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1188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1188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1188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1188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1188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1188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1188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1188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1188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1188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1188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1188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1188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1188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1188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1188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1188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1188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1188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1188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1188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1188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1188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1188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1188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1188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1188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1188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1188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1188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1188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1188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1188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1188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1188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1188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1188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1188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1188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1188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1188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1188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1188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1188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1188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1188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1188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1188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1188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1188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1188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1188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1188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1188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1188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1188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1188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1188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1188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1188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1188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1188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1188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1188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1188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1188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1188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1188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1188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1188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1188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1188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1188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1188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1188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1188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1188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1188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1188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1188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1188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1188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1188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1188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1188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1188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1188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1188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1188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1188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1188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1188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1188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1188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1188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1188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1188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1188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1188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1188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uj/AKB8STdVPG+ZNYy322mTqtwKjnK31Gv8QGKDIA0ShlSL/prg/NdMlxQZ3fwSC9DbAxoaH6M+6bojkxUopNQ==" saltValue="Upt5eLvsnBXC+Vbvn7j5hA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v>44091.003484143519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10.106115905759964</v>
      </c>
      <c r="K6" s="32">
        <v>6.1919776497968533</v>
      </c>
      <c r="L6" s="32">
        <v>7.7901401626526843</v>
      </c>
      <c r="M6" s="32">
        <v>5.541275454701899</v>
      </c>
      <c r="N6" s="32"/>
      <c r="O6" s="32"/>
      <c r="P6" s="32">
        <v>2.6384234628898664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1189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2.16</v>
      </c>
      <c r="I7" s="34">
        <v>72.558585356412223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1189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26.5</v>
      </c>
      <c r="H8" s="4">
        <v>20.86</v>
      </c>
      <c r="I8" s="34">
        <v>1646.4908998266883</v>
      </c>
      <c r="J8" s="35">
        <v>21.394871794871793</v>
      </c>
      <c r="K8" s="35">
        <v>12.357819905213271</v>
      </c>
      <c r="L8" s="35">
        <v>7.2282135476599096</v>
      </c>
      <c r="M8" s="35">
        <v>5.6331601321872098</v>
      </c>
      <c r="N8" s="4">
        <v>0.97499999999999998</v>
      </c>
      <c r="O8" s="4">
        <v>-35.172872340425535</v>
      </c>
      <c r="P8" s="35">
        <v>5.6471716203259827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0.27037392149063288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23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18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5.6471716204359828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12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-111.70222065905482</v>
      </c>
      <c r="AR8" s="21">
        <v>7.2133055793623608</v>
      </c>
      <c r="AS8">
        <v>27.037392138063289</v>
      </c>
      <c r="AT8">
        <v>111.70222065905482</v>
      </c>
      <c r="AU8">
        <v>-7.2133055793623608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4.17</v>
      </c>
      <c r="I9" s="34">
        <v>222.35257105027048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1</v>
      </c>
      <c r="D10" s="4">
        <v>0</v>
      </c>
      <c r="E10" s="4">
        <v>1</v>
      </c>
      <c r="F10" s="4">
        <v>2</v>
      </c>
      <c r="G10" s="4">
        <v>24</v>
      </c>
      <c r="H10" s="4">
        <v>17.66</v>
      </c>
      <c r="I10" s="34">
        <v>573.30501390674715</v>
      </c>
      <c r="J10" s="35" t="s">
        <v>1238</v>
      </c>
      <c r="K10" s="35" t="s">
        <v>1238</v>
      </c>
      <c r="L10" s="35" t="s">
        <v>1238</v>
      </c>
      <c r="M10" s="35" t="s">
        <v>1238</v>
      </c>
      <c r="N10" s="4" t="s">
        <v>132</v>
      </c>
      <c r="O10" s="4" t="s">
        <v>132</v>
      </c>
      <c r="P10" s="35" t="s">
        <v>137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0.35900339763849387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12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 t="e">
        <v>#VALUE!</v>
      </c>
      <c r="AS10">
        <v>35.900339750849383</v>
      </c>
      <c r="AT10" t="e">
        <v>#VALUE!</v>
      </c>
      <c r="AU10" t="e">
        <v>#VALUE!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21</v>
      </c>
      <c r="D11" s="4">
        <v>0</v>
      </c>
      <c r="E11" s="4">
        <v>4</v>
      </c>
      <c r="F11" s="4">
        <v>25</v>
      </c>
      <c r="G11" s="4">
        <v>7.5</v>
      </c>
      <c r="H11" s="4">
        <v>4.8899999999999997</v>
      </c>
      <c r="I11" s="34">
        <v>3389.5864720069994</v>
      </c>
      <c r="J11" s="35">
        <v>4.3660714285714279</v>
      </c>
      <c r="K11" s="35">
        <v>3.4804270462633449</v>
      </c>
      <c r="L11" s="35" t="s">
        <v>1238</v>
      </c>
      <c r="M11" s="35" t="s">
        <v>1238</v>
      </c>
      <c r="N11" s="4">
        <v>1.1200000000000001</v>
      </c>
      <c r="O11" s="4">
        <v>8.843537414966006</v>
      </c>
      <c r="P11" s="182"/>
      <c r="Q11" s="36">
        <f t="shared" si="0"/>
        <v>84.000000000140005</v>
      </c>
      <c r="R11" s="36" t="str">
        <f t="shared" si="1"/>
        <v xml:space="preserve"> </v>
      </c>
      <c r="S11" s="37">
        <f t="shared" si="22"/>
        <v>0.5337423314283436</v>
      </c>
      <c r="T11" s="37" t="str">
        <f t="shared" si="23"/>
        <v/>
      </c>
      <c r="U11" s="37" t="str">
        <f t="shared" si="2"/>
        <v/>
      </c>
      <c r="V11" s="37">
        <f t="shared" si="3"/>
        <v>-0.56797730510066757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>
        <f t="shared" si="7"/>
        <v>6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3</v>
      </c>
      <c r="AD11" s="1" t="str">
        <f t="shared" si="11"/>
        <v xml:space="preserve"> </v>
      </c>
      <c r="AE11" s="1">
        <f t="shared" si="12"/>
        <v>14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56.797730510066756</v>
      </c>
      <c r="AR11" s="21" t="e">
        <v>#VALUE!</v>
      </c>
      <c r="AS11">
        <v>53.374233128834362</v>
      </c>
      <c r="AT11">
        <v>-56.797730510066756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3</v>
      </c>
      <c r="F12" s="4">
        <v>4</v>
      </c>
      <c r="G12" s="4">
        <v>8.0599994659423828</v>
      </c>
      <c r="H12" s="4">
        <v>6.91</v>
      </c>
      <c r="I12" s="34">
        <v>298.21805521804453</v>
      </c>
      <c r="J12" s="35" t="s">
        <v>1238</v>
      </c>
      <c r="K12" s="35" t="s">
        <v>1238</v>
      </c>
      <c r="L12" s="35">
        <v>6.9157699443413732</v>
      </c>
      <c r="M12" s="35" t="s">
        <v>1238</v>
      </c>
      <c r="N12" s="4" t="s">
        <v>132</v>
      </c>
      <c r="O12" s="4" t="s">
        <v>132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0.16642539319520733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39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 t="e">
        <v>#VALUE!</v>
      </c>
      <c r="AR12" s="21">
        <v>11.224062726152184</v>
      </c>
      <c r="AS12">
        <v>16.642539304520731</v>
      </c>
      <c r="AT12" t="e">
        <v>#VALUE!</v>
      </c>
      <c r="AU12">
        <v>-11.224062726152184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6.1999998092651367</v>
      </c>
      <c r="H13" s="4">
        <v>5.59</v>
      </c>
      <c r="I13" s="34">
        <v>456.90572157099353</v>
      </c>
      <c r="J13" s="35">
        <v>8.220588235294116</v>
      </c>
      <c r="K13" s="35" t="s">
        <v>1238</v>
      </c>
      <c r="L13" s="35" t="s">
        <v>1238</v>
      </c>
      <c r="M13" s="35" t="s">
        <v>1238</v>
      </c>
      <c r="N13" s="4">
        <v>0.68</v>
      </c>
      <c r="O13" s="4">
        <v>30.01912045889102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 xml:space="preserve"> </v>
      </c>
      <c r="X13" s="37" t="str">
        <f t="shared" si="5"/>
        <v xml:space="preserve"> 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18.657293148510146</v>
      </c>
      <c r="AR13" s="21" t="e">
        <v>#VALUE!</v>
      </c>
      <c r="AS13">
        <v>10.912340058410329</v>
      </c>
      <c r="AT13">
        <v>-18.657293148510146</v>
      </c>
      <c r="AU13" t="e">
        <v>#VALUE!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2</v>
      </c>
      <c r="D14" s="4">
        <v>0</v>
      </c>
      <c r="E14" s="4">
        <v>1</v>
      </c>
      <c r="F14" s="4">
        <v>3</v>
      </c>
      <c r="G14" s="4">
        <v>7.320000171661377</v>
      </c>
      <c r="H14" s="4">
        <v>5.47</v>
      </c>
      <c r="I14" s="34">
        <v>317.18387332141947</v>
      </c>
      <c r="J14" s="35">
        <v>3.5751633986928102</v>
      </c>
      <c r="K14" s="35">
        <v>2.4977168949771689</v>
      </c>
      <c r="L14" s="35">
        <v>7.1650096032504305</v>
      </c>
      <c r="M14" s="35">
        <v>5.634030769230769</v>
      </c>
      <c r="N14" s="4">
        <v>1.53</v>
      </c>
      <c r="O14" s="4">
        <v>72.881355932203391</v>
      </c>
      <c r="P14" s="35">
        <v>6.2157221206581355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2"/>
        <v>0.33820844105873449</v>
      </c>
      <c r="T14" s="37" t="str">
        <f t="shared" si="23"/>
        <v/>
      </c>
      <c r="U14" s="37" t="str">
        <f t="shared" si="2"/>
        <v/>
      </c>
      <c r="V14" s="37">
        <f t="shared" si="3"/>
        <v>-0.64623764144094653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>
        <f t="shared" si="7"/>
        <v>1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13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>
        <f t="shared" si="14"/>
        <v>6.2157221208281355</v>
      </c>
      <c r="AH14" s="38" t="str">
        <f t="shared" si="15"/>
        <v xml:space="preserve"> </v>
      </c>
      <c r="AI14" s="1">
        <f t="shared" si="16"/>
        <v>11</v>
      </c>
      <c r="AJ14" s="1" t="str">
        <f t="shared" si="17"/>
        <v xml:space="preserve"> </v>
      </c>
      <c r="AK14" s="25">
        <f t="shared" si="18"/>
        <v>72.881355932373395</v>
      </c>
      <c r="AL14" s="25" t="str">
        <f t="shared" si="19"/>
        <v xml:space="preserve"> </v>
      </c>
      <c r="AM14" s="1">
        <f t="shared" si="20"/>
        <v>2</v>
      </c>
      <c r="AN14" s="1" t="str">
        <f t="shared" si="21"/>
        <v xml:space="preserve"> </v>
      </c>
      <c r="AO14" t="s">
        <v>77</v>
      </c>
      <c r="AP14" t="s">
        <v>1244</v>
      </c>
      <c r="AQ14" s="22">
        <v>64.62376414409465</v>
      </c>
      <c r="AR14" s="21">
        <v>8.0246381496348551</v>
      </c>
      <c r="AS14">
        <v>33.82084408887345</v>
      </c>
      <c r="AT14">
        <v>-64.62376414409465</v>
      </c>
      <c r="AU14">
        <v>-8.0246381496348551</v>
      </c>
      <c r="AV14" t="s">
        <v>1252</v>
      </c>
    </row>
    <row r="15" spans="1:48" x14ac:dyDescent="0.25">
      <c r="A15" s="14">
        <v>1.7999999999999995E-10</v>
      </c>
      <c r="B15" t="s">
        <v>880</v>
      </c>
      <c r="C15" s="4">
        <v>0</v>
      </c>
      <c r="D15" s="4">
        <v>1</v>
      </c>
      <c r="E15" s="4">
        <v>3</v>
      </c>
      <c r="F15" s="4">
        <v>4</v>
      </c>
      <c r="G15" s="4">
        <v>1.6649999618530273</v>
      </c>
      <c r="H15" s="4">
        <v>1.51</v>
      </c>
      <c r="I15" s="34">
        <v>271.7347814687065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880</v>
      </c>
      <c r="AP15" t="s">
        <v>1246</v>
      </c>
      <c r="AQ15" s="22" t="e">
        <v>#VALUE!</v>
      </c>
      <c r="AR15" s="21" t="e">
        <v>#VALUE!</v>
      </c>
      <c r="AS15">
        <v>10.264898135962074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15.45</v>
      </c>
      <c r="I16" s="34">
        <v>132.63216721399735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5</v>
      </c>
      <c r="D17" s="4">
        <v>0</v>
      </c>
      <c r="E17" s="4">
        <v>3</v>
      </c>
      <c r="F17" s="4">
        <v>8</v>
      </c>
      <c r="G17" s="4">
        <v>5.6499996185302734</v>
      </c>
      <c r="H17" s="4">
        <v>5.54</v>
      </c>
      <c r="I17" s="34">
        <v>553.8670676004698</v>
      </c>
      <c r="J17" s="35">
        <v>7.9142857142857137</v>
      </c>
      <c r="K17" s="35" t="s">
        <v>1238</v>
      </c>
      <c r="L17" s="35">
        <v>5.2453075404658502</v>
      </c>
      <c r="M17" s="35">
        <v>4.7982535211267603</v>
      </c>
      <c r="N17" s="4">
        <v>0.70000000000000007</v>
      </c>
      <c r="O17" s="4">
        <v>2.4890190336749654</v>
      </c>
      <c r="P17" s="35" t="s">
        <v>137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>
        <f t="shared" si="5"/>
        <v>-0.32667353462871096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>
        <f t="shared" si="9"/>
        <v>12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21.688156082051467</v>
      </c>
      <c r="AR17" s="21">
        <v>32.667353462871098</v>
      </c>
      <c r="AS17">
        <v>1.985552681051872</v>
      </c>
      <c r="AT17">
        <v>-21.688156082051467</v>
      </c>
      <c r="AU17">
        <v>-32.667353462871098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13</v>
      </c>
      <c r="D18" s="4">
        <v>3</v>
      </c>
      <c r="E18" s="4">
        <v>3</v>
      </c>
      <c r="F18" s="4">
        <v>19</v>
      </c>
      <c r="G18" s="4">
        <v>26.299999237060547</v>
      </c>
      <c r="H18" s="4">
        <v>23.08</v>
      </c>
      <c r="I18" s="34">
        <v>2078.9419667409898</v>
      </c>
      <c r="J18" s="35">
        <v>11.680161943319836</v>
      </c>
      <c r="K18" s="35">
        <v>11.037780966044952</v>
      </c>
      <c r="L18" s="35">
        <v>5.9187442180107315</v>
      </c>
      <c r="M18" s="35">
        <v>5.0215900890334693</v>
      </c>
      <c r="N18" s="4">
        <v>1.976</v>
      </c>
      <c r="O18" s="4">
        <v>44.655929721815504</v>
      </c>
      <c r="P18" s="35">
        <v>3.7045060658578861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3.7045060660678861</v>
      </c>
      <c r="AH18" s="38" t="str">
        <f t="shared" si="15"/>
        <v xml:space="preserve"> </v>
      </c>
      <c r="AI18" s="1">
        <f t="shared" si="16"/>
        <v>22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-15.575182911396723</v>
      </c>
      <c r="AR18" s="21">
        <v>24.022622257989113</v>
      </c>
      <c r="AS18">
        <v>13.951469831284879</v>
      </c>
      <c r="AT18">
        <v>15.575182911396723</v>
      </c>
      <c r="AU18">
        <v>-24.022622257989113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18.25</v>
      </c>
      <c r="H19" s="4">
        <v>16.670000000000002</v>
      </c>
      <c r="I19" s="34">
        <v>5066.5992682555525</v>
      </c>
      <c r="J19" s="35">
        <v>7.1698924731182796</v>
      </c>
      <c r="K19" s="35">
        <v>7.3761061946902657</v>
      </c>
      <c r="L19" s="35">
        <v>9.358911825470269</v>
      </c>
      <c r="M19" s="35">
        <v>7.6506914610242749</v>
      </c>
      <c r="N19" s="4">
        <v>2.3250000000000002</v>
      </c>
      <c r="O19" s="4">
        <v>58.703071672354959</v>
      </c>
      <c r="P19" s="35">
        <v>1.4997000599880022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>
        <f t="shared" si="18"/>
        <v>58.703071672574957</v>
      </c>
      <c r="AL19" s="25" t="str">
        <f t="shared" si="19"/>
        <v xml:space="preserve"> </v>
      </c>
      <c r="AM19" s="1">
        <f t="shared" si="20"/>
        <v>6</v>
      </c>
      <c r="AN19" s="1" t="str">
        <f t="shared" si="21"/>
        <v xml:space="preserve"> </v>
      </c>
      <c r="AO19" t="s">
        <v>43</v>
      </c>
      <c r="AP19" t="s">
        <v>1244</v>
      </c>
      <c r="AQ19" s="22">
        <v>29.053925959509218</v>
      </c>
      <c r="AR19" s="21">
        <v>-20.137913183366773</v>
      </c>
      <c r="AS19">
        <v>9.4781043791241757</v>
      </c>
      <c r="AT19">
        <v>-29.053925959509218</v>
      </c>
      <c r="AU19">
        <v>20.137913183366773</v>
      </c>
      <c r="AV19" t="s">
        <v>1258</v>
      </c>
    </row>
    <row r="20" spans="1:48" x14ac:dyDescent="0.25">
      <c r="A20" s="14">
        <v>2.299999999999999E-10</v>
      </c>
      <c r="B20" t="s">
        <v>1190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4.04</v>
      </c>
      <c r="I20" s="34">
        <v>48.469661171389902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1190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1191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9.6999999999999993</v>
      </c>
      <c r="I21" s="34">
        <v>441.70844797751334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1191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13</v>
      </c>
      <c r="D22" s="4">
        <v>0</v>
      </c>
      <c r="E22" s="4">
        <v>14</v>
      </c>
      <c r="F22" s="4">
        <v>27</v>
      </c>
      <c r="G22" s="4">
        <v>79.849998474121094</v>
      </c>
      <c r="H22" s="4">
        <v>69.599999999999994</v>
      </c>
      <c r="I22" s="34">
        <v>5633.6143210215869</v>
      </c>
      <c r="J22" s="35">
        <v>21.514683153013909</v>
      </c>
      <c r="K22" s="35">
        <v>19.897084048027441</v>
      </c>
      <c r="L22" s="35">
        <v>10.42993269758318</v>
      </c>
      <c r="M22" s="35">
        <v>9.1533215852082943</v>
      </c>
      <c r="N22" s="4">
        <v>3.2349999999999999</v>
      </c>
      <c r="O22" s="4">
        <v>71.618037135278513</v>
      </c>
      <c r="P22" s="35">
        <v>4.1896551724137927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4.1896551726637927</v>
      </c>
      <c r="AH22" s="38" t="str">
        <f t="shared" si="15"/>
        <v xml:space="preserve"> </v>
      </c>
      <c r="AI22" s="1">
        <f t="shared" si="16"/>
        <v>20</v>
      </c>
      <c r="AJ22" s="1" t="str">
        <f t="shared" si="17"/>
        <v xml:space="preserve"> </v>
      </c>
      <c r="AK22" s="25">
        <f t="shared" si="18"/>
        <v>71.61803713552851</v>
      </c>
      <c r="AL22" s="25" t="str">
        <f t="shared" si="19"/>
        <v xml:space="preserve"> </v>
      </c>
      <c r="AM22" s="1">
        <f t="shared" si="20"/>
        <v>4</v>
      </c>
      <c r="AN22" s="1" t="str">
        <f t="shared" si="21"/>
        <v xml:space="preserve"> </v>
      </c>
      <c r="AO22" t="s">
        <v>33</v>
      </c>
      <c r="AP22" t="s">
        <v>1239</v>
      </c>
      <c r="AQ22" s="22">
        <v>-112.88775384766416</v>
      </c>
      <c r="AR22" s="21">
        <v>-33.886329126478756</v>
      </c>
      <c r="AS22">
        <v>14.727009301898143</v>
      </c>
      <c r="AT22">
        <v>112.88775384766416</v>
      </c>
      <c r="AU22">
        <v>33.886329126478756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3.49</v>
      </c>
      <c r="I23" s="34">
        <v>111.65618316049554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15</v>
      </c>
      <c r="D24" s="4">
        <v>0</v>
      </c>
      <c r="E24" s="4">
        <v>4</v>
      </c>
      <c r="F24" s="4">
        <v>19</v>
      </c>
      <c r="G24" s="4">
        <v>54.650001525878906</v>
      </c>
      <c r="H24" s="4">
        <v>45.14</v>
      </c>
      <c r="I24" s="34">
        <v>1530.6464518180103</v>
      </c>
      <c r="J24" s="35">
        <v>11.586242299794662</v>
      </c>
      <c r="K24" s="35">
        <v>8.9421553090332804</v>
      </c>
      <c r="L24" s="35">
        <v>6.371056716417911</v>
      </c>
      <c r="M24" s="35">
        <v>5.2311372549019612</v>
      </c>
      <c r="N24" s="4">
        <v>3.8959999999999999</v>
      </c>
      <c r="O24" s="4">
        <v>2.6073215696602516</v>
      </c>
      <c r="P24" s="35">
        <v>5.2724856003544529</v>
      </c>
      <c r="Q24" s="36">
        <f t="shared" si="0"/>
        <v>78.947368421322636</v>
      </c>
      <c r="R24" s="36" t="str">
        <f t="shared" si="1"/>
        <v xml:space="preserve"> </v>
      </c>
      <c r="S24" s="37">
        <f t="shared" si="22"/>
        <v>0.21067792507901426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31</v>
      </c>
      <c r="AD24" s="1" t="str">
        <f t="shared" si="11"/>
        <v xml:space="preserve"> </v>
      </c>
      <c r="AE24" s="1">
        <f t="shared" si="12"/>
        <v>22</v>
      </c>
      <c r="AF24" s="1" t="str">
        <f t="shared" si="13"/>
        <v xml:space="preserve"> </v>
      </c>
      <c r="AG24" s="38">
        <f t="shared" si="14"/>
        <v>5.2724856006244529</v>
      </c>
      <c r="AH24" s="38" t="str">
        <f t="shared" si="15"/>
        <v xml:space="preserve"> </v>
      </c>
      <c r="AI24" s="1">
        <f t="shared" si="16"/>
        <v>13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-14.645848195656486</v>
      </c>
      <c r="AR24" s="21">
        <v>18.216404539652721</v>
      </c>
      <c r="AS24">
        <v>21.067792480901424</v>
      </c>
      <c r="AT24">
        <v>14.645848195656486</v>
      </c>
      <c r="AU24">
        <v>-18.216404539652721</v>
      </c>
      <c r="AV24" t="s">
        <v>1264</v>
      </c>
    </row>
    <row r="25" spans="1:48" x14ac:dyDescent="0.25">
      <c r="A25" s="14">
        <v>2.7999999999999996E-10</v>
      </c>
      <c r="B25" t="s">
        <v>881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1.65</v>
      </c>
      <c r="I25" s="34">
        <v>104.25776128202429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881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9.0600004196166992</v>
      </c>
      <c r="H26" s="4">
        <v>11.99</v>
      </c>
      <c r="I26" s="34">
        <v>161.3920280083795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 t="str">
        <f t="shared" si="22"/>
        <v/>
      </c>
      <c r="T26" s="37">
        <f t="shared" si="23"/>
        <v>-0.24437027330326946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2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-24.437027359326947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1192</v>
      </c>
      <c r="C27" s="4">
        <v>1</v>
      </c>
      <c r="D27" s="4">
        <v>0</v>
      </c>
      <c r="E27" s="4">
        <v>1</v>
      </c>
      <c r="F27" s="4">
        <v>2</v>
      </c>
      <c r="G27" s="4">
        <v>82.199996948242188</v>
      </c>
      <c r="H27" s="4">
        <v>70.05</v>
      </c>
      <c r="I27" s="34">
        <v>226.90754036681588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0.17344749420781144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38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1192</v>
      </c>
      <c r="AP27" t="s">
        <v>1244</v>
      </c>
      <c r="AQ27" s="22" t="e">
        <v>#VALUE!</v>
      </c>
      <c r="AR27" s="21" t="e">
        <v>#VALUE!</v>
      </c>
      <c r="AS27">
        <v>17.344749390781146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882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2.93</v>
      </c>
      <c r="I28" s="34">
        <v>105.09136620223286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882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1</v>
      </c>
      <c r="D29" s="4">
        <v>0</v>
      </c>
      <c r="E29" s="4">
        <v>0</v>
      </c>
      <c r="F29" s="4">
        <v>1</v>
      </c>
      <c r="G29" s="4" t="s">
        <v>132</v>
      </c>
      <c r="H29" s="4">
        <v>2.21</v>
      </c>
      <c r="I29" s="34">
        <v>770.93945053370794</v>
      </c>
      <c r="J29" s="35" t="s">
        <v>1238</v>
      </c>
      <c r="K29" s="35" t="s">
        <v>1238</v>
      </c>
      <c r="L29" s="35">
        <v>3.739989571263036</v>
      </c>
      <c r="M29" s="35">
        <v>2.8792247992863516</v>
      </c>
      <c r="N29" s="4" t="s">
        <v>132</v>
      </c>
      <c r="O29" s="4" t="s">
        <v>132</v>
      </c>
      <c r="P29" s="35" t="s">
        <v>137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/>
      </c>
      <c r="X29" s="37">
        <f t="shared" si="5"/>
        <v>-0.51990728110474693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>
        <f t="shared" si="9"/>
        <v>6</v>
      </c>
      <c r="AC29" s="1" t="str">
        <f t="shared" si="10"/>
        <v xml:space="preserve"> </v>
      </c>
      <c r="AD29" s="1" t="str">
        <f t="shared" si="11"/>
        <v xml:space="preserve"> </v>
      </c>
      <c r="AE29" s="1">
        <f t="shared" si="12"/>
        <v>7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>
        <v>51.990728110474691</v>
      </c>
      <c r="AS29" t="s">
        <v>137</v>
      </c>
      <c r="AT29" t="e">
        <v>#VALUE!</v>
      </c>
      <c r="AU29">
        <v>-51.990728110474691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6.82</v>
      </c>
      <c r="I30" s="34">
        <v>622.98023973601005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755</v>
      </c>
      <c r="I31" s="34">
        <v>317.02391171349092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5</v>
      </c>
      <c r="D32" s="4">
        <v>0</v>
      </c>
      <c r="E32" s="4">
        <v>0</v>
      </c>
      <c r="F32" s="4">
        <v>5</v>
      </c>
      <c r="G32" s="4">
        <v>2.3250000476837158</v>
      </c>
      <c r="H32" s="4">
        <v>1.79</v>
      </c>
      <c r="I32" s="34">
        <v>906.71571427527181</v>
      </c>
      <c r="J32" s="35">
        <v>5.4242424242424239</v>
      </c>
      <c r="K32" s="35">
        <v>4.9722222222222223</v>
      </c>
      <c r="L32" s="35">
        <v>8.7960529801324494</v>
      </c>
      <c r="M32" s="35">
        <v>5.5865573080967401</v>
      </c>
      <c r="N32" s="4">
        <v>0.33</v>
      </c>
      <c r="O32" s="4">
        <v>58.653846153846146</v>
      </c>
      <c r="P32" s="35">
        <v>1.6759776536312849</v>
      </c>
      <c r="Q32" s="36">
        <f t="shared" si="0"/>
        <v>100.00000000035</v>
      </c>
      <c r="R32" s="36" t="str">
        <f t="shared" si="1"/>
        <v xml:space="preserve"> </v>
      </c>
      <c r="S32" s="37">
        <f t="shared" si="22"/>
        <v>0.29888270855319304</v>
      </c>
      <c r="T32" s="37" t="str">
        <f t="shared" si="23"/>
        <v/>
      </c>
      <c r="U32" s="37" t="str">
        <f t="shared" si="2"/>
        <v/>
      </c>
      <c r="V32" s="37">
        <f t="shared" si="3"/>
        <v>-0.46327130276124318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>
        <f t="shared" si="7"/>
        <v>9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18</v>
      </c>
      <c r="AD32" s="1" t="str">
        <f t="shared" si="11"/>
        <v xml:space="preserve"> </v>
      </c>
      <c r="AE32" s="1">
        <f t="shared" si="12"/>
        <v>6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>
        <f t="shared" si="18"/>
        <v>58.653846154196145</v>
      </c>
      <c r="AL32" s="25" t="str">
        <f t="shared" si="19"/>
        <v xml:space="preserve"> </v>
      </c>
      <c r="AM32" s="1">
        <f t="shared" si="20"/>
        <v>7</v>
      </c>
      <c r="AN32" s="1" t="str">
        <f t="shared" si="21"/>
        <v xml:space="preserve"> </v>
      </c>
      <c r="AO32" t="s">
        <v>39</v>
      </c>
      <c r="AP32" t="s">
        <v>1254</v>
      </c>
      <c r="AQ32" s="22">
        <v>46.327130276124315</v>
      </c>
      <c r="AR32" s="21">
        <v>-12.912640805903465</v>
      </c>
      <c r="AS32">
        <v>29.888270820319306</v>
      </c>
      <c r="AT32">
        <v>-46.327130276124315</v>
      </c>
      <c r="AU32">
        <v>12.912640805903465</v>
      </c>
      <c r="AV32" t="s">
        <v>1272</v>
      </c>
    </row>
    <row r="33" spans="1:48" x14ac:dyDescent="0.25">
      <c r="A33" s="14">
        <v>3.600000000000001E-10</v>
      </c>
      <c r="B33" t="s">
        <v>883</v>
      </c>
      <c r="C33" s="4">
        <v>7</v>
      </c>
      <c r="D33" s="4">
        <v>0</v>
      </c>
      <c r="E33" s="4">
        <v>0</v>
      </c>
      <c r="F33" s="4">
        <v>7</v>
      </c>
      <c r="G33" s="4">
        <v>10.600000381469727</v>
      </c>
      <c r="H33" s="4">
        <v>8.6199999999999992</v>
      </c>
      <c r="I33" s="34">
        <v>1357.1162139411335</v>
      </c>
      <c r="J33" s="35">
        <v>6.4328358208955212</v>
      </c>
      <c r="K33" s="35">
        <v>5.6710526315789469</v>
      </c>
      <c r="L33" s="35">
        <v>4.258879876570421</v>
      </c>
      <c r="M33" s="35">
        <v>4.7254922964049895</v>
      </c>
      <c r="N33" s="4">
        <v>1.34</v>
      </c>
      <c r="O33" s="4">
        <v>53.142857142857146</v>
      </c>
      <c r="P33" s="35">
        <v>11.368909512761022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0.22969842048409836</v>
      </c>
      <c r="T33" s="37" t="str">
        <f t="shared" si="23"/>
        <v/>
      </c>
      <c r="U33" s="37" t="str">
        <f t="shared" si="2"/>
        <v/>
      </c>
      <c r="V33" s="37">
        <f t="shared" si="3"/>
        <v>-0.36347100301618973</v>
      </c>
      <c r="W33" s="37" t="str">
        <f t="shared" si="4"/>
        <v/>
      </c>
      <c r="X33" s="37">
        <f t="shared" si="5"/>
        <v>-0.45329868427936026</v>
      </c>
      <c r="Y33" s="1" t="str">
        <f t="shared" si="6"/>
        <v xml:space="preserve"> </v>
      </c>
      <c r="Z33" s="1">
        <f t="shared" si="7"/>
        <v>13</v>
      </c>
      <c r="AA33" s="1" t="str">
        <f t="shared" si="8"/>
        <v xml:space="preserve"> </v>
      </c>
      <c r="AB33" s="1">
        <f t="shared" si="9"/>
        <v>7</v>
      </c>
      <c r="AC33" s="1">
        <f t="shared" si="10"/>
        <v>26</v>
      </c>
      <c r="AD33" s="1" t="str">
        <f t="shared" si="11"/>
        <v xml:space="preserve"> </v>
      </c>
      <c r="AE33" s="1">
        <f t="shared" si="12"/>
        <v>5</v>
      </c>
      <c r="AF33" s="1" t="str">
        <f t="shared" si="13"/>
        <v xml:space="preserve"> </v>
      </c>
      <c r="AG33" s="38">
        <f t="shared" si="14"/>
        <v>11.368909513121022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>
        <f t="shared" si="18"/>
        <v>53.142857143217142</v>
      </c>
      <c r="AL33" s="25" t="str">
        <f t="shared" si="19"/>
        <v xml:space="preserve"> </v>
      </c>
      <c r="AM33" s="1">
        <f t="shared" si="20"/>
        <v>10</v>
      </c>
      <c r="AN33" s="1" t="str">
        <f t="shared" si="21"/>
        <v xml:space="preserve"> </v>
      </c>
      <c r="AO33" t="s">
        <v>883</v>
      </c>
      <c r="AP33" t="s">
        <v>1250</v>
      </c>
      <c r="AQ33" s="22">
        <v>36.347100301618973</v>
      </c>
      <c r="AR33" s="21">
        <v>45.329868427936027</v>
      </c>
      <c r="AS33">
        <v>22.969842012409835</v>
      </c>
      <c r="AT33">
        <v>-36.347100301618973</v>
      </c>
      <c r="AU33">
        <v>-45.329868427936027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8</v>
      </c>
      <c r="F34" s="4">
        <v>11</v>
      </c>
      <c r="G34" s="4">
        <v>7.2150001525878906</v>
      </c>
      <c r="H34" s="4">
        <v>6.71</v>
      </c>
      <c r="I34" s="34">
        <v>5008.9311496041773</v>
      </c>
      <c r="J34" s="35">
        <v>7.625</v>
      </c>
      <c r="K34" s="35">
        <v>8.2839506172839492</v>
      </c>
      <c r="L34" s="35">
        <v>7.5704380472558244</v>
      </c>
      <c r="M34" s="35">
        <v>6.8584368874368877</v>
      </c>
      <c r="N34" s="4">
        <v>0.88</v>
      </c>
      <c r="O34" s="4">
        <v>27.351664254703316</v>
      </c>
      <c r="P34" s="35">
        <v>4.3219076005961243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4.3219076009661244</v>
      </c>
      <c r="AH34" s="38" t="str">
        <f t="shared" si="15"/>
        <v xml:space="preserve"> </v>
      </c>
      <c r="AI34" s="1">
        <f t="shared" si="16"/>
        <v>19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1244</v>
      </c>
      <c r="AQ34" s="22">
        <v>24.550637741507163</v>
      </c>
      <c r="AR34" s="21">
        <v>2.8202588247404181</v>
      </c>
      <c r="AS34">
        <v>7.5260827509372685</v>
      </c>
      <c r="AT34">
        <v>-24.550637741507163</v>
      </c>
      <c r="AU34">
        <v>-2.8202588247404181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16</v>
      </c>
      <c r="D35" s="4">
        <v>0</v>
      </c>
      <c r="E35" s="4">
        <v>5</v>
      </c>
      <c r="F35" s="4">
        <v>21</v>
      </c>
      <c r="G35" s="4">
        <v>11</v>
      </c>
      <c r="H35" s="4">
        <v>9.1</v>
      </c>
      <c r="I35" s="34">
        <v>4245.647677104882</v>
      </c>
      <c r="J35" s="35">
        <v>11.607142857142856</v>
      </c>
      <c r="K35" s="35">
        <v>6.7208271787296887</v>
      </c>
      <c r="L35" s="35">
        <v>5.096052717967603</v>
      </c>
      <c r="M35" s="35">
        <v>3.6918960838873374</v>
      </c>
      <c r="N35" s="4">
        <v>0.78400000000000003</v>
      </c>
      <c r="O35" s="4">
        <v>-19.258496395468583</v>
      </c>
      <c r="P35" s="35">
        <v>12.857142857142858</v>
      </c>
      <c r="Q35" s="36">
        <f t="shared" si="0"/>
        <v>76.190476190856188</v>
      </c>
      <c r="R35" s="36" t="str">
        <f t="shared" si="1"/>
        <v xml:space="preserve"> </v>
      </c>
      <c r="S35" s="37">
        <f t="shared" si="22"/>
        <v>0.20879120917120894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-0.3458329873961723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11</v>
      </c>
      <c r="AC35" s="1">
        <f t="shared" si="10"/>
        <v>32</v>
      </c>
      <c r="AD35" s="1" t="str">
        <f t="shared" si="11"/>
        <v xml:space="preserve"> </v>
      </c>
      <c r="AE35" s="1">
        <f t="shared" si="12"/>
        <v>25</v>
      </c>
      <c r="AF35" s="1" t="str">
        <f t="shared" si="13"/>
        <v xml:space="preserve"> </v>
      </c>
      <c r="AG35" s="38">
        <f t="shared" si="14"/>
        <v>12.857142857522858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-14.852659175691674</v>
      </c>
      <c r="AR35" s="21">
        <v>34.583298739617227</v>
      </c>
      <c r="AS35">
        <v>20.879120879120894</v>
      </c>
      <c r="AT35">
        <v>14.852659175691674</v>
      </c>
      <c r="AU35">
        <v>-34.583298739617227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32.06</v>
      </c>
      <c r="I36" s="34">
        <v>423.0162751143514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15</v>
      </c>
      <c r="D37" s="4">
        <v>1</v>
      </c>
      <c r="E37" s="4">
        <v>6</v>
      </c>
      <c r="F37" s="4">
        <v>22</v>
      </c>
      <c r="G37" s="4">
        <v>93.274993896484375</v>
      </c>
      <c r="H37" s="4">
        <v>90.95</v>
      </c>
      <c r="I37" s="34">
        <v>4254.3475224054291</v>
      </c>
      <c r="J37" s="35">
        <v>13.122204588082528</v>
      </c>
      <c r="K37" s="35">
        <v>10.473284200829109</v>
      </c>
      <c r="L37" s="35">
        <v>9.3518297611546881</v>
      </c>
      <c r="M37" s="35">
        <v>7.5190808236836819</v>
      </c>
      <c r="N37" s="4">
        <v>6.931</v>
      </c>
      <c r="O37" s="4">
        <v>24.122492836676209</v>
      </c>
      <c r="P37" s="35">
        <v>4.5739417262231994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4.5739417266231994</v>
      </c>
      <c r="AH37" s="38" t="str">
        <f t="shared" si="15"/>
        <v xml:space="preserve"> </v>
      </c>
      <c r="AI37" s="1">
        <f t="shared" si="16"/>
        <v>17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-29.844192471645314</v>
      </c>
      <c r="AR37" s="21">
        <v>-20.047002568567663</v>
      </c>
      <c r="AS37">
        <v>2.5563429318134823</v>
      </c>
      <c r="AT37">
        <v>29.844192471645314</v>
      </c>
      <c r="AU37">
        <v>20.047002568567663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3</v>
      </c>
      <c r="F38" s="4">
        <v>25</v>
      </c>
      <c r="G38" s="4">
        <v>10.774999618530273</v>
      </c>
      <c r="H38" s="4">
        <v>6.71</v>
      </c>
      <c r="I38" s="34">
        <v>3756.6983622031325</v>
      </c>
      <c r="J38" s="35">
        <v>4.2468354430379742</v>
      </c>
      <c r="K38" s="35">
        <v>3.4766839378238341</v>
      </c>
      <c r="L38" s="35" t="s">
        <v>1238</v>
      </c>
      <c r="M38" s="35" t="s">
        <v>1238</v>
      </c>
      <c r="N38" s="4">
        <v>1.58</v>
      </c>
      <c r="O38" s="4">
        <v>7.6294277929155383</v>
      </c>
      <c r="P38" s="35">
        <v>7.1535022354694489</v>
      </c>
      <c r="Q38" s="36">
        <f t="shared" si="0"/>
        <v>88.000000000409997</v>
      </c>
      <c r="R38" s="36" t="str">
        <f t="shared" si="1"/>
        <v xml:space="preserve"> </v>
      </c>
      <c r="S38" s="37">
        <f t="shared" si="22"/>
        <v>0.60581216412539107</v>
      </c>
      <c r="T38" s="37" t="str">
        <f t="shared" si="23"/>
        <v/>
      </c>
      <c r="U38" s="37" t="str">
        <f t="shared" si="2"/>
        <v/>
      </c>
      <c r="V38" s="37">
        <f t="shared" si="3"/>
        <v>-0.57977570387674882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>
        <f t="shared" si="7"/>
        <v>4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</v>
      </c>
      <c r="AD38" s="1" t="str">
        <f t="shared" si="11"/>
        <v xml:space="preserve"> </v>
      </c>
      <c r="AE38" s="1">
        <f t="shared" si="12"/>
        <v>11</v>
      </c>
      <c r="AF38" s="1" t="str">
        <f t="shared" si="13"/>
        <v xml:space="preserve"> </v>
      </c>
      <c r="AG38" s="38">
        <f t="shared" si="14"/>
        <v>7.1535022358794489</v>
      </c>
      <c r="AH38" s="38" t="str">
        <f t="shared" si="15"/>
        <v xml:space="preserve"> </v>
      </c>
      <c r="AI38" s="1">
        <f t="shared" si="16"/>
        <v>9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57.977570387674881</v>
      </c>
      <c r="AR38" s="21" t="e">
        <v>#VALUE!</v>
      </c>
      <c r="AS38">
        <v>60.581216371539107</v>
      </c>
      <c r="AT38">
        <v>-57.977570387674881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884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2.86</v>
      </c>
      <c r="I39" s="34">
        <v>58.712809588357992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884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885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6.77</v>
      </c>
      <c r="I40" s="34">
        <v>72.196000297073638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885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27.02</v>
      </c>
      <c r="I41" s="34">
        <v>64.834170537175993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5.43</v>
      </c>
      <c r="I42" s="34">
        <v>278.68055600068516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0</v>
      </c>
      <c r="D43" s="4">
        <v>0</v>
      </c>
      <c r="E43" s="4">
        <v>0</v>
      </c>
      <c r="F43" s="4">
        <v>0</v>
      </c>
      <c r="G43" s="4" t="s">
        <v>132</v>
      </c>
      <c r="H43" s="4">
        <v>2.09</v>
      </c>
      <c r="I43" s="34">
        <v>125.36991021403895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3.83</v>
      </c>
      <c r="I44" s="34">
        <v>275.70119151449001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13</v>
      </c>
      <c r="H45" s="4">
        <v>28.4</v>
      </c>
      <c r="I45" s="34">
        <v>1264.4769472148955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-0.54225352064676047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-54.225352112676049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7</v>
      </c>
      <c r="E46" s="4">
        <v>12</v>
      </c>
      <c r="F46" s="4">
        <v>22</v>
      </c>
      <c r="G46" s="4">
        <v>5.7750000953674316</v>
      </c>
      <c r="H46" s="4">
        <v>5.0599999999999996</v>
      </c>
      <c r="I46" s="34">
        <v>1668.5738878319751</v>
      </c>
      <c r="J46" s="35">
        <v>4.1818181818181817</v>
      </c>
      <c r="K46" s="35">
        <v>3.182389937106918</v>
      </c>
      <c r="L46" s="35" t="s">
        <v>1238</v>
      </c>
      <c r="M46" s="35" t="s">
        <v>1238</v>
      </c>
      <c r="N46" s="4">
        <v>1.21</v>
      </c>
      <c r="O46" s="4">
        <v>-33.296582138919518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/>
      </c>
      <c r="V46" s="37">
        <f t="shared" si="3"/>
        <v>-0.58620916078799756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3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58.620916078799759</v>
      </c>
      <c r="AR46" s="21" t="e">
        <v>#VALUE!</v>
      </c>
      <c r="AS46">
        <v>14.13043666734055</v>
      </c>
      <c r="AT46">
        <v>-58.620916078799759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886</v>
      </c>
      <c r="C47" s="4">
        <v>1</v>
      </c>
      <c r="D47" s="4">
        <v>0</v>
      </c>
      <c r="E47" s="4">
        <v>1</v>
      </c>
      <c r="F47" s="4">
        <v>2</v>
      </c>
      <c r="G47" s="4">
        <v>15.5</v>
      </c>
      <c r="H47" s="4">
        <v>12.4</v>
      </c>
      <c r="I47" s="34">
        <v>376.17064619517612</v>
      </c>
      <c r="J47" s="35" t="s">
        <v>1238</v>
      </c>
      <c r="K47" s="35" t="s">
        <v>1238</v>
      </c>
      <c r="L47" s="35" t="s">
        <v>1238</v>
      </c>
      <c r="M47" s="35" t="s">
        <v>1238</v>
      </c>
      <c r="N47" s="4" t="s">
        <v>132</v>
      </c>
      <c r="O47" s="4" t="s">
        <v>132</v>
      </c>
      <c r="P47" s="35" t="s">
        <v>137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2"/>
        <v>0.25000000049999999</v>
      </c>
      <c r="T47" s="37" t="str">
        <f t="shared" si="23"/>
        <v/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24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886</v>
      </c>
      <c r="AP47" t="s">
        <v>1242</v>
      </c>
      <c r="AQ47" s="22" t="e">
        <v>#VALUE!</v>
      </c>
      <c r="AR47" s="21" t="e">
        <v>#VALUE!</v>
      </c>
      <c r="AS47">
        <v>25</v>
      </c>
      <c r="AT47" t="e">
        <v>#VALUE!</v>
      </c>
      <c r="AU47" t="e">
        <v>#VALUE!</v>
      </c>
      <c r="AV47" t="s">
        <v>1287</v>
      </c>
    </row>
    <row r="48" spans="1:48" x14ac:dyDescent="0.25">
      <c r="A48" s="14">
        <v>5.100000000000001E-10</v>
      </c>
      <c r="B48" t="s">
        <v>887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1.75</v>
      </c>
      <c r="I48" s="34">
        <v>138.10387506479628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887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7.55</v>
      </c>
      <c r="I49" s="34">
        <v>865.54870733177825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888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0.94</v>
      </c>
      <c r="I50" s="34">
        <v>68.114317219147281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888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1.0900000000000001</v>
      </c>
      <c r="I51" s="34">
        <v>114.84696921604666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889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1.45</v>
      </c>
      <c r="I52" s="34">
        <v>128.63997685843177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889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1193</v>
      </c>
      <c r="C53" s="4">
        <v>2</v>
      </c>
      <c r="D53" s="4">
        <v>0</v>
      </c>
      <c r="E53" s="4">
        <v>2</v>
      </c>
      <c r="F53" s="4">
        <v>4</v>
      </c>
      <c r="G53" s="4">
        <v>14.899999618530273</v>
      </c>
      <c r="H53" s="4">
        <v>14.32</v>
      </c>
      <c r="I53" s="34">
        <v>106.89986437448016</v>
      </c>
      <c r="J53" s="35">
        <v>13.137614678899082</v>
      </c>
      <c r="K53" s="35" t="s">
        <v>1238</v>
      </c>
      <c r="L53" s="35">
        <v>6.0883235202974904</v>
      </c>
      <c r="M53" s="35">
        <v>4.1188721174004197</v>
      </c>
      <c r="N53" s="4">
        <v>1.0900000000000001</v>
      </c>
      <c r="O53" s="4">
        <v>-33.698296836982969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1193</v>
      </c>
      <c r="AP53" t="s">
        <v>1293</v>
      </c>
      <c r="AQ53" s="22">
        <v>-29.996675294524589</v>
      </c>
      <c r="AR53" s="21">
        <v>21.845776928559069</v>
      </c>
      <c r="AS53">
        <v>4.0502766657142031</v>
      </c>
      <c r="AT53">
        <v>29.996675294524589</v>
      </c>
      <c r="AU53">
        <v>-21.845776928559069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10.270000457763672</v>
      </c>
      <c r="H54" s="4">
        <v>12.05</v>
      </c>
      <c r="I54" s="34">
        <v>417.28864935336696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 t="str">
        <f t="shared" si="23"/>
        <v/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>
        <v>-14.771780433496506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12</v>
      </c>
      <c r="D55" s="4">
        <v>0</v>
      </c>
      <c r="E55" s="4">
        <v>11</v>
      </c>
      <c r="F55" s="4">
        <v>23</v>
      </c>
      <c r="G55" s="4">
        <v>6.0900001525878906</v>
      </c>
      <c r="H55" s="4">
        <v>5.01</v>
      </c>
      <c r="I55" s="34">
        <v>3203.1341636841685</v>
      </c>
      <c r="J55" s="35">
        <v>3.6569343065693425</v>
      </c>
      <c r="K55" s="35">
        <v>2.7679558011049723</v>
      </c>
      <c r="L55" s="35" t="s">
        <v>1238</v>
      </c>
      <c r="M55" s="35" t="s">
        <v>1238</v>
      </c>
      <c r="N55" s="4">
        <v>1.37</v>
      </c>
      <c r="O55" s="4">
        <v>2.5449101796407207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0.21556889331211398</v>
      </c>
      <c r="T55" s="37" t="str">
        <f t="shared" si="23"/>
        <v/>
      </c>
      <c r="U55" s="37" t="str">
        <f t="shared" si="2"/>
        <v/>
      </c>
      <c r="V55" s="37">
        <f t="shared" si="3"/>
        <v>-0.63814641147296969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2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30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63.814641147296967</v>
      </c>
      <c r="AR55" s="21" t="e">
        <v>#VALUE!</v>
      </c>
      <c r="AS55">
        <v>21.5568892732114</v>
      </c>
      <c r="AT55">
        <v>-63.814641147296967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890</v>
      </c>
      <c r="C56" s="4">
        <v>1</v>
      </c>
      <c r="D56" s="4">
        <v>0</v>
      </c>
      <c r="E56" s="4">
        <v>1</v>
      </c>
      <c r="F56" s="4">
        <v>2</v>
      </c>
      <c r="G56" s="4">
        <v>8.25</v>
      </c>
      <c r="H56" s="4">
        <v>7.2</v>
      </c>
      <c r="I56" s="34">
        <v>2783.4062850897167</v>
      </c>
      <c r="J56" s="35" t="s">
        <v>1238</v>
      </c>
      <c r="K56" s="35" t="s">
        <v>1238</v>
      </c>
      <c r="L56" s="35" t="s">
        <v>1238</v>
      </c>
      <c r="M56" s="35" t="s">
        <v>1238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890</v>
      </c>
      <c r="AP56" t="s">
        <v>1242</v>
      </c>
      <c r="AQ56" s="22" t="e">
        <v>#VALUE!</v>
      </c>
      <c r="AR56" s="21" t="e">
        <v>#VALUE!</v>
      </c>
      <c r="AS56">
        <v>14.583333333333325</v>
      </c>
      <c r="AT56" t="e">
        <v>#VALUE!</v>
      </c>
      <c r="AU56" t="e">
        <v>#VALUE!</v>
      </c>
      <c r="AV56" t="s">
        <v>1298</v>
      </c>
    </row>
    <row r="57" spans="1:48" x14ac:dyDescent="0.25">
      <c r="A57" s="14">
        <v>5.9999999999999979E-10</v>
      </c>
      <c r="B57" t="s">
        <v>891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3.8</v>
      </c>
      <c r="I57" s="34">
        <v>352.20214212215677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891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1.9199999570846558</v>
      </c>
      <c r="H58" s="4">
        <v>1.7</v>
      </c>
      <c r="I58" s="34">
        <v>217.26452030245883</v>
      </c>
      <c r="J58" s="35" t="s">
        <v>1238</v>
      </c>
      <c r="K58" s="35" t="s">
        <v>1238</v>
      </c>
      <c r="L58" s="35" t="s">
        <v>1238</v>
      </c>
      <c r="M58" s="35" t="s">
        <v>1238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 t="e">
        <v>#VALUE!</v>
      </c>
      <c r="AS58">
        <v>12.941173946156216</v>
      </c>
      <c r="AT58" t="e">
        <v>#VALUE!</v>
      </c>
      <c r="AU58" t="e">
        <v>#VALUE!</v>
      </c>
      <c r="AV58" t="s">
        <v>1300</v>
      </c>
    </row>
    <row r="59" spans="1:48" x14ac:dyDescent="0.25">
      <c r="A59" s="14">
        <v>6.1999999999999972E-10</v>
      </c>
      <c r="B59" t="s">
        <v>892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4.43</v>
      </c>
      <c r="I59" s="34">
        <v>59.054070129058644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892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2.94</v>
      </c>
      <c r="I60" s="34">
        <v>248.2804067231317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12</v>
      </c>
      <c r="D61" s="4">
        <v>0</v>
      </c>
      <c r="E61" s="4">
        <v>3</v>
      </c>
      <c r="F61" s="4">
        <v>15</v>
      </c>
      <c r="G61" s="4">
        <v>21.899999618530273</v>
      </c>
      <c r="H61" s="4">
        <v>14.78</v>
      </c>
      <c r="I61" s="34">
        <v>4996.2106264986141</v>
      </c>
      <c r="J61" s="35">
        <v>4.9102990033222582</v>
      </c>
      <c r="K61" s="35">
        <v>6.2100840336134455</v>
      </c>
      <c r="L61" s="35">
        <v>8.41656814507839</v>
      </c>
      <c r="M61" s="35">
        <v>6.7934184841606626</v>
      </c>
      <c r="N61" s="4">
        <v>3.0100000000000002</v>
      </c>
      <c r="O61" s="4">
        <v>72.789896670493704</v>
      </c>
      <c r="P61" s="35">
        <v>4.0595399188092021</v>
      </c>
      <c r="Q61" s="36">
        <f t="shared" si="0"/>
        <v>80.00000000064</v>
      </c>
      <c r="R61" s="36" t="str">
        <f t="shared" si="1"/>
        <v xml:space="preserve"> </v>
      </c>
      <c r="S61" s="37">
        <f t="shared" si="22"/>
        <v>0.48173204519549889</v>
      </c>
      <c r="T61" s="37" t="str">
        <f t="shared" si="23"/>
        <v/>
      </c>
      <c r="U61" s="37" t="str">
        <f t="shared" si="2"/>
        <v/>
      </c>
      <c r="V61" s="37">
        <f t="shared" si="3"/>
        <v>-0.51412599567321005</v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>
        <f t="shared" si="7"/>
        <v>8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</v>
      </c>
      <c r="AD61" s="1" t="str">
        <f t="shared" si="11"/>
        <v xml:space="preserve"> </v>
      </c>
      <c r="AE61" s="1">
        <f t="shared" si="12"/>
        <v>21</v>
      </c>
      <c r="AF61" s="1" t="str">
        <f t="shared" si="13"/>
        <v xml:space="preserve"> </v>
      </c>
      <c r="AG61" s="38">
        <f t="shared" si="14"/>
        <v>4.0595399194492021</v>
      </c>
      <c r="AH61" s="38" t="str">
        <f t="shared" si="15"/>
        <v xml:space="preserve"> </v>
      </c>
      <c r="AI61" s="1">
        <f t="shared" si="16"/>
        <v>21</v>
      </c>
      <c r="AJ61" s="1" t="str">
        <f t="shared" si="17"/>
        <v xml:space="preserve"> </v>
      </c>
      <c r="AK61" s="25">
        <f t="shared" si="18"/>
        <v>72.789896671133704</v>
      </c>
      <c r="AL61" s="25" t="str">
        <f t="shared" si="19"/>
        <v xml:space="preserve"> </v>
      </c>
      <c r="AM61" s="1">
        <f t="shared" si="20"/>
        <v>3</v>
      </c>
      <c r="AN61" s="1" t="str">
        <f t="shared" si="21"/>
        <v xml:space="preserve"> </v>
      </c>
      <c r="AO61" t="s">
        <v>36</v>
      </c>
      <c r="AP61" t="s">
        <v>1244</v>
      </c>
      <c r="AQ61" s="22">
        <v>51.412599567321003</v>
      </c>
      <c r="AR61" s="21">
        <v>-8.0412928310187972</v>
      </c>
      <c r="AS61">
        <v>48.173204455549893</v>
      </c>
      <c r="AT61">
        <v>-51.412599567321003</v>
      </c>
      <c r="AU61">
        <v>8.0412928310187972</v>
      </c>
      <c r="AV61" t="s">
        <v>1303</v>
      </c>
    </row>
    <row r="62" spans="1:48" x14ac:dyDescent="0.25">
      <c r="A62" s="14">
        <v>6.4999999999999962E-10</v>
      </c>
      <c r="B62" t="s">
        <v>1194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5.16</v>
      </c>
      <c r="I62" s="34">
        <v>455.35886960553955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1194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1195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582.5</v>
      </c>
      <c r="I63" s="34">
        <v>378.41301783468083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1195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1</v>
      </c>
      <c r="F64" s="4">
        <v>6</v>
      </c>
      <c r="G64" s="4">
        <v>16</v>
      </c>
      <c r="H64" s="4">
        <v>11.13</v>
      </c>
      <c r="I64" s="34">
        <v>288.61958473861546</v>
      </c>
      <c r="J64" s="35" t="s">
        <v>1238</v>
      </c>
      <c r="K64" s="35" t="s">
        <v>1238</v>
      </c>
      <c r="L64" s="35">
        <v>9.1636616415410383</v>
      </c>
      <c r="M64" s="35">
        <v>7.2555782493368701</v>
      </c>
      <c r="N64" s="4" t="s">
        <v>132</v>
      </c>
      <c r="O64" s="4" t="s">
        <v>132</v>
      </c>
      <c r="P64" s="35" t="s">
        <v>137</v>
      </c>
      <c r="Q64" s="36">
        <f t="shared" si="0"/>
        <v>83.333333334003328</v>
      </c>
      <c r="R64" s="36" t="str">
        <f t="shared" si="1"/>
        <v xml:space="preserve"> </v>
      </c>
      <c r="S64" s="37">
        <f t="shared" si="22"/>
        <v>0.43755615520728658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6</v>
      </c>
      <c r="AD64" s="1" t="str">
        <f t="shared" si="11"/>
        <v xml:space="preserve"> </v>
      </c>
      <c r="AE64" s="1">
        <f t="shared" si="12"/>
        <v>16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-17.631537433347599</v>
      </c>
      <c r="AS64">
        <v>43.755615453728659</v>
      </c>
      <c r="AT64" t="e">
        <v>#VALUE!</v>
      </c>
      <c r="AU64">
        <v>17.631537433347599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15.399999618530273</v>
      </c>
      <c r="H65" s="4">
        <v>13.06</v>
      </c>
      <c r="I65" s="34">
        <v>675.61448709365982</v>
      </c>
      <c r="J65" s="35">
        <v>5.7030567685589517</v>
      </c>
      <c r="K65" s="35">
        <v>5.9363636363636365</v>
      </c>
      <c r="L65" s="35">
        <v>1.5243346980552714</v>
      </c>
      <c r="M65" s="35">
        <v>1.5851782863225121</v>
      </c>
      <c r="N65" s="4">
        <v>2.29</v>
      </c>
      <c r="O65" s="4">
        <v>3.9491602360417701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>
        <f t="shared" si="22"/>
        <v>0.17917301894418619</v>
      </c>
      <c r="T65" s="37" t="str">
        <f t="shared" si="23"/>
        <v/>
      </c>
      <c r="U65" s="37" t="str">
        <f t="shared" si="2"/>
        <v/>
      </c>
      <c r="V65" s="37">
        <f t="shared" si="3"/>
        <v>-0.43568262805015878</v>
      </c>
      <c r="W65" s="37" t="str">
        <f t="shared" si="4"/>
        <v/>
      </c>
      <c r="X65" s="37">
        <f t="shared" si="5"/>
        <v>-0.80432512557820168</v>
      </c>
      <c r="Y65" s="1" t="str">
        <f t="shared" si="6"/>
        <v xml:space="preserve"> </v>
      </c>
      <c r="Z65" s="1">
        <f t="shared" si="7"/>
        <v>10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37</v>
      </c>
      <c r="AD65" s="1" t="str">
        <f t="shared" si="11"/>
        <v xml:space="preserve"> </v>
      </c>
      <c r="AE65" s="1">
        <f t="shared" si="12"/>
        <v>20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43.568262805015877</v>
      </c>
      <c r="AR65" s="21">
        <v>80.432512557820175</v>
      </c>
      <c r="AS65">
        <v>17.917301826418619</v>
      </c>
      <c r="AT65">
        <v>-43.568262805015877</v>
      </c>
      <c r="AU65">
        <v>-80.432512557820175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11</v>
      </c>
      <c r="D66" s="4">
        <v>0</v>
      </c>
      <c r="E66" s="4">
        <v>0</v>
      </c>
      <c r="F66" s="4">
        <v>11</v>
      </c>
      <c r="G66" s="4">
        <v>110</v>
      </c>
      <c r="H66" s="4">
        <v>80.25</v>
      </c>
      <c r="I66" s="34">
        <v>1631.3584608593148</v>
      </c>
      <c r="J66" s="35">
        <v>5.9422436134764895</v>
      </c>
      <c r="K66" s="35">
        <v>5.9576837416481068</v>
      </c>
      <c r="L66" s="35">
        <v>2.972403346543373</v>
      </c>
      <c r="M66" s="35">
        <v>2.7888155339805829</v>
      </c>
      <c r="N66" s="4">
        <v>13.505000000000001</v>
      </c>
      <c r="O66" s="4">
        <v>16.532919147467428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0.37071651159342672</v>
      </c>
      <c r="T66" s="37" t="str">
        <f t="shared" si="23"/>
        <v/>
      </c>
      <c r="U66" s="37" t="str">
        <f t="shared" si="2"/>
        <v/>
      </c>
      <c r="V66" s="37">
        <f t="shared" si="3"/>
        <v>-0.41201509374242207</v>
      </c>
      <c r="W66" s="37" t="str">
        <f t="shared" si="4"/>
        <v/>
      </c>
      <c r="X66" s="37">
        <f t="shared" si="5"/>
        <v>-0.61844032527250248</v>
      </c>
      <c r="Y66" s="1" t="str">
        <f t="shared" si="6"/>
        <v xml:space="preserve"> </v>
      </c>
      <c r="Z66" s="1">
        <f t="shared" si="7"/>
        <v>11</v>
      </c>
      <c r="AA66" s="1" t="str">
        <f t="shared" si="8"/>
        <v xml:space="preserve"> </v>
      </c>
      <c r="AB66" s="1">
        <f t="shared" si="9"/>
        <v>2</v>
      </c>
      <c r="AC66" s="1">
        <f t="shared" si="10"/>
        <v>11</v>
      </c>
      <c r="AD66" s="1" t="str">
        <f t="shared" si="11"/>
        <v xml:space="preserve"> </v>
      </c>
      <c r="AE66" s="1">
        <f t="shared" si="12"/>
        <v>4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41.201509374242207</v>
      </c>
      <c r="AR66" s="21">
        <v>61.844032527250249</v>
      </c>
      <c r="AS66">
        <v>37.071651090342669</v>
      </c>
      <c r="AT66">
        <v>-41.201509374242207</v>
      </c>
      <c r="AU66">
        <v>-61.844032527250249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9</v>
      </c>
      <c r="F67" s="4">
        <v>13</v>
      </c>
      <c r="G67" s="4">
        <v>3.5</v>
      </c>
      <c r="H67" s="4">
        <v>3.17</v>
      </c>
      <c r="I67" s="34">
        <v>553.90656240753208</v>
      </c>
      <c r="J67" s="35" t="s">
        <v>1238</v>
      </c>
      <c r="K67" s="35">
        <v>10.931034482758621</v>
      </c>
      <c r="L67" s="35">
        <v>9.0797219589257505</v>
      </c>
      <c r="M67" s="35">
        <v>5.4755117575383432</v>
      </c>
      <c r="N67" s="4">
        <v>-0.20500000000000002</v>
      </c>
      <c r="O67" s="4" t="s">
        <v>132</v>
      </c>
      <c r="P67" s="35" t="s">
        <v>137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 xml:space="preserve"> </v>
      </c>
      <c r="V67" s="37" t="str">
        <f t="shared" si="3"/>
        <v xml:space="preserve"> </v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55</v>
      </c>
      <c r="AP67" t="s">
        <v>1242</v>
      </c>
      <c r="AQ67" s="22" t="e">
        <v>#VALUE!</v>
      </c>
      <c r="AR67" s="21">
        <v>-16.554025593217837</v>
      </c>
      <c r="AS67">
        <v>10.410094637223978</v>
      </c>
      <c r="AT67" t="e">
        <v>#VALUE!</v>
      </c>
      <c r="AU67">
        <v>16.554025593217837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12</v>
      </c>
      <c r="D68" s="4">
        <v>0</v>
      </c>
      <c r="E68" s="4">
        <v>1</v>
      </c>
      <c r="F68" s="4">
        <v>13</v>
      </c>
      <c r="G68" s="4">
        <v>55</v>
      </c>
      <c r="H68" s="4">
        <v>38.299999999999997</v>
      </c>
      <c r="I68" s="34">
        <v>253.52766790805615</v>
      </c>
      <c r="J68" s="35">
        <v>10.949113779302458</v>
      </c>
      <c r="K68" s="35">
        <v>18.12588736393753</v>
      </c>
      <c r="L68" s="35">
        <v>6.0652988293284036</v>
      </c>
      <c r="M68" s="35">
        <v>3.7480886384404504</v>
      </c>
      <c r="N68" s="4">
        <v>2.113</v>
      </c>
      <c r="O68" s="4">
        <v>9.8803952158086297</v>
      </c>
      <c r="P68" s="35">
        <v>5.2610966057441253</v>
      </c>
      <c r="Q68" s="36">
        <f t="shared" si="0"/>
        <v>92.307692308402309</v>
      </c>
      <c r="R68" s="36" t="str">
        <f t="shared" si="1"/>
        <v xml:space="preserve"> </v>
      </c>
      <c r="S68" s="37">
        <f t="shared" si="22"/>
        <v>0.43603133230268937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7</v>
      </c>
      <c r="AD68" s="1" t="str">
        <f t="shared" si="11"/>
        <v xml:space="preserve"> </v>
      </c>
      <c r="AE68" s="1">
        <f t="shared" si="12"/>
        <v>9</v>
      </c>
      <c r="AF68" s="1" t="str">
        <f t="shared" si="13"/>
        <v xml:space="preserve"> </v>
      </c>
      <c r="AG68" s="38">
        <f t="shared" si="14"/>
        <v>5.2610966064541254</v>
      </c>
      <c r="AH68" s="38" t="str">
        <f t="shared" si="15"/>
        <v xml:space="preserve"> </v>
      </c>
      <c r="AI68" s="1">
        <f t="shared" si="16"/>
        <v>14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1248</v>
      </c>
      <c r="AQ68" s="22">
        <v>-8.3414625500389139</v>
      </c>
      <c r="AR68" s="21">
        <v>22.141338888785032</v>
      </c>
      <c r="AS68">
        <v>43.603133159268936</v>
      </c>
      <c r="AT68">
        <v>8.3414625500389139</v>
      </c>
      <c r="AU68">
        <v>-22.141338888785032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2.39</v>
      </c>
      <c r="I69" s="34">
        <v>95.57961237592562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18</v>
      </c>
      <c r="D70" s="4">
        <v>0</v>
      </c>
      <c r="E70" s="4">
        <v>7</v>
      </c>
      <c r="F70" s="4">
        <v>25</v>
      </c>
      <c r="G70" s="4">
        <v>48</v>
      </c>
      <c r="H70" s="4">
        <v>39.36</v>
      </c>
      <c r="I70" s="34">
        <v>949.96998128948132</v>
      </c>
      <c r="J70" s="35" t="s">
        <v>1238</v>
      </c>
      <c r="K70" s="35" t="s">
        <v>1238</v>
      </c>
      <c r="L70" s="35">
        <v>5.0171989127471717</v>
      </c>
      <c r="M70" s="35">
        <v>4.3467199915555002</v>
      </c>
      <c r="N70" s="4">
        <v>-1.0269999999999999</v>
      </c>
      <c r="O70" s="4">
        <v>62.214863870493012</v>
      </c>
      <c r="P70" s="35">
        <v>1.2703252032520325</v>
      </c>
      <c r="Q70" s="36">
        <f t="shared" si="0"/>
        <v>72.000000000729997</v>
      </c>
      <c r="R70" s="36" t="str">
        <f t="shared" si="1"/>
        <v xml:space="preserve"> </v>
      </c>
      <c r="S70" s="37">
        <f t="shared" si="22"/>
        <v>0.2195121958519512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>
        <f t="shared" si="5"/>
        <v>-0.35595524496458808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10</v>
      </c>
      <c r="AC70" s="1">
        <f t="shared" si="10"/>
        <v>29</v>
      </c>
      <c r="AD70" s="1" t="str">
        <f t="shared" si="11"/>
        <v xml:space="preserve"> </v>
      </c>
      <c r="AE70" s="1">
        <f t="shared" si="12"/>
        <v>28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62.21486387122301</v>
      </c>
      <c r="AL70" s="25" t="str">
        <f t="shared" si="19"/>
        <v xml:space="preserve"> </v>
      </c>
      <c r="AM70" s="1">
        <f t="shared" si="20"/>
        <v>5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35.595524496458808</v>
      </c>
      <c r="AS70">
        <v>21.95121951219512</v>
      </c>
      <c r="AT70" t="e">
        <v>#VALUE!</v>
      </c>
      <c r="AU70">
        <v>-35.595524496458808</v>
      </c>
      <c r="AV70" t="s">
        <v>1312</v>
      </c>
    </row>
    <row r="71" spans="1:48" x14ac:dyDescent="0.25">
      <c r="A71" s="14">
        <v>7.3999999999999931E-10</v>
      </c>
      <c r="B71" t="s">
        <v>893</v>
      </c>
      <c r="C71" s="4">
        <v>7</v>
      </c>
      <c r="D71" s="4">
        <v>0</v>
      </c>
      <c r="E71" s="4">
        <v>4</v>
      </c>
      <c r="F71" s="4">
        <v>11</v>
      </c>
      <c r="G71" s="4">
        <v>20.920000076293945</v>
      </c>
      <c r="H71" s="4">
        <v>17.47</v>
      </c>
      <c r="I71" s="34">
        <v>484.47171208774103</v>
      </c>
      <c r="J71" s="35" t="s">
        <v>1238</v>
      </c>
      <c r="K71" s="35">
        <v>16.590693257359924</v>
      </c>
      <c r="L71" s="35">
        <v>7.6973042039059916</v>
      </c>
      <c r="M71" s="35">
        <v>6.5044911888111887</v>
      </c>
      <c r="N71" s="4">
        <v>0.27300000000000002</v>
      </c>
      <c r="O71" s="4">
        <v>56.896551724137936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>
        <f t="shared" si="22"/>
        <v>0.1974814017871635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34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>
        <f t="shared" si="18"/>
        <v>56.896551724877938</v>
      </c>
      <c r="AL71" s="25" t="str">
        <f t="shared" si="19"/>
        <v xml:space="preserve"> </v>
      </c>
      <c r="AM71" s="1">
        <f t="shared" si="20"/>
        <v>8</v>
      </c>
      <c r="AN71" s="1" t="str">
        <f t="shared" si="21"/>
        <v xml:space="preserve"> </v>
      </c>
      <c r="AO71" t="s">
        <v>893</v>
      </c>
      <c r="AP71" t="s">
        <v>1313</v>
      </c>
      <c r="AQ71" s="22" t="e">
        <v>#VALUE!</v>
      </c>
      <c r="AR71" s="21">
        <v>1.1917110194212488</v>
      </c>
      <c r="AS71">
        <v>19.748140104716349</v>
      </c>
      <c r="AT71" t="e">
        <v>#VALUE!</v>
      </c>
      <c r="AU71">
        <v>-1.1917110194212488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15.7</v>
      </c>
      <c r="I72" s="34">
        <v>135.75469082457246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894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2.37</v>
      </c>
      <c r="I73" s="34">
        <v>178.14679646189023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894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2.5999999046325684</v>
      </c>
      <c r="H74" s="4">
        <v>2.56</v>
      </c>
      <c r="I74" s="34">
        <v>204.75632442039296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1.5624962747097015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1</v>
      </c>
      <c r="E75" s="4">
        <v>1</v>
      </c>
      <c r="F75" s="4">
        <v>10</v>
      </c>
      <c r="G75" s="4">
        <v>189</v>
      </c>
      <c r="H75" s="4">
        <v>147.9</v>
      </c>
      <c r="I75" s="34">
        <v>473.17906846525187</v>
      </c>
      <c r="J75" s="35">
        <v>9.8207171314741029</v>
      </c>
      <c r="K75" s="35">
        <v>6.5850400712377564</v>
      </c>
      <c r="L75" s="35">
        <v>10.036968878467222</v>
      </c>
      <c r="M75" s="35">
        <v>7.7608311475409835</v>
      </c>
      <c r="N75" s="4">
        <v>15.06</v>
      </c>
      <c r="O75" s="4">
        <v>2.7986348122866902</v>
      </c>
      <c r="P75" s="35">
        <v>10.933062880324545</v>
      </c>
      <c r="Q75" s="36">
        <f t="shared" si="24"/>
        <v>80.000000000780005</v>
      </c>
      <c r="R75" s="36" t="str">
        <f t="shared" si="25"/>
        <v xml:space="preserve"> </v>
      </c>
      <c r="S75" s="37">
        <f t="shared" si="26"/>
        <v>0.27789046731144013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21</v>
      </c>
      <c r="AD75" s="1" t="str">
        <f t="shared" si="36"/>
        <v xml:space="preserve"> </v>
      </c>
      <c r="AE75" s="1">
        <f t="shared" si="37"/>
        <v>19</v>
      </c>
      <c r="AF75" s="1" t="str">
        <f t="shared" si="38"/>
        <v xml:space="preserve"> </v>
      </c>
      <c r="AG75" s="38">
        <f t="shared" si="39"/>
        <v>10.933062881104545</v>
      </c>
      <c r="AH75" s="38" t="str">
        <f t="shared" si="40"/>
        <v xml:space="preserve"> </v>
      </c>
      <c r="AI75" s="1">
        <f t="shared" si="41"/>
        <v>4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2.8240203946522935</v>
      </c>
      <c r="AR75" s="21">
        <v>-28.841954944356885</v>
      </c>
      <c r="AS75">
        <v>27.789046653144013</v>
      </c>
      <c r="AT75">
        <v>-2.8240203946522935</v>
      </c>
      <c r="AU75">
        <v>28.841954944356885</v>
      </c>
      <c r="AV75" t="s">
        <v>1318</v>
      </c>
    </row>
    <row r="76" spans="1:48" x14ac:dyDescent="0.25">
      <c r="A76" s="14">
        <v>7.8999999999999913E-10</v>
      </c>
      <c r="B76" t="s">
        <v>1196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2.19</v>
      </c>
      <c r="I76" s="34">
        <v>72.984432044378352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1196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1197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20.46</v>
      </c>
      <c r="I77" s="34">
        <v>210.31667436908288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1197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8</v>
      </c>
      <c r="D78" s="4">
        <v>0</v>
      </c>
      <c r="E78" s="4">
        <v>13</v>
      </c>
      <c r="F78" s="4">
        <v>21</v>
      </c>
      <c r="G78" s="4">
        <v>4.6800003051757812</v>
      </c>
      <c r="H78" s="4">
        <v>4.3499999999999996</v>
      </c>
      <c r="I78" s="34">
        <v>1224.6987654394752</v>
      </c>
      <c r="J78" s="35">
        <v>11.125319693094628</v>
      </c>
      <c r="K78" s="35">
        <v>6.3970588235294104</v>
      </c>
      <c r="L78" s="35">
        <v>9.9213455877143826</v>
      </c>
      <c r="M78" s="35">
        <v>6.8706149511827856</v>
      </c>
      <c r="N78" s="4">
        <v>0.39100000000000001</v>
      </c>
      <c r="O78" s="4">
        <v>1.5584415584415598</v>
      </c>
      <c r="P78" s="35">
        <v>6.5057471264367832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6.5057471272467833</v>
      </c>
      <c r="AH78" s="38" t="str">
        <f t="shared" si="40"/>
        <v xml:space="preserve"> </v>
      </c>
      <c r="AI78" s="1">
        <f t="shared" si="41"/>
        <v>10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-10.085019772569304</v>
      </c>
      <c r="AR78" s="21">
        <v>-27.357728879886857</v>
      </c>
      <c r="AS78">
        <v>7.5862139120869365</v>
      </c>
      <c r="AT78">
        <v>10.085019772569304</v>
      </c>
      <c r="AU78">
        <v>27.357728879886857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2</v>
      </c>
      <c r="D79" s="4">
        <v>2</v>
      </c>
      <c r="E79" s="4">
        <v>13</v>
      </c>
      <c r="F79" s="4">
        <v>17</v>
      </c>
      <c r="G79" s="4">
        <v>50.700000762939453</v>
      </c>
      <c r="H79" s="4">
        <v>46.3</v>
      </c>
      <c r="I79" s="34">
        <v>631.39551129565473</v>
      </c>
      <c r="J79" s="35" t="s">
        <v>1238</v>
      </c>
      <c r="K79" s="35" t="s">
        <v>1238</v>
      </c>
      <c r="L79" s="35">
        <v>16.443086185218835</v>
      </c>
      <c r="M79" s="35">
        <v>4.3878073469387759</v>
      </c>
      <c r="N79" s="4">
        <v>-12.68</v>
      </c>
      <c r="O79" s="4" t="s">
        <v>132</v>
      </c>
      <c r="P79" s="35" t="s">
        <v>137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 t="e">
        <v>#VALUE!</v>
      </c>
      <c r="AR79" s="21">
        <v>-111.07561406982009</v>
      </c>
      <c r="AS79">
        <v>9.5032413886381395</v>
      </c>
      <c r="AT79" t="e">
        <v>#VALUE!</v>
      </c>
      <c r="AU79">
        <v>111.07561406982009</v>
      </c>
      <c r="AV79" t="s">
        <v>1322</v>
      </c>
    </row>
    <row r="80" spans="1:48" x14ac:dyDescent="0.25">
      <c r="A80" s="14">
        <v>8.2999999999999899E-10</v>
      </c>
      <c r="B80" t="s">
        <v>895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3.08</v>
      </c>
      <c r="I80" s="34">
        <v>311.4242382711156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895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4.33</v>
      </c>
      <c r="I81" s="34">
        <v>85.927692805463181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13</v>
      </c>
      <c r="D82" s="4">
        <v>0</v>
      </c>
      <c r="E82" s="4">
        <v>0</v>
      </c>
      <c r="F82" s="4">
        <v>13</v>
      </c>
      <c r="G82" s="4">
        <v>12.324999809265137</v>
      </c>
      <c r="H82" s="4">
        <v>7.83</v>
      </c>
      <c r="I82" s="34">
        <v>2129.7274221251869</v>
      </c>
      <c r="J82" s="35">
        <v>4.278688524590164</v>
      </c>
      <c r="K82" s="35">
        <v>3.0826771653543306</v>
      </c>
      <c r="L82" s="35">
        <v>6.91758690744921</v>
      </c>
      <c r="M82" s="35">
        <v>5.1744239768432907</v>
      </c>
      <c r="N82" s="4">
        <v>1.83</v>
      </c>
      <c r="O82" s="4">
        <v>0.54945054945054994</v>
      </c>
      <c r="P82" s="35">
        <v>5.2362707535121329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0.57407405056457683</v>
      </c>
      <c r="T82" s="37" t="str">
        <f t="shared" si="47"/>
        <v/>
      </c>
      <c r="U82" s="37" t="str">
        <f t="shared" si="27"/>
        <v/>
      </c>
      <c r="V82" s="37">
        <f t="shared" si="28"/>
        <v>-0.57662384198943006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5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2</v>
      </c>
      <c r="AD82" s="1" t="str">
        <f t="shared" si="36"/>
        <v xml:space="preserve"> </v>
      </c>
      <c r="AE82" s="1">
        <f t="shared" si="37"/>
        <v>3</v>
      </c>
      <c r="AF82" s="1" t="str">
        <f t="shared" si="38"/>
        <v xml:space="preserve"> </v>
      </c>
      <c r="AG82" s="38">
        <f t="shared" si="39"/>
        <v>5.236270754362133</v>
      </c>
      <c r="AH82" s="38" t="str">
        <f t="shared" si="40"/>
        <v xml:space="preserve"> </v>
      </c>
      <c r="AI82" s="1">
        <f t="shared" si="41"/>
        <v>15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57.662384198943009</v>
      </c>
      <c r="AR82" s="21">
        <v>11.200738844040947</v>
      </c>
      <c r="AS82">
        <v>57.407404971457687</v>
      </c>
      <c r="AT82">
        <v>-57.662384198943009</v>
      </c>
      <c r="AU82">
        <v>-11.200738844040947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17</v>
      </c>
      <c r="I83" s="34">
        <v>1880.9320007072242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9</v>
      </c>
      <c r="D84" s="4">
        <v>0</v>
      </c>
      <c r="E84" s="4">
        <v>2</v>
      </c>
      <c r="F84" s="4">
        <v>11</v>
      </c>
      <c r="G84" s="4">
        <v>7.8000001907348633</v>
      </c>
      <c r="H84" s="4">
        <v>6.39</v>
      </c>
      <c r="I84" s="34">
        <v>1916.5908745655929</v>
      </c>
      <c r="J84" s="35">
        <v>11.833333333333332</v>
      </c>
      <c r="K84" s="35">
        <v>7.1396648044692732</v>
      </c>
      <c r="L84" s="35">
        <v>6.6789294155565102</v>
      </c>
      <c r="M84" s="35">
        <v>4.8950767716535433</v>
      </c>
      <c r="N84" s="4">
        <v>0.54</v>
      </c>
      <c r="O84" s="4">
        <v>-35.943060498220639</v>
      </c>
      <c r="P84" s="35">
        <v>1.2519561815336464</v>
      </c>
      <c r="Q84" s="36">
        <f t="shared" si="24"/>
        <v>81.818181819051816</v>
      </c>
      <c r="R84" s="36" t="str">
        <f t="shared" si="25"/>
        <v xml:space="preserve"> </v>
      </c>
      <c r="S84" s="37">
        <f t="shared" si="26"/>
        <v>0.22065730771426653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28</v>
      </c>
      <c r="AD84" s="1" t="str">
        <f t="shared" si="36"/>
        <v xml:space="preserve"> </v>
      </c>
      <c r="AE84" s="1">
        <f t="shared" si="37"/>
        <v>17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-17.090813559628227</v>
      </c>
      <c r="AR84" s="21">
        <v>14.264322899137493</v>
      </c>
      <c r="AS84">
        <v>22.065730684426654</v>
      </c>
      <c r="AT84">
        <v>17.090813559628227</v>
      </c>
      <c r="AU84">
        <v>-14.264322899137493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1.51</v>
      </c>
      <c r="I85" s="34">
        <v>233.09427978841842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7</v>
      </c>
      <c r="D86" s="4">
        <v>0</v>
      </c>
      <c r="E86" s="4">
        <v>2</v>
      </c>
      <c r="F86" s="4">
        <v>9</v>
      </c>
      <c r="G86" s="4">
        <v>9.5500001907348633</v>
      </c>
      <c r="H86" s="4">
        <v>7.26</v>
      </c>
      <c r="I86" s="34">
        <v>967.79356464326361</v>
      </c>
      <c r="J86" s="35">
        <v>6.05</v>
      </c>
      <c r="K86" s="35" t="s">
        <v>1238</v>
      </c>
      <c r="L86" s="35">
        <v>5.3592881493506495</v>
      </c>
      <c r="M86" s="35">
        <v>4.4417376387487391</v>
      </c>
      <c r="N86" s="4">
        <v>1.2</v>
      </c>
      <c r="O86" s="4">
        <v>8.4010840108401048</v>
      </c>
      <c r="P86" s="35" t="s">
        <v>137</v>
      </c>
      <c r="Q86" s="36">
        <f t="shared" si="24"/>
        <v>77.777777778667769</v>
      </c>
      <c r="R86" s="36" t="str">
        <f t="shared" si="25"/>
        <v xml:space="preserve"> </v>
      </c>
      <c r="S86" s="37">
        <f t="shared" si="26"/>
        <v>0.31542702440719877</v>
      </c>
      <c r="T86" s="37" t="str">
        <f t="shared" si="47"/>
        <v/>
      </c>
      <c r="U86" s="37" t="str">
        <f t="shared" si="27"/>
        <v/>
      </c>
      <c r="V86" s="37">
        <f t="shared" si="28"/>
        <v>-0.40135260109654858</v>
      </c>
      <c r="W86" s="37" t="str">
        <f t="shared" si="29"/>
        <v/>
      </c>
      <c r="X86" s="37">
        <f t="shared" si="30"/>
        <v>-0.31204214077635872</v>
      </c>
      <c r="Y86" s="1" t="str">
        <f t="shared" si="31"/>
        <v xml:space="preserve"> </v>
      </c>
      <c r="Z86" s="1">
        <f t="shared" si="32"/>
        <v>12</v>
      </c>
      <c r="AA86" s="1" t="str">
        <f t="shared" si="33"/>
        <v xml:space="preserve"> </v>
      </c>
      <c r="AB86" s="1">
        <f t="shared" si="34"/>
        <v>13</v>
      </c>
      <c r="AC86" s="1">
        <f t="shared" si="35"/>
        <v>15</v>
      </c>
      <c r="AD86" s="1" t="str">
        <f t="shared" si="36"/>
        <v xml:space="preserve"> </v>
      </c>
      <c r="AE86" s="1">
        <f t="shared" si="37"/>
        <v>24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40.135260109654858</v>
      </c>
      <c r="AR86" s="21">
        <v>31.204214077635871</v>
      </c>
      <c r="AS86">
        <v>31.542702351719875</v>
      </c>
      <c r="AT86">
        <v>-40.135260109654858</v>
      </c>
      <c r="AU86">
        <v>-31.204214077635871</v>
      </c>
      <c r="AV86" t="s">
        <v>1329</v>
      </c>
    </row>
    <row r="87" spans="1:48" x14ac:dyDescent="0.25">
      <c r="A87" s="14">
        <v>8.9999999999999875E-10</v>
      </c>
      <c r="B87" t="s">
        <v>896</v>
      </c>
      <c r="C87" s="4">
        <v>11</v>
      </c>
      <c r="D87" s="4">
        <v>0</v>
      </c>
      <c r="E87" s="4">
        <v>3</v>
      </c>
      <c r="F87" s="4">
        <v>14</v>
      </c>
      <c r="G87" s="4">
        <v>15.5</v>
      </c>
      <c r="H87" s="4">
        <v>12.6</v>
      </c>
      <c r="I87" s="34">
        <v>1027.8207598130675</v>
      </c>
      <c r="J87" s="35" t="s">
        <v>1238</v>
      </c>
      <c r="K87" s="35">
        <v>26.35983263598326</v>
      </c>
      <c r="L87" s="35">
        <v>4.6393380529144279</v>
      </c>
      <c r="M87" s="35">
        <v>4.0679868599909383</v>
      </c>
      <c r="N87" s="4">
        <v>0.22800000000000001</v>
      </c>
      <c r="O87" s="4" t="s">
        <v>132</v>
      </c>
      <c r="P87" s="35">
        <v>1.9047619047619049</v>
      </c>
      <c r="Q87" s="36">
        <f t="shared" si="24"/>
        <v>78.571428572328571</v>
      </c>
      <c r="R87" s="36" t="str">
        <f t="shared" si="25"/>
        <v xml:space="preserve"> </v>
      </c>
      <c r="S87" s="37">
        <f t="shared" si="26"/>
        <v>0.23015873105873022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>
        <f t="shared" si="30"/>
        <v>-0.40446025924459761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9</v>
      </c>
      <c r="AC87" s="1">
        <f t="shared" si="35"/>
        <v>25</v>
      </c>
      <c r="AD87" s="1" t="str">
        <f t="shared" si="36"/>
        <v xml:space="preserve"> </v>
      </c>
      <c r="AE87" s="1">
        <f t="shared" si="37"/>
        <v>23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896</v>
      </c>
      <c r="AP87" t="s">
        <v>1239</v>
      </c>
      <c r="AQ87" s="22" t="e">
        <v>#VALUE!</v>
      </c>
      <c r="AR87" s="21">
        <v>40.446025924459761</v>
      </c>
      <c r="AS87">
        <v>23.015873015873023</v>
      </c>
      <c r="AT87" t="e">
        <v>#VALUE!</v>
      </c>
      <c r="AU87">
        <v>-40.446025924459761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7</v>
      </c>
      <c r="D88" s="4">
        <v>0</v>
      </c>
      <c r="E88" s="4">
        <v>9</v>
      </c>
      <c r="F88" s="4">
        <v>16</v>
      </c>
      <c r="G88" s="4">
        <v>20.549999237060547</v>
      </c>
      <c r="H88" s="4">
        <v>15.63</v>
      </c>
      <c r="I88" s="34">
        <v>756.91667077188868</v>
      </c>
      <c r="J88" s="35" t="s">
        <v>1238</v>
      </c>
      <c r="K88" s="35">
        <v>14.209090909090909</v>
      </c>
      <c r="L88" s="35">
        <v>14.139676966292136</v>
      </c>
      <c r="M88" s="35">
        <v>5.3817435171519037</v>
      </c>
      <c r="N88" s="4">
        <v>-3.6430000000000002</v>
      </c>
      <c r="O88" s="4" t="s">
        <v>132</v>
      </c>
      <c r="P88" s="35">
        <v>1.1516314779270633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0.31477922273089226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16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 t="e">
        <v>#VALUE!</v>
      </c>
      <c r="AR88" s="21">
        <v>-81.507349945771949</v>
      </c>
      <c r="AS88">
        <v>31.477922182089223</v>
      </c>
      <c r="AT88" t="e">
        <v>#VALUE!</v>
      </c>
      <c r="AU88">
        <v>81.507349945771949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17</v>
      </c>
      <c r="D89" s="4">
        <v>0</v>
      </c>
      <c r="E89" s="4">
        <v>6</v>
      </c>
      <c r="F89" s="4">
        <v>23</v>
      </c>
      <c r="G89" s="4">
        <v>18.75</v>
      </c>
      <c r="H89" s="4">
        <v>14.27</v>
      </c>
      <c r="I89" s="34">
        <v>4184.9739901392031</v>
      </c>
      <c r="J89" s="35">
        <v>8.1729667812142033</v>
      </c>
      <c r="K89" s="35">
        <v>6.3620151582701743</v>
      </c>
      <c r="L89" s="35">
        <v>3.4099754674901352</v>
      </c>
      <c r="M89" s="35">
        <v>2.9647316687548471</v>
      </c>
      <c r="N89" s="4">
        <v>1.746</v>
      </c>
      <c r="O89" s="4">
        <v>54.650132860938882</v>
      </c>
      <c r="P89" s="35">
        <v>9.2852137351086199</v>
      </c>
      <c r="Q89" s="36">
        <f t="shared" si="24"/>
        <v>73.913043479180871</v>
      </c>
      <c r="R89" s="36" t="str">
        <f t="shared" si="25"/>
        <v xml:space="preserve"> </v>
      </c>
      <c r="S89" s="37">
        <f t="shared" si="26"/>
        <v>0.31394534079386122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-0.56227033194625131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5</v>
      </c>
      <c r="AC89" s="1">
        <f t="shared" si="35"/>
        <v>17</v>
      </c>
      <c r="AD89" s="1" t="str">
        <f t="shared" si="36"/>
        <v xml:space="preserve"> </v>
      </c>
      <c r="AE89" s="1">
        <f t="shared" si="37"/>
        <v>26</v>
      </c>
      <c r="AF89" s="1" t="str">
        <f t="shared" si="38"/>
        <v xml:space="preserve"> </v>
      </c>
      <c r="AG89" s="38">
        <f t="shared" si="39"/>
        <v>9.28521373602862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54.650132861858879</v>
      </c>
      <c r="AL89" s="25" t="str">
        <f t="shared" si="44"/>
        <v xml:space="preserve"> </v>
      </c>
      <c r="AM89" s="1">
        <f t="shared" si="45"/>
        <v>9</v>
      </c>
      <c r="AN89" s="1" t="str">
        <f t="shared" si="46"/>
        <v xml:space="preserve"> </v>
      </c>
      <c r="AO89" t="s">
        <v>31</v>
      </c>
      <c r="AP89" t="s">
        <v>1262</v>
      </c>
      <c r="AQ89" s="22">
        <v>19.128507357054602</v>
      </c>
      <c r="AR89" s="21">
        <v>56.227033194625129</v>
      </c>
      <c r="AS89">
        <v>31.394533987386119</v>
      </c>
      <c r="AT89">
        <v>-19.128507357054602</v>
      </c>
      <c r="AU89">
        <v>-56.227033194625129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7</v>
      </c>
      <c r="D90" s="4">
        <v>4</v>
      </c>
      <c r="E90" s="4">
        <v>13</v>
      </c>
      <c r="F90" s="4">
        <v>24</v>
      </c>
      <c r="G90" s="4">
        <v>12.699999809265137</v>
      </c>
      <c r="H90" s="4">
        <v>10.62</v>
      </c>
      <c r="I90" s="34">
        <v>1953.6632735517649</v>
      </c>
      <c r="J90" s="35" t="s">
        <v>1238</v>
      </c>
      <c r="K90" s="35">
        <v>5.3636363636363633</v>
      </c>
      <c r="L90" s="35">
        <v>15.842649396982976</v>
      </c>
      <c r="M90" s="35">
        <v>5.760415109770026</v>
      </c>
      <c r="N90" s="4">
        <v>-4.6820000000000004</v>
      </c>
      <c r="O90" s="4" t="s">
        <v>132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0.19585685679300738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35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 t="e">
        <v>#VALUE!</v>
      </c>
      <c r="AR90" s="21">
        <v>-103.36796342812229</v>
      </c>
      <c r="AS90">
        <v>19.585685586300738</v>
      </c>
      <c r="AT90" t="e">
        <v>#VALUE!</v>
      </c>
      <c r="AU90">
        <v>103.36796342812229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8</v>
      </c>
      <c r="D91" s="4">
        <v>0</v>
      </c>
      <c r="E91" s="4">
        <v>6</v>
      </c>
      <c r="F91" s="4">
        <v>14</v>
      </c>
      <c r="G91" s="4">
        <v>18.899999618530273</v>
      </c>
      <c r="H91" s="4">
        <v>15.65</v>
      </c>
      <c r="I91" s="34">
        <v>771.90201598716499</v>
      </c>
      <c r="J91" s="35">
        <v>10.433333333333334</v>
      </c>
      <c r="K91" s="35" t="s">
        <v>1238</v>
      </c>
      <c r="L91" s="35">
        <v>3.0438811777076764</v>
      </c>
      <c r="M91" s="35">
        <v>2.8195422663823817</v>
      </c>
      <c r="N91" s="4">
        <v>1.5</v>
      </c>
      <c r="O91" s="4">
        <v>-60.9375</v>
      </c>
      <c r="P91" s="35" t="s">
        <v>137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0.20766770819433047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-0.60926490227986096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3</v>
      </c>
      <c r="AC91" s="1">
        <f t="shared" si="35"/>
        <v>33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 t="str">
        <f t="shared" si="39"/>
        <v xml:space="preserve"> </v>
      </c>
      <c r="AH91" s="38" t="str">
        <f t="shared" si="40"/>
        <v xml:space="preserve"> </v>
      </c>
      <c r="AI91" s="1" t="str">
        <f t="shared" si="41"/>
        <v xml:space="preserve"> </v>
      </c>
      <c r="AJ91" s="1" t="str">
        <f t="shared" si="42"/>
        <v xml:space="preserve"> </v>
      </c>
      <c r="AK91" s="25" t="str">
        <f t="shared" si="43"/>
        <v xml:space="preserve"> </v>
      </c>
      <c r="AL91" s="25">
        <f t="shared" si="44"/>
        <v>-60.937499999060002</v>
      </c>
      <c r="AM91" s="1" t="str">
        <f t="shared" si="45"/>
        <v xml:space="preserve"> </v>
      </c>
      <c r="AN91" s="1">
        <f t="shared" si="46"/>
        <v>1</v>
      </c>
      <c r="AO91" t="s">
        <v>53</v>
      </c>
      <c r="AP91" t="s">
        <v>1244</v>
      </c>
      <c r="AQ91" s="22">
        <v>-3.2378158990524986</v>
      </c>
      <c r="AR91" s="21">
        <v>60.926490227986093</v>
      </c>
      <c r="AS91">
        <v>20.766770725433048</v>
      </c>
      <c r="AT91">
        <v>3.2378158990524986</v>
      </c>
      <c r="AU91">
        <v>-60.926490227986093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7.51</v>
      </c>
      <c r="I92" s="34">
        <v>115.12877577192212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3</v>
      </c>
      <c r="F93" s="4">
        <v>23</v>
      </c>
      <c r="G93" s="4">
        <v>33.200000762939453</v>
      </c>
      <c r="H93" s="4">
        <v>23.56</v>
      </c>
      <c r="I93" s="34">
        <v>1570.3317068178574</v>
      </c>
      <c r="J93" s="35">
        <v>7.4088050314465397</v>
      </c>
      <c r="K93" s="35">
        <v>6.0456761611496015</v>
      </c>
      <c r="L93" s="35">
        <v>5.7369499611552248</v>
      </c>
      <c r="M93" s="35">
        <v>4.7927506160676412</v>
      </c>
      <c r="N93" s="4">
        <v>3.18</v>
      </c>
      <c r="O93" s="4">
        <v>7.3236584542693244</v>
      </c>
      <c r="P93" s="35">
        <v>10</v>
      </c>
      <c r="Q93" s="36">
        <f t="shared" si="24"/>
        <v>86.956521740090437</v>
      </c>
      <c r="R93" s="36" t="str">
        <f t="shared" si="25"/>
        <v xml:space="preserve"> </v>
      </c>
      <c r="S93" s="37">
        <f t="shared" si="26"/>
        <v>0.40916811483688681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9</v>
      </c>
      <c r="AD93" s="1" t="str">
        <f t="shared" si="36"/>
        <v xml:space="preserve"> </v>
      </c>
      <c r="AE93" s="1">
        <f t="shared" si="37"/>
        <v>12</v>
      </c>
      <c r="AF93" s="1" t="str">
        <f t="shared" si="38"/>
        <v xml:space="preserve"> </v>
      </c>
      <c r="AG93" s="38">
        <f t="shared" si="39"/>
        <v>10.00000000096</v>
      </c>
      <c r="AH93" s="38" t="str">
        <f t="shared" si="40"/>
        <v xml:space="preserve"> </v>
      </c>
      <c r="AI93" s="1">
        <f t="shared" si="41"/>
        <v>5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26.689886594078104</v>
      </c>
      <c r="AR93" s="21">
        <v>26.356267777322127</v>
      </c>
      <c r="AS93">
        <v>40.916811387688682</v>
      </c>
      <c r="AT93">
        <v>-26.689886594078104</v>
      </c>
      <c r="AU93">
        <v>-26.356267777322127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5</v>
      </c>
      <c r="D94" s="4">
        <v>0</v>
      </c>
      <c r="E94" s="4">
        <v>4</v>
      </c>
      <c r="F94" s="4">
        <v>9</v>
      </c>
      <c r="G94" s="4">
        <v>4.6499996185302734</v>
      </c>
      <c r="H94" s="4">
        <v>4.2300000000000004</v>
      </c>
      <c r="I94" s="34">
        <v>704.84965193543485</v>
      </c>
      <c r="J94" s="35">
        <v>14.100000000000001</v>
      </c>
      <c r="K94" s="35" t="s">
        <v>1238</v>
      </c>
      <c r="L94" s="35">
        <v>11.719229483282676</v>
      </c>
      <c r="M94" s="35">
        <v>4.7337341927562928</v>
      </c>
      <c r="N94" s="4">
        <v>0.3</v>
      </c>
      <c r="O94" s="4">
        <v>-48.979591836734691</v>
      </c>
      <c r="P94" s="35" t="s">
        <v>137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-39.51947643865563</v>
      </c>
      <c r="AR94" s="21">
        <v>-50.436696113206601</v>
      </c>
      <c r="AS94">
        <v>9.9290689959875333</v>
      </c>
      <c r="AT94">
        <v>39.51947643865563</v>
      </c>
      <c r="AU94">
        <v>50.436696113206601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11</v>
      </c>
      <c r="D95" s="4">
        <v>0</v>
      </c>
      <c r="E95" s="4">
        <v>2</v>
      </c>
      <c r="F95" s="4">
        <v>13</v>
      </c>
      <c r="G95" s="4">
        <v>1.3949999809265137</v>
      </c>
      <c r="H95" s="4">
        <v>1.0900000000000001</v>
      </c>
      <c r="I95" s="34">
        <v>406.84652761818774</v>
      </c>
      <c r="J95" s="35" t="s">
        <v>1238</v>
      </c>
      <c r="K95" s="35" t="s">
        <v>1238</v>
      </c>
      <c r="L95" s="35" t="s">
        <v>1238</v>
      </c>
      <c r="M95" s="35" t="s">
        <v>1238</v>
      </c>
      <c r="N95" s="4" t="s">
        <v>132</v>
      </c>
      <c r="O95" s="4" t="s">
        <v>132</v>
      </c>
      <c r="P95" s="35" t="s">
        <v>137</v>
      </c>
      <c r="Q95" s="36">
        <f t="shared" si="24"/>
        <v>84.615384616364608</v>
      </c>
      <c r="R95" s="36" t="str">
        <f t="shared" si="25"/>
        <v xml:space="preserve"> </v>
      </c>
      <c r="S95" s="37">
        <f t="shared" si="26"/>
        <v>0.27981649724285645</v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20</v>
      </c>
      <c r="AD95" s="1" t="str">
        <f t="shared" si="36"/>
        <v xml:space="preserve"> </v>
      </c>
      <c r="AE95" s="1">
        <f t="shared" si="37"/>
        <v>13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 t="e">
        <v>#VALUE!</v>
      </c>
      <c r="AR95" s="21" t="e">
        <v>#VALUE!</v>
      </c>
      <c r="AS95">
        <v>27.981649626285645</v>
      </c>
      <c r="AT95" t="e">
        <v>#VALUE!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19</v>
      </c>
      <c r="D96" s="4">
        <v>1</v>
      </c>
      <c r="E96" s="4">
        <v>1</v>
      </c>
      <c r="F96" s="4">
        <v>21</v>
      </c>
      <c r="G96" s="4">
        <v>10</v>
      </c>
      <c r="H96" s="4">
        <v>6.92</v>
      </c>
      <c r="I96" s="34">
        <v>3228.6446467851024</v>
      </c>
      <c r="J96" s="35">
        <v>7.1047227926078032</v>
      </c>
      <c r="K96" s="35">
        <v>5.4574132492113563</v>
      </c>
      <c r="L96" s="35">
        <v>3.2661293995346767</v>
      </c>
      <c r="M96" s="35">
        <v>2.97286088907713</v>
      </c>
      <c r="N96" s="4">
        <v>0.97399999999999998</v>
      </c>
      <c r="O96" s="4">
        <v>41.569767441860449</v>
      </c>
      <c r="P96" s="35">
        <v>13.323699421965319</v>
      </c>
      <c r="Q96" s="36">
        <f t="shared" si="24"/>
        <v>90.476190477180481</v>
      </c>
      <c r="R96" s="36" t="str">
        <f t="shared" si="25"/>
        <v xml:space="preserve"> </v>
      </c>
      <c r="S96" s="37">
        <f t="shared" si="26"/>
        <v>0.44508670619231222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-0.58073547698241923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5</v>
      </c>
      <c r="AD96" s="1" t="str">
        <f t="shared" si="36"/>
        <v xml:space="preserve"> </v>
      </c>
      <c r="AE96" s="1">
        <f t="shared" si="37"/>
        <v>10</v>
      </c>
      <c r="AF96" s="1" t="str">
        <f t="shared" si="38"/>
        <v xml:space="preserve"> </v>
      </c>
      <c r="AG96" s="38">
        <f t="shared" si="39"/>
        <v>13.323699422955318</v>
      </c>
      <c r="AH96" s="38" t="str">
        <f t="shared" si="40"/>
        <v xml:space="preserve"> </v>
      </c>
      <c r="AI96" s="1">
        <f t="shared" si="41"/>
        <v>1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29.698779839260713</v>
      </c>
      <c r="AR96" s="21">
        <v>58.073547698241924</v>
      </c>
      <c r="AS96">
        <v>44.50867052023122</v>
      </c>
      <c r="AT96">
        <v>-29.698779839260713</v>
      </c>
      <c r="AU96">
        <v>-58.073547698241924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8</v>
      </c>
      <c r="D97" s="4">
        <v>0</v>
      </c>
      <c r="E97" s="4">
        <v>5</v>
      </c>
      <c r="F97" s="4">
        <v>13</v>
      </c>
      <c r="G97" s="4">
        <v>120</v>
      </c>
      <c r="H97" s="4">
        <v>100.6</v>
      </c>
      <c r="I97" s="34">
        <v>715.70352341535818</v>
      </c>
      <c r="J97" s="35">
        <v>12.014809506747881</v>
      </c>
      <c r="K97" s="35">
        <v>9.2890120036934434</v>
      </c>
      <c r="L97" s="35">
        <v>7.9995852865697179</v>
      </c>
      <c r="M97" s="35">
        <v>6.5486801120448179</v>
      </c>
      <c r="N97" s="4">
        <v>8.3729999999999993</v>
      </c>
      <c r="O97" s="4">
        <v>299.28469241773962</v>
      </c>
      <c r="P97" s="35">
        <v>8.2435387673956271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0.19284294334592458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36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8.2435387683956272</v>
      </c>
      <c r="AH97" s="38" t="str">
        <f t="shared" si="40"/>
        <v xml:space="preserve"> </v>
      </c>
      <c r="AI97" s="1">
        <f t="shared" si="41"/>
        <v>8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-18.886519992315343</v>
      </c>
      <c r="AR97" s="21">
        <v>-2.6885924969765052</v>
      </c>
      <c r="AS97">
        <v>19.284294234592458</v>
      </c>
      <c r="AT97">
        <v>18.886519992315343</v>
      </c>
      <c r="AU97">
        <v>2.6885924969765052</v>
      </c>
      <c r="AV97" t="s">
        <v>1340</v>
      </c>
    </row>
    <row r="98" spans="1:48" x14ac:dyDescent="0.25">
      <c r="A98" s="14">
        <v>1.0099999999999984E-9</v>
      </c>
      <c r="B98" t="s">
        <v>1198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9.9700000000000006</v>
      </c>
      <c r="I98" s="34">
        <v>362.3557650377262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1198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13</v>
      </c>
      <c r="D99" s="4">
        <v>4</v>
      </c>
      <c r="E99" s="4">
        <v>8</v>
      </c>
      <c r="F99" s="4">
        <v>25</v>
      </c>
      <c r="G99" s="4">
        <v>105</v>
      </c>
      <c r="H99" s="4">
        <v>80.849999999999994</v>
      </c>
      <c r="I99" s="34">
        <v>2698.8712252170208</v>
      </c>
      <c r="J99" s="35" t="s">
        <v>1238</v>
      </c>
      <c r="K99" s="35">
        <v>9.171866137266024</v>
      </c>
      <c r="L99" s="35">
        <v>13.561114794918419</v>
      </c>
      <c r="M99" s="35">
        <v>5.8008552751972964</v>
      </c>
      <c r="N99" s="4">
        <v>-2.4050000000000002</v>
      </c>
      <c r="O99" s="4" t="s">
        <v>132</v>
      </c>
      <c r="P99" s="35">
        <v>9.4904143475572056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0.29870129972129866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19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9.4904143485772057</v>
      </c>
      <c r="AH99" s="38" t="str">
        <f t="shared" si="40"/>
        <v xml:space="preserve"> </v>
      </c>
      <c r="AI99" s="1">
        <f t="shared" si="41"/>
        <v>6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-74.080498062574179</v>
      </c>
      <c r="AS99">
        <v>29.870129870129869</v>
      </c>
      <c r="AT99" t="e">
        <v>#VALUE!</v>
      </c>
      <c r="AU99">
        <v>74.080498062574179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15</v>
      </c>
      <c r="D100" s="4">
        <v>0</v>
      </c>
      <c r="E100" s="4">
        <v>3</v>
      </c>
      <c r="F100" s="4">
        <v>18</v>
      </c>
      <c r="G100" s="4">
        <v>30.899999618530273</v>
      </c>
      <c r="H100" s="4">
        <v>22.38</v>
      </c>
      <c r="I100" s="34">
        <v>1020.283123850979</v>
      </c>
      <c r="J100" s="35">
        <v>7.6828012358393396</v>
      </c>
      <c r="K100" s="35">
        <v>7.0532618972581149</v>
      </c>
      <c r="L100" s="35">
        <v>5.6827214068825915</v>
      </c>
      <c r="M100" s="35">
        <v>4.9149205307071542</v>
      </c>
      <c r="N100" s="4">
        <v>2.9130000000000003</v>
      </c>
      <c r="O100" s="4">
        <v>10.049112202493388</v>
      </c>
      <c r="P100" s="35">
        <v>5.0178731009830209</v>
      </c>
      <c r="Q100" s="36">
        <f t="shared" si="24"/>
        <v>83.333333334363331</v>
      </c>
      <c r="R100" s="36" t="str">
        <f t="shared" si="25"/>
        <v xml:space="preserve"> </v>
      </c>
      <c r="S100" s="37">
        <f t="shared" si="26"/>
        <v>0.38069703492322049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10</v>
      </c>
      <c r="AD100" s="1" t="str">
        <f t="shared" si="36"/>
        <v xml:space="preserve"> </v>
      </c>
      <c r="AE100" s="1">
        <f t="shared" si="37"/>
        <v>15</v>
      </c>
      <c r="AF100" s="1" t="str">
        <f t="shared" si="38"/>
        <v xml:space="preserve"> </v>
      </c>
      <c r="AG100" s="38">
        <f t="shared" si="39"/>
        <v>5.0178731020130209</v>
      </c>
      <c r="AH100" s="38" t="str">
        <f t="shared" si="40"/>
        <v xml:space="preserve"> </v>
      </c>
      <c r="AI100" s="1">
        <f t="shared" si="41"/>
        <v>16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23.978694609463759</v>
      </c>
      <c r="AR100" s="21">
        <v>27.052385602423858</v>
      </c>
      <c r="AS100">
        <v>38.069703389322051</v>
      </c>
      <c r="AT100">
        <v>-23.978694609463759</v>
      </c>
      <c r="AU100">
        <v>-27.052385602423858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11</v>
      </c>
      <c r="D101" s="4">
        <v>2</v>
      </c>
      <c r="E101" s="4">
        <v>12</v>
      </c>
      <c r="F101" s="4">
        <v>25</v>
      </c>
      <c r="G101" s="4">
        <v>5.4000000953674316</v>
      </c>
      <c r="H101" s="4">
        <v>4.04</v>
      </c>
      <c r="I101" s="34">
        <v>2103.3238333021955</v>
      </c>
      <c r="J101" s="35" t="s">
        <v>1238</v>
      </c>
      <c r="K101" s="35" t="s">
        <v>1238</v>
      </c>
      <c r="L101" s="35" t="s">
        <v>1238</v>
      </c>
      <c r="M101" s="35" t="s">
        <v>1238</v>
      </c>
      <c r="N101" s="4" t="s">
        <v>132</v>
      </c>
      <c r="O101" s="4" t="s">
        <v>132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0.33663368801213644</v>
      </c>
      <c r="T101" s="37" t="str">
        <f t="shared" si="47"/>
        <v/>
      </c>
      <c r="U101" s="37" t="str">
        <f t="shared" si="27"/>
        <v xml:space="preserve"> </v>
      </c>
      <c r="V101" s="37" t="str">
        <f t="shared" si="28"/>
        <v xml:space="preserve"> 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14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 t="e">
        <v>#VALUE!</v>
      </c>
      <c r="AR101" s="21" t="e">
        <v>#VALUE!</v>
      </c>
      <c r="AS101">
        <v>33.663368697213649</v>
      </c>
      <c r="AT101" t="e">
        <v>#VALUE!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1199</v>
      </c>
      <c r="C102" s="4">
        <v>1</v>
      </c>
      <c r="D102" s="4">
        <v>0</v>
      </c>
      <c r="E102" s="4">
        <v>0</v>
      </c>
      <c r="F102" s="4">
        <v>1</v>
      </c>
      <c r="G102" s="4">
        <v>38.380001068115234</v>
      </c>
      <c r="H102" s="4">
        <v>38.86</v>
      </c>
      <c r="I102" s="34">
        <v>362.60630490614437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>
        <f t="shared" si="24"/>
        <v>100.00000000105</v>
      </c>
      <c r="R102" s="36" t="str">
        <f t="shared" si="25"/>
        <v xml:space="preserve"> </v>
      </c>
      <c r="S102" s="37" t="str">
        <f t="shared" si="26"/>
        <v/>
      </c>
      <c r="T102" s="37" t="str">
        <f t="shared" si="47"/>
        <v/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>
        <f t="shared" si="37"/>
        <v>2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1199</v>
      </c>
      <c r="AP102" t="s">
        <v>1246</v>
      </c>
      <c r="AQ102" s="22" t="e">
        <v>#VALUE!</v>
      </c>
      <c r="AR102" s="21" t="e">
        <v>#VALUE!</v>
      </c>
      <c r="AS102">
        <v>-1.2352005452515802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21.049999237060547</v>
      </c>
      <c r="H103" s="4">
        <v>17.16</v>
      </c>
      <c r="I103" s="34">
        <v>767.33978948395441</v>
      </c>
      <c r="J103" s="35">
        <v>9.6404494382022463</v>
      </c>
      <c r="K103" s="35">
        <v>8.056338028169014</v>
      </c>
      <c r="L103" s="35">
        <v>4.5109028701767722</v>
      </c>
      <c r="M103" s="35">
        <v>4.3785719557195577</v>
      </c>
      <c r="N103" s="4">
        <v>1.78</v>
      </c>
      <c r="O103" s="4">
        <v>84.265010351966879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0.22668993328963563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-0.42094714908945519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8</v>
      </c>
      <c r="AC103" s="1">
        <f t="shared" si="35"/>
        <v>27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>
        <f t="shared" si="43"/>
        <v>84.265010353026881</v>
      </c>
      <c r="AL103" s="25" t="str">
        <f t="shared" si="44"/>
        <v xml:space="preserve"> </v>
      </c>
      <c r="AM103" s="1">
        <f t="shared" si="45"/>
        <v>1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4.6077689183468777</v>
      </c>
      <c r="AR103" s="21">
        <v>42.094714908945519</v>
      </c>
      <c r="AS103">
        <v>22.668993222963564</v>
      </c>
      <c r="AT103">
        <v>-4.6077689183468777</v>
      </c>
      <c r="AU103">
        <v>-42.094714908945519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10</v>
      </c>
      <c r="D104" s="4">
        <v>0</v>
      </c>
      <c r="E104" s="4">
        <v>0</v>
      </c>
      <c r="F104" s="4">
        <v>10</v>
      </c>
      <c r="G104" s="4">
        <v>11.050000190734863</v>
      </c>
      <c r="H104" s="4">
        <v>8.65</v>
      </c>
      <c r="I104" s="34">
        <v>172.72664694331789</v>
      </c>
      <c r="J104" s="35">
        <v>15.309734513274336</v>
      </c>
      <c r="K104" s="35">
        <v>8.2775119617224888</v>
      </c>
      <c r="L104" s="35">
        <v>7.6229773299748116</v>
      </c>
      <c r="M104" s="35">
        <v>5.035477537437604</v>
      </c>
      <c r="N104" s="4">
        <v>0.56500000000000006</v>
      </c>
      <c r="O104" s="4">
        <v>-1.7391304347826102</v>
      </c>
      <c r="P104" s="35">
        <v>0.52023121387283233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0.27745667051911715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22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-51.489797426017823</v>
      </c>
      <c r="AR104" s="21">
        <v>2.1458257385313928</v>
      </c>
      <c r="AS104">
        <v>27.745666944911719</v>
      </c>
      <c r="AT104">
        <v>51.489797426017823</v>
      </c>
      <c r="AU104">
        <v>-2.1458257385313928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1</v>
      </c>
      <c r="E105" s="4">
        <v>6</v>
      </c>
      <c r="F105" s="4">
        <v>25</v>
      </c>
      <c r="G105" s="4">
        <v>2.8499999046325684</v>
      </c>
      <c r="H105" s="4">
        <v>2.02</v>
      </c>
      <c r="I105" s="34">
        <v>2274.526574500685</v>
      </c>
      <c r="J105" s="35">
        <v>4.3913043478260869</v>
      </c>
      <c r="K105" s="35">
        <v>3.3666666666666667</v>
      </c>
      <c r="L105" s="35" t="s">
        <v>1238</v>
      </c>
      <c r="M105" s="35" t="s">
        <v>1238</v>
      </c>
      <c r="N105" s="4">
        <v>0.46</v>
      </c>
      <c r="O105" s="4">
        <v>7.9812206572770021</v>
      </c>
      <c r="P105" s="35">
        <v>4.4554455445544559</v>
      </c>
      <c r="Q105" s="36">
        <f t="shared" si="24"/>
        <v>72.000000001079997</v>
      </c>
      <c r="R105" s="36" t="str">
        <f t="shared" si="25"/>
        <v xml:space="preserve"> </v>
      </c>
      <c r="S105" s="37">
        <f t="shared" si="26"/>
        <v>0.41089104297731105</v>
      </c>
      <c r="T105" s="37" t="str">
        <f t="shared" si="47"/>
        <v/>
      </c>
      <c r="U105" s="37" t="str">
        <f t="shared" si="27"/>
        <v/>
      </c>
      <c r="V105" s="37">
        <f t="shared" si="28"/>
        <v>-0.56548050816206552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7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8</v>
      </c>
      <c r="AD105" s="1" t="str">
        <f t="shared" si="36"/>
        <v xml:space="preserve"> </v>
      </c>
      <c r="AE105" s="1">
        <f t="shared" si="37"/>
        <v>27</v>
      </c>
      <c r="AF105" s="1" t="str">
        <f t="shared" si="38"/>
        <v xml:space="preserve"> </v>
      </c>
      <c r="AG105" s="38">
        <f t="shared" si="39"/>
        <v>4.4554455456344559</v>
      </c>
      <c r="AH105" s="38" t="str">
        <f t="shared" si="40"/>
        <v xml:space="preserve"> </v>
      </c>
      <c r="AI105" s="1">
        <f t="shared" si="41"/>
        <v>18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56.548050816206555</v>
      </c>
      <c r="AR105" s="21" t="e">
        <v>#VALUE!</v>
      </c>
      <c r="AS105">
        <v>41.08910418973111</v>
      </c>
      <c r="AT105">
        <v>-56.548050816206555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0</v>
      </c>
      <c r="D106" s="4">
        <v>0</v>
      </c>
      <c r="E106" s="4">
        <v>3</v>
      </c>
      <c r="F106" s="4">
        <v>3</v>
      </c>
      <c r="G106" s="4">
        <v>2.2000000476837158</v>
      </c>
      <c r="H106" s="4">
        <v>2.67</v>
      </c>
      <c r="I106" s="34">
        <v>711.82915528226272</v>
      </c>
      <c r="J106" s="35" t="s">
        <v>1238</v>
      </c>
      <c r="K106" s="35" t="s">
        <v>1238</v>
      </c>
      <c r="L106" s="35" t="s">
        <v>1238</v>
      </c>
      <c r="M106" s="35" t="s">
        <v>1238</v>
      </c>
      <c r="N106" s="4" t="s">
        <v>132</v>
      </c>
      <c r="O106" s="4" t="s">
        <v>132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>
        <f t="shared" si="47"/>
        <v>-0.1760299435977469</v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 xml:space="preserve"> </v>
      </c>
      <c r="X106" s="37" t="str">
        <f t="shared" si="30"/>
        <v xml:space="preserve"> </v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>
        <f>IF(ISERROR((RANK(T106,T$7:T$391,1)))=TRUE," ",((RANK(T106,T$7:T$391,1))))</f>
        <v>3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 t="e">
        <v>#VALUE!</v>
      </c>
      <c r="AS106">
        <v>-17.602994468774689</v>
      </c>
      <c r="AT106" t="e">
        <v>#VALUE!</v>
      </c>
      <c r="AU106" t="e">
        <v>#VALUE!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44091.003527199071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25.832859417934472</v>
      </c>
      <c r="K6" s="32">
        <v>20.406366303596826</v>
      </c>
      <c r="L6" s="32">
        <v>15.829072948084779</v>
      </c>
      <c r="M6" s="32">
        <v>13.500595103721389</v>
      </c>
      <c r="N6" s="32"/>
      <c r="O6" s="32"/>
      <c r="P6" s="32">
        <v>1.7404441011493168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8</v>
      </c>
      <c r="D7" s="4">
        <v>2</v>
      </c>
      <c r="E7" s="4">
        <v>6</v>
      </c>
      <c r="F7" s="4">
        <v>16</v>
      </c>
      <c r="G7" s="4">
        <v>102</v>
      </c>
      <c r="H7" s="4">
        <v>99.92</v>
      </c>
      <c r="I7" s="34">
        <v>30806.298729200003</v>
      </c>
      <c r="J7" s="35">
        <v>31.332706177485104</v>
      </c>
      <c r="K7" s="35">
        <v>27.330415754923411</v>
      </c>
      <c r="L7" s="35">
        <v>23.410600876995844</v>
      </c>
      <c r="M7" s="35">
        <v>21.055473636006369</v>
      </c>
      <c r="N7" s="4">
        <v>3.1890000000000001</v>
      </c>
      <c r="O7" s="4">
        <v>2.5401929260450222</v>
      </c>
      <c r="P7" s="35">
        <v>0.7896317053642915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-21.290119961448649</v>
      </c>
      <c r="AR7" s="21">
        <v>-47.896222057833036</v>
      </c>
      <c r="AS7">
        <v>2.0816653322658141</v>
      </c>
      <c r="AT7">
        <v>21.290119961448649</v>
      </c>
      <c r="AU7">
        <v>47.896222057833036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4</v>
      </c>
      <c r="D8" s="4">
        <v>9</v>
      </c>
      <c r="E8" s="4">
        <v>6</v>
      </c>
      <c r="F8" s="4">
        <v>19</v>
      </c>
      <c r="G8" s="4">
        <v>10</v>
      </c>
      <c r="H8" s="4">
        <v>13.8</v>
      </c>
      <c r="I8" s="34">
        <v>7018.1517083999997</v>
      </c>
      <c r="J8" s="35" t="s">
        <v>1238</v>
      </c>
      <c r="K8" s="35" t="s">
        <v>1238</v>
      </c>
      <c r="L8" s="35" t="s">
        <v>1238</v>
      </c>
      <c r="M8" s="35">
        <v>10.801970121966253</v>
      </c>
      <c r="N8" s="4">
        <v>-19.132999999999999</v>
      </c>
      <c r="O8" s="4" t="s">
        <v>132</v>
      </c>
      <c r="P8" s="35">
        <v>0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>
        <f t="shared" ref="T8:T71" si="3">IF(ISERROR((IF((G8/H8-1)&lt;($T$5/100),(G8/H8-1)+A8,"")))=TRUE," ",((IF((G8/H8-1)&lt;($T$5/100),(G8/H8-1)+A8,""))))</f>
        <v>-0.2753623187305797</v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>
        <f t="shared" ref="AD8:AD71" si="12">IF(ISERROR((RANK(T8,T$7:T$391,1)))=TRUE," ",((RANK(T8,T$7:T$391,1))))</f>
        <v>1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 t="e">
        <v>#VALUE!</v>
      </c>
      <c r="AR8" s="21" t="e">
        <v>#VALUE!</v>
      </c>
      <c r="AS8">
        <v>-27.536231884057973</v>
      </c>
      <c r="AT8" t="e">
        <v>#VALUE!</v>
      </c>
      <c r="AU8" t="e">
        <v>#VALUE!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9</v>
      </c>
      <c r="F9" s="4">
        <v>23</v>
      </c>
      <c r="G9" s="4">
        <v>178</v>
      </c>
      <c r="H9" s="4">
        <v>154.63999999999999</v>
      </c>
      <c r="I9" s="34">
        <v>10691.618310319998</v>
      </c>
      <c r="J9" s="35">
        <v>18.939375382731164</v>
      </c>
      <c r="K9" s="35">
        <v>16.852659110723625</v>
      </c>
      <c r="L9" s="35">
        <v>10.231149737310451</v>
      </c>
      <c r="M9" s="35">
        <v>9.6171622103386802</v>
      </c>
      <c r="N9" s="4">
        <v>8.1650000000000009</v>
      </c>
      <c r="O9" s="4">
        <v>-0.3052503052502879</v>
      </c>
      <c r="P9" s="35">
        <v>0.61239006725297473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0.15106052779718593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>
        <f t="shared" si="7"/>
        <v>-0.35364820347559534</v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>
        <f t="shared" si="10"/>
        <v>95</v>
      </c>
      <c r="AC9" s="1">
        <f t="shared" si="11"/>
        <v>110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26.684943868108945</v>
      </c>
      <c r="AR9" s="21">
        <v>35.364820347559537</v>
      </c>
      <c r="AS9">
        <v>15.106052767718591</v>
      </c>
      <c r="AT9">
        <v>-26.684943868108945</v>
      </c>
      <c r="AU9">
        <v>-35.364820347559537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27</v>
      </c>
      <c r="D10" s="4">
        <v>5</v>
      </c>
      <c r="E10" s="4">
        <v>12</v>
      </c>
      <c r="F10" s="4">
        <v>44</v>
      </c>
      <c r="G10" s="4">
        <v>122.5</v>
      </c>
      <c r="H10" s="4">
        <v>112.13</v>
      </c>
      <c r="I10" s="34">
        <v>1917707.3616799999</v>
      </c>
      <c r="J10" s="35">
        <v>34.704425874342306</v>
      </c>
      <c r="K10" s="35">
        <v>29.162548764629385</v>
      </c>
      <c r="L10" s="35">
        <v>23.97539997929789</v>
      </c>
      <c r="M10" s="35">
        <v>20.767446559830159</v>
      </c>
      <c r="N10" s="4">
        <v>3.2309999999999999</v>
      </c>
      <c r="O10" s="4">
        <v>8.7512622012790224</v>
      </c>
      <c r="P10" s="35">
        <v>1.0354053330955142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-34.342177584293076</v>
      </c>
      <c r="AR10" s="21">
        <v>-51.464334379726061</v>
      </c>
      <c r="AS10">
        <v>9.2481940604655311</v>
      </c>
      <c r="AT10">
        <v>34.342177584293076</v>
      </c>
      <c r="AU10">
        <v>51.464334379726061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15</v>
      </c>
      <c r="D11" s="4">
        <v>0</v>
      </c>
      <c r="E11" s="4">
        <v>5</v>
      </c>
      <c r="F11" s="4">
        <v>20</v>
      </c>
      <c r="G11" s="4">
        <v>110</v>
      </c>
      <c r="H11" s="4">
        <v>89.78</v>
      </c>
      <c r="I11" s="34">
        <v>158446.72882587998</v>
      </c>
      <c r="J11" s="35">
        <v>8.5856364157980298</v>
      </c>
      <c r="K11" s="35">
        <v>7.4204479709066868</v>
      </c>
      <c r="L11" s="35">
        <v>10.080648430563945</v>
      </c>
      <c r="M11" s="35">
        <v>8.383144744429881</v>
      </c>
      <c r="N11" s="4">
        <v>10.457000000000001</v>
      </c>
      <c r="O11" s="4">
        <v>16.968680089485474</v>
      </c>
      <c r="P11" s="35">
        <v>5.8030741813321454</v>
      </c>
      <c r="Q11" s="36">
        <f t="shared" si="0"/>
        <v>75.000000000140005</v>
      </c>
      <c r="R11" s="36" t="str">
        <f t="shared" si="1"/>
        <v xml:space="preserve"> </v>
      </c>
      <c r="S11" s="37">
        <f t="shared" si="2"/>
        <v>0.22521719773411886</v>
      </c>
      <c r="T11" s="37" t="str">
        <f t="shared" si="3"/>
        <v/>
      </c>
      <c r="U11" s="37" t="str">
        <f t="shared" si="4"/>
        <v/>
      </c>
      <c r="V11" s="37">
        <f t="shared" si="5"/>
        <v>-0.66764668684576789</v>
      </c>
      <c r="W11" s="37" t="str">
        <f t="shared" si="6"/>
        <v/>
      </c>
      <c r="X11" s="37">
        <f t="shared" si="7"/>
        <v>-0.36315610752279448</v>
      </c>
      <c r="Y11" s="1" t="str">
        <f t="shared" si="8"/>
        <v xml:space="preserve"> </v>
      </c>
      <c r="Z11" s="1">
        <f t="shared" si="9"/>
        <v>27</v>
      </c>
      <c r="AA11" s="1" t="str">
        <f t="shared" si="8"/>
        <v xml:space="preserve"> </v>
      </c>
      <c r="AB11" s="1">
        <f t="shared" si="10"/>
        <v>86</v>
      </c>
      <c r="AC11" s="1">
        <f t="shared" si="11"/>
        <v>54</v>
      </c>
      <c r="AD11" s="1" t="str">
        <f t="shared" si="12"/>
        <v xml:space="preserve"> </v>
      </c>
      <c r="AE11" s="1">
        <f t="shared" si="13"/>
        <v>66</v>
      </c>
      <c r="AF11" s="1" t="str">
        <f t="shared" si="13"/>
        <v xml:space="preserve"> </v>
      </c>
      <c r="AG11" s="38">
        <f t="shared" si="14"/>
        <v>5.8030741814721454</v>
      </c>
      <c r="AH11" s="38" t="str">
        <f t="shared" si="15"/>
        <v xml:space="preserve"> </v>
      </c>
      <c r="AI11" s="1">
        <f t="shared" si="16"/>
        <v>22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66.76466868457679</v>
      </c>
      <c r="AR11" s="21">
        <v>36.315610752279447</v>
      </c>
      <c r="AS11">
        <v>22.521719759411884</v>
      </c>
      <c r="AT11">
        <v>-66.76466868457679</v>
      </c>
      <c r="AU11">
        <v>-36.315610752279447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11</v>
      </c>
      <c r="D12" s="4">
        <v>1</v>
      </c>
      <c r="E12" s="4">
        <v>7</v>
      </c>
      <c r="F12" s="4">
        <v>19</v>
      </c>
      <c r="G12" s="4">
        <v>113</v>
      </c>
      <c r="H12" s="4">
        <v>96.79</v>
      </c>
      <c r="I12" s="34">
        <v>19758.88433805</v>
      </c>
      <c r="J12" s="35">
        <v>12.300165205235736</v>
      </c>
      <c r="K12" s="35">
        <v>11.547363397757099</v>
      </c>
      <c r="L12" s="35">
        <v>8.4769492362797969</v>
      </c>
      <c r="M12" s="35">
        <v>7.9058311357398585</v>
      </c>
      <c r="N12" s="4">
        <v>7.8689999999999998</v>
      </c>
      <c r="O12" s="4">
        <v>10.987306064880112</v>
      </c>
      <c r="P12" s="35">
        <v>1.8431656162826737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0.16747597907344236</v>
      </c>
      <c r="T12" s="37" t="str">
        <f t="shared" si="3"/>
        <v/>
      </c>
      <c r="U12" s="37" t="str">
        <f t="shared" si="4"/>
        <v/>
      </c>
      <c r="V12" s="37">
        <f t="shared" si="5"/>
        <v>-0.52385583778246625</v>
      </c>
      <c r="W12" s="37" t="str">
        <f t="shared" si="6"/>
        <v/>
      </c>
      <c r="X12" s="37">
        <f t="shared" si="7"/>
        <v>-0.46446963356085513</v>
      </c>
      <c r="Y12" s="1" t="str">
        <f t="shared" si="8"/>
        <v xml:space="preserve"> </v>
      </c>
      <c r="Z12" s="1">
        <f t="shared" si="9"/>
        <v>63</v>
      </c>
      <c r="AA12" s="1" t="str">
        <f t="shared" si="8"/>
        <v xml:space="preserve"> </v>
      </c>
      <c r="AB12" s="1">
        <f t="shared" si="10"/>
        <v>60</v>
      </c>
      <c r="AC12" s="1">
        <f t="shared" si="11"/>
        <v>98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52.385583778246627</v>
      </c>
      <c r="AR12" s="21">
        <v>46.446963356085512</v>
      </c>
      <c r="AS12">
        <v>16.747597892344235</v>
      </c>
      <c r="AT12">
        <v>-52.385583778246627</v>
      </c>
      <c r="AU12">
        <v>-46.446963356085512</v>
      </c>
      <c r="AV12" t="s">
        <v>1355</v>
      </c>
    </row>
    <row r="13" spans="1:48" x14ac:dyDescent="0.25">
      <c r="A13" s="14">
        <v>1.5999999999999996E-10</v>
      </c>
      <c r="B13" t="s">
        <v>897</v>
      </c>
      <c r="C13" s="4">
        <v>4</v>
      </c>
      <c r="D13" s="4">
        <v>1</v>
      </c>
      <c r="E13" s="4">
        <v>4</v>
      </c>
      <c r="F13" s="4">
        <v>9</v>
      </c>
      <c r="G13" s="4">
        <v>350</v>
      </c>
      <c r="H13" s="4">
        <v>274.41000000000003</v>
      </c>
      <c r="I13" s="34">
        <v>12361.419165420002</v>
      </c>
      <c r="J13" s="35" t="s">
        <v>1238</v>
      </c>
      <c r="K13" s="35" t="s">
        <v>1238</v>
      </c>
      <c r="L13" s="35" t="s">
        <v>1238</v>
      </c>
      <c r="M13" s="35" t="s">
        <v>1238</v>
      </c>
      <c r="N13" s="4">
        <v>4.157</v>
      </c>
      <c r="O13" s="4">
        <v>0.89805825242718251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0.27546372232755933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30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897</v>
      </c>
      <c r="AP13" t="s">
        <v>1313</v>
      </c>
      <c r="AQ13" s="22" t="e">
        <v>#VALUE!</v>
      </c>
      <c r="AR13" s="21" t="e">
        <v>#VALUE!</v>
      </c>
      <c r="AS13">
        <v>27.546372216755934</v>
      </c>
      <c r="AT13" t="e">
        <v>#VALUE!</v>
      </c>
      <c r="AU13" t="e">
        <v>#VALUE!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17</v>
      </c>
      <c r="D14" s="4">
        <v>2</v>
      </c>
      <c r="E14" s="4">
        <v>4</v>
      </c>
      <c r="F14" s="4">
        <v>23</v>
      </c>
      <c r="G14" s="4">
        <v>115</v>
      </c>
      <c r="H14" s="4">
        <v>105.7</v>
      </c>
      <c r="I14" s="34">
        <v>187145.02089430002</v>
      </c>
      <c r="J14" s="35">
        <v>32.059447983014863</v>
      </c>
      <c r="K14" s="35">
        <v>26.015259660349496</v>
      </c>
      <c r="L14" s="35">
        <v>23.943262042229311</v>
      </c>
      <c r="M14" s="35">
        <v>19.391540980143642</v>
      </c>
      <c r="N14" s="4">
        <v>3.2970000000000002</v>
      </c>
      <c r="O14" s="4">
        <v>1.7592592592592573</v>
      </c>
      <c r="P14" s="35">
        <v>1.4985808893093662</v>
      </c>
      <c r="Q14" s="36">
        <f t="shared" si="0"/>
        <v>73.913043478430879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67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-24.103365656678257</v>
      </c>
      <c r="AR14" s="21">
        <v>-51.261303304097147</v>
      </c>
      <c r="AS14">
        <v>8.7984862819299856</v>
      </c>
      <c r="AT14">
        <v>24.103365656678257</v>
      </c>
      <c r="AU14">
        <v>51.261303304097147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2</v>
      </c>
      <c r="E15" s="4">
        <v>8</v>
      </c>
      <c r="F15" s="4">
        <v>26</v>
      </c>
      <c r="G15" s="4">
        <v>233</v>
      </c>
      <c r="H15" s="4">
        <v>239.42</v>
      </c>
      <c r="I15" s="34">
        <v>152547.95105094</v>
      </c>
      <c r="J15" s="35">
        <v>31.350006547073455</v>
      </c>
      <c r="K15" s="35">
        <v>29.376687116564415</v>
      </c>
      <c r="L15" s="35">
        <v>18.275010571309323</v>
      </c>
      <c r="M15" s="35">
        <v>17.790421349074563</v>
      </c>
      <c r="N15" s="4">
        <v>7.6370000000000005</v>
      </c>
      <c r="O15" s="4">
        <v>3.763586956521741</v>
      </c>
      <c r="P15" s="35">
        <v>1.4092389942360708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-21.357090362628227</v>
      </c>
      <c r="AR15" s="21">
        <v>-15.452184921041056</v>
      </c>
      <c r="AS15">
        <v>-2.6814802439228069</v>
      </c>
      <c r="AT15">
        <v>21.357090362628227</v>
      </c>
      <c r="AU15">
        <v>15.452184921041056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1</v>
      </c>
      <c r="E16" s="4">
        <v>8</v>
      </c>
      <c r="F16" s="4">
        <v>28</v>
      </c>
      <c r="G16" s="4">
        <v>560</v>
      </c>
      <c r="H16" s="4">
        <v>476</v>
      </c>
      <c r="I16" s="34">
        <v>228320.65376399999</v>
      </c>
      <c r="J16" s="35" t="s">
        <v>1238</v>
      </c>
      <c r="K16" s="35" t="s">
        <v>1238</v>
      </c>
      <c r="L16" s="35">
        <v>36.76706329810478</v>
      </c>
      <c r="M16" s="35">
        <v>31.582462672042265</v>
      </c>
      <c r="N16" s="4">
        <v>9.9109999999999996</v>
      </c>
      <c r="O16" s="4">
        <v>25.933926302414221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0.17647058842529414</v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>
        <f t="shared" si="11"/>
        <v>90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-132.27553135102187</v>
      </c>
      <c r="AS16">
        <v>17.647058823529417</v>
      </c>
      <c r="AT16" t="e">
        <v>#VALUE!</v>
      </c>
      <c r="AU16">
        <v>132.27553135102187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18</v>
      </c>
      <c r="D17" s="4">
        <v>0</v>
      </c>
      <c r="E17" s="4">
        <v>7</v>
      </c>
      <c r="F17" s="4">
        <v>25</v>
      </c>
      <c r="G17" s="4">
        <v>140</v>
      </c>
      <c r="H17" s="4">
        <v>115.56</v>
      </c>
      <c r="I17" s="34">
        <v>42706.326674520002</v>
      </c>
      <c r="J17" s="35">
        <v>24.115191986644408</v>
      </c>
      <c r="K17" s="35">
        <v>20.687432867883995</v>
      </c>
      <c r="L17" s="35">
        <v>19.374965115324635</v>
      </c>
      <c r="M17" s="35">
        <v>17.19318231480807</v>
      </c>
      <c r="N17" s="4">
        <v>4.7919999999999998</v>
      </c>
      <c r="O17" s="4">
        <v>-6.951456310679621</v>
      </c>
      <c r="P17" s="35">
        <v>2.2213568708895814</v>
      </c>
      <c r="Q17" s="36">
        <f t="shared" si="0"/>
        <v>72.000000000200004</v>
      </c>
      <c r="R17" s="36" t="str">
        <f t="shared" si="1"/>
        <v xml:space="preserve"> </v>
      </c>
      <c r="S17" s="37">
        <f t="shared" si="2"/>
        <v>0.21149186589747312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65</v>
      </c>
      <c r="AD17" s="1" t="str">
        <f t="shared" si="12"/>
        <v xml:space="preserve"> </v>
      </c>
      <c r="AE17" s="1">
        <f t="shared" si="13"/>
        <v>75</v>
      </c>
      <c r="AF17" s="1" t="str">
        <f t="shared" si="13"/>
        <v xml:space="preserve"> </v>
      </c>
      <c r="AG17" s="38">
        <f t="shared" si="14"/>
        <v>2.2213568710895815</v>
      </c>
      <c r="AH17" s="38" t="str">
        <f t="shared" si="15"/>
        <v xml:space="preserve"> </v>
      </c>
      <c r="AI17" s="1">
        <f t="shared" si="16"/>
        <v>160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6.6491571974319319</v>
      </c>
      <c r="AR17" s="21">
        <v>-22.401136054331516</v>
      </c>
      <c r="AS17">
        <v>21.149186569747314</v>
      </c>
      <c r="AT17">
        <v>-6.6491571974319319</v>
      </c>
      <c r="AU17">
        <v>22.401136054331516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50</v>
      </c>
      <c r="H18" s="4">
        <v>47.66</v>
      </c>
      <c r="I18" s="34">
        <v>26482.130729739998</v>
      </c>
      <c r="J18" s="35">
        <v>15.554830287206265</v>
      </c>
      <c r="K18" s="35">
        <v>13.992953611274221</v>
      </c>
      <c r="L18" s="35">
        <v>11.02237033492823</v>
      </c>
      <c r="M18" s="35">
        <v>9.802256708939181</v>
      </c>
      <c r="N18" s="4">
        <v>3.0640000000000001</v>
      </c>
      <c r="O18" s="4">
        <v>-5.4320987654321033</v>
      </c>
      <c r="P18" s="35">
        <v>3.1221149811162405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-0.3978664910626456</v>
      </c>
      <c r="W18" s="37" t="str">
        <f t="shared" si="6"/>
        <v/>
      </c>
      <c r="X18" s="37">
        <f t="shared" si="7"/>
        <v>-0.30366292637106906</v>
      </c>
      <c r="Y18" s="1" t="str">
        <f t="shared" si="8"/>
        <v xml:space="preserve"> </v>
      </c>
      <c r="Z18" s="1">
        <f t="shared" si="9"/>
        <v>102</v>
      </c>
      <c r="AA18" s="1" t="str">
        <f t="shared" si="8"/>
        <v xml:space="preserve"> </v>
      </c>
      <c r="AB18" s="1">
        <f t="shared" si="10"/>
        <v>115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3.1221149813262405</v>
      </c>
      <c r="AH18" s="38" t="str">
        <f t="shared" si="15"/>
        <v xml:space="preserve"> </v>
      </c>
      <c r="AI18" s="1">
        <f t="shared" si="16"/>
        <v>109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39.786649106264562</v>
      </c>
      <c r="AR18" s="21">
        <v>30.366292637106906</v>
      </c>
      <c r="AS18">
        <v>4.9097775912715136</v>
      </c>
      <c r="AT18">
        <v>-39.786649106264562</v>
      </c>
      <c r="AU18">
        <v>-30.366292637106906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5</v>
      </c>
      <c r="D19" s="4">
        <v>3</v>
      </c>
      <c r="E19" s="4">
        <v>13</v>
      </c>
      <c r="F19" s="4">
        <v>21</v>
      </c>
      <c r="G19" s="4">
        <v>146</v>
      </c>
      <c r="H19" s="4">
        <v>137.71</v>
      </c>
      <c r="I19" s="34">
        <v>59210.53592255</v>
      </c>
      <c r="J19" s="35">
        <v>24.003834756841556</v>
      </c>
      <c r="K19" s="35">
        <v>27.443204463929856</v>
      </c>
      <c r="L19" s="35">
        <v>16.789275058289572</v>
      </c>
      <c r="M19" s="35">
        <v>18.819274769201488</v>
      </c>
      <c r="N19" s="4">
        <v>5.0179999999999998</v>
      </c>
      <c r="O19" s="4">
        <v>-15.23648648648649</v>
      </c>
      <c r="P19" s="35">
        <v>2.7064120252704957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2.7064120254904958</v>
      </c>
      <c r="AH19" s="38" t="str">
        <f t="shared" si="15"/>
        <v xml:space="preserve"> </v>
      </c>
      <c r="AI19" s="1">
        <f t="shared" si="16"/>
        <v>134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7.0802253498236993</v>
      </c>
      <c r="AR19" s="21">
        <v>-6.0660666190244017</v>
      </c>
      <c r="AS19">
        <v>6.0198968847578138</v>
      </c>
      <c r="AT19">
        <v>-7.0802253498236993</v>
      </c>
      <c r="AU19">
        <v>6.0660666190244017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10</v>
      </c>
      <c r="D20" s="4">
        <v>1</v>
      </c>
      <c r="E20" s="4">
        <v>9</v>
      </c>
      <c r="F20" s="4">
        <v>20</v>
      </c>
      <c r="G20" s="4">
        <v>59.5</v>
      </c>
      <c r="H20" s="4">
        <v>47.05</v>
      </c>
      <c r="I20" s="34">
        <v>2244.9917380500001</v>
      </c>
      <c r="J20" s="35">
        <v>7.5099760574620902</v>
      </c>
      <c r="K20" s="35">
        <v>4.6395818952765993</v>
      </c>
      <c r="L20" s="35">
        <v>34.875946367139335</v>
      </c>
      <c r="M20" s="35">
        <v>14.723238529225515</v>
      </c>
      <c r="N20" s="4">
        <v>6.2650000000000006</v>
      </c>
      <c r="O20" s="4">
        <v>-62.64162194394752</v>
      </c>
      <c r="P20" s="35">
        <v>1.7853347502656749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0.26461211500151971</v>
      </c>
      <c r="T20" s="37" t="str">
        <f t="shared" si="3"/>
        <v/>
      </c>
      <c r="U20" s="37" t="str">
        <f t="shared" si="4"/>
        <v/>
      </c>
      <c r="V20" s="37">
        <f t="shared" si="5"/>
        <v>-0.70928591620607484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16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36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>
        <f t="shared" si="18"/>
        <v>-62.641621943717517</v>
      </c>
      <c r="AM20" s="1" t="str">
        <f t="shared" si="19"/>
        <v xml:space="preserve"> </v>
      </c>
      <c r="AN20" s="1">
        <f t="shared" si="19"/>
        <v>14</v>
      </c>
      <c r="AO20" t="s">
        <v>665</v>
      </c>
      <c r="AP20" t="s">
        <v>1293</v>
      </c>
      <c r="AQ20" s="22">
        <v>70.928591620607477</v>
      </c>
      <c r="AR20" s="21">
        <v>-120.32842025255252</v>
      </c>
      <c r="AS20">
        <v>26.46121147715197</v>
      </c>
      <c r="AT20">
        <v>-70.928591620607477</v>
      </c>
      <c r="AU20">
        <v>120.32842025255252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16</v>
      </c>
      <c r="D21" s="4">
        <v>4</v>
      </c>
      <c r="E21" s="4">
        <v>3</v>
      </c>
      <c r="F21" s="4">
        <v>23</v>
      </c>
      <c r="G21" s="4">
        <v>270</v>
      </c>
      <c r="H21" s="4">
        <v>230.76</v>
      </c>
      <c r="I21" s="34">
        <v>50600.864269079997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3.8340000000000001</v>
      </c>
      <c r="O21" s="4">
        <v>37.41935483870968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>
        <f t="shared" si="2"/>
        <v>0.17004680211207487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93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17.004680187207487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8</v>
      </c>
      <c r="D22" s="4">
        <v>0</v>
      </c>
      <c r="E22" s="4">
        <v>5</v>
      </c>
      <c r="F22" s="4">
        <v>13</v>
      </c>
      <c r="G22" s="4">
        <v>84</v>
      </c>
      <c r="H22" s="4">
        <v>77.94</v>
      </c>
      <c r="I22" s="34">
        <v>19230.701498819999</v>
      </c>
      <c r="J22" s="35">
        <v>22.441693060754393</v>
      </c>
      <c r="K22" s="35">
        <v>20.629962943356272</v>
      </c>
      <c r="L22" s="35">
        <v>12.03758187105184</v>
      </c>
      <c r="M22" s="35">
        <v>10.753386241490505</v>
      </c>
      <c r="N22" s="4">
        <v>3.4729999999999999</v>
      </c>
      <c r="O22" s="4">
        <v>3.671641791044769</v>
      </c>
      <c r="P22" s="35">
        <v>2.745701821914293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2.745701822164293</v>
      </c>
      <c r="AH22" s="38" t="str">
        <f t="shared" si="15"/>
        <v xml:space="preserve"> </v>
      </c>
      <c r="AI22" s="1">
        <f t="shared" si="16"/>
        <v>131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13.127336398640255</v>
      </c>
      <c r="AR22" s="21">
        <v>23.952704554891103</v>
      </c>
      <c r="AS22">
        <v>7.7752117013087041</v>
      </c>
      <c r="AT22">
        <v>-13.127336398640255</v>
      </c>
      <c r="AU22">
        <v>-23.952704554891103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14</v>
      </c>
      <c r="D23" s="4">
        <v>1</v>
      </c>
      <c r="E23" s="4">
        <v>4</v>
      </c>
      <c r="F23" s="4">
        <v>19</v>
      </c>
      <c r="G23" s="4">
        <v>94</v>
      </c>
      <c r="H23" s="4">
        <v>80.459999999999994</v>
      </c>
      <c r="I23" s="34">
        <v>39920.666380559996</v>
      </c>
      <c r="J23" s="35">
        <v>18.59916782246879</v>
      </c>
      <c r="K23" s="35">
        <v>17.310671256454388</v>
      </c>
      <c r="L23" s="35">
        <v>11.91228236697718</v>
      </c>
      <c r="M23" s="35">
        <v>11.002542704665537</v>
      </c>
      <c r="N23" s="4">
        <v>4.3260000000000005</v>
      </c>
      <c r="O23" s="4">
        <v>2.0283018867924598</v>
      </c>
      <c r="P23" s="35">
        <v>3.6863037534178478</v>
      </c>
      <c r="Q23" s="36">
        <f t="shared" si="0"/>
        <v>73.684210526575797</v>
      </c>
      <c r="R23" s="36" t="str">
        <f t="shared" si="1"/>
        <v xml:space="preserve"> </v>
      </c>
      <c r="S23" s="37">
        <f t="shared" si="2"/>
        <v>0.16828237659606768</v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>
        <f t="shared" si="11"/>
        <v>96</v>
      </c>
      <c r="AD23" s="1" t="str">
        <f t="shared" si="12"/>
        <v xml:space="preserve"> </v>
      </c>
      <c r="AE23" s="1">
        <f t="shared" si="13"/>
        <v>71</v>
      </c>
      <c r="AF23" s="1" t="str">
        <f t="shared" si="13"/>
        <v xml:space="preserve"> </v>
      </c>
      <c r="AG23" s="38">
        <f t="shared" si="14"/>
        <v>3.6863037536778478</v>
      </c>
      <c r="AH23" s="38" t="str">
        <f t="shared" si="15"/>
        <v xml:space="preserve"> </v>
      </c>
      <c r="AI23" s="1">
        <f t="shared" si="16"/>
        <v>80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28.001900519164714</v>
      </c>
      <c r="AR23" s="21">
        <v>24.744282839264486</v>
      </c>
      <c r="AS23">
        <v>16.828237633606768</v>
      </c>
      <c r="AT23">
        <v>-28.001900519164714</v>
      </c>
      <c r="AU23">
        <v>-24.744282839264486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9</v>
      </c>
      <c r="D24" s="4">
        <v>0</v>
      </c>
      <c r="E24" s="4">
        <v>1</v>
      </c>
      <c r="F24" s="4">
        <v>10</v>
      </c>
      <c r="G24" s="4">
        <v>20</v>
      </c>
      <c r="H24" s="4">
        <v>18.059999999999999</v>
      </c>
      <c r="I24" s="34">
        <v>12012.26853288</v>
      </c>
      <c r="J24" s="35">
        <v>13.020908435472242</v>
      </c>
      <c r="K24" s="35">
        <v>11.773142112125162</v>
      </c>
      <c r="L24" s="35">
        <v>10.351395756741548</v>
      </c>
      <c r="M24" s="35">
        <v>9.3571745938770086</v>
      </c>
      <c r="N24" s="4">
        <v>1.387</v>
      </c>
      <c r="O24" s="4">
        <v>1.9852941176470522</v>
      </c>
      <c r="P24" s="35">
        <v>3.3942414174972315</v>
      </c>
      <c r="Q24" s="36">
        <f t="shared" si="0"/>
        <v>90.000000000270006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-0.49595558800461437</v>
      </c>
      <c r="W24" s="37" t="str">
        <f t="shared" si="6"/>
        <v/>
      </c>
      <c r="X24" s="37">
        <f t="shared" si="7"/>
        <v>-0.34605167398675718</v>
      </c>
      <c r="Y24" s="1" t="str">
        <f t="shared" si="8"/>
        <v xml:space="preserve"> </v>
      </c>
      <c r="Z24" s="1">
        <f t="shared" si="9"/>
        <v>71</v>
      </c>
      <c r="AA24" s="1" t="str">
        <f t="shared" si="8"/>
        <v xml:space="preserve"> </v>
      </c>
      <c r="AB24" s="1">
        <f t="shared" si="10"/>
        <v>99</v>
      </c>
      <c r="AC24" s="1" t="str">
        <f t="shared" si="11"/>
        <v xml:space="preserve"> </v>
      </c>
      <c r="AD24" s="1" t="str">
        <f t="shared" si="12"/>
        <v xml:space="preserve"> </v>
      </c>
      <c r="AE24" s="1">
        <f t="shared" si="13"/>
        <v>15</v>
      </c>
      <c r="AF24" s="1" t="str">
        <f t="shared" si="13"/>
        <v xml:space="preserve"> </v>
      </c>
      <c r="AG24" s="38">
        <f t="shared" si="14"/>
        <v>3.3942414177672315</v>
      </c>
      <c r="AH24" s="38" t="str">
        <f t="shared" si="15"/>
        <v xml:space="preserve"> </v>
      </c>
      <c r="AI24" s="1">
        <f t="shared" si="16"/>
        <v>93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49.59555880046144</v>
      </c>
      <c r="AR24" s="21">
        <v>34.605167398675718</v>
      </c>
      <c r="AS24">
        <v>10.741971207087486</v>
      </c>
      <c r="AT24">
        <v>-49.59555880046144</v>
      </c>
      <c r="AU24">
        <v>-34.605167398675718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2</v>
      </c>
      <c r="D25" s="4">
        <v>2</v>
      </c>
      <c r="E25" s="4">
        <v>7</v>
      </c>
      <c r="F25" s="4">
        <v>11</v>
      </c>
      <c r="G25" s="4">
        <v>40</v>
      </c>
      <c r="H25" s="4">
        <v>37.21</v>
      </c>
      <c r="I25" s="34">
        <v>26527.46958538</v>
      </c>
      <c r="J25" s="35">
        <v>8.0193965517241388</v>
      </c>
      <c r="K25" s="35">
        <v>8.2965440356744704</v>
      </c>
      <c r="L25" s="35" t="s">
        <v>1238</v>
      </c>
      <c r="M25" s="35" t="s">
        <v>1238</v>
      </c>
      <c r="N25" s="4">
        <v>4.6399999999999997</v>
      </c>
      <c r="O25" s="4">
        <v>4.5045045045044887</v>
      </c>
      <c r="P25" s="35">
        <v>3.1819403386186504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-0.68956605143925065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23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3.1819403388986505</v>
      </c>
      <c r="AH25" s="38" t="str">
        <f t="shared" si="15"/>
        <v xml:space="preserve"> </v>
      </c>
      <c r="AI25" s="1">
        <f t="shared" si="16"/>
        <v>102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68.95660514392506</v>
      </c>
      <c r="AR25" s="21" t="e">
        <v>#VALUE!</v>
      </c>
      <c r="AS25">
        <v>7.4979844127922579</v>
      </c>
      <c r="AT25">
        <v>-68.95660514392506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0</v>
      </c>
      <c r="D26" s="4">
        <v>0</v>
      </c>
      <c r="E26" s="4">
        <v>2</v>
      </c>
      <c r="F26" s="4">
        <v>2</v>
      </c>
      <c r="G26" s="4" t="s">
        <v>132</v>
      </c>
      <c r="H26" s="4" t="s">
        <v>132</v>
      </c>
      <c r="I26" s="34" t="s">
        <v>132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>
        <v>16.163</v>
      </c>
      <c r="O26" s="4">
        <v>-8.3730158730158752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 xml:space="preserve"> </v>
      </c>
      <c r="T26" s="37" t="str">
        <f t="shared" si="3"/>
        <v xml:space="preserve"> </v>
      </c>
      <c r="U26" s="37" t="str">
        <f t="shared" si="4"/>
        <v xml:space="preserve"> </v>
      </c>
      <c r="V26" s="37" t="str">
        <f t="shared" si="5"/>
        <v xml:space="preserve"> 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10</v>
      </c>
      <c r="D27" s="4">
        <v>0</v>
      </c>
      <c r="E27" s="4">
        <v>8</v>
      </c>
      <c r="F27" s="4">
        <v>18</v>
      </c>
      <c r="G27" s="4">
        <v>38</v>
      </c>
      <c r="H27" s="4">
        <v>29.77</v>
      </c>
      <c r="I27" s="34">
        <v>25644.887202999998</v>
      </c>
      <c r="J27" s="35">
        <v>11.975060337892195</v>
      </c>
      <c r="K27" s="35">
        <v>6.8436781609195396</v>
      </c>
      <c r="L27" s="35" t="s">
        <v>1238</v>
      </c>
      <c r="M27" s="35" t="s">
        <v>1238</v>
      </c>
      <c r="N27" s="4">
        <v>2.4860000000000002</v>
      </c>
      <c r="O27" s="4">
        <v>-45.838779956427011</v>
      </c>
      <c r="P27" s="35">
        <v>4.5414847161572061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0.27645280513708426</v>
      </c>
      <c r="T27" s="37" t="str">
        <f t="shared" si="3"/>
        <v/>
      </c>
      <c r="U27" s="37" t="str">
        <f t="shared" si="4"/>
        <v/>
      </c>
      <c r="V27" s="37">
        <f t="shared" si="5"/>
        <v>-0.53644077319684924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59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28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4.5414847164572061</v>
      </c>
      <c r="AH27" s="38" t="str">
        <f t="shared" si="15"/>
        <v xml:space="preserve"> </v>
      </c>
      <c r="AI27" s="1">
        <f t="shared" si="16"/>
        <v>50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53.644077319684925</v>
      </c>
      <c r="AR27" s="21" t="e">
        <v>#VALUE!</v>
      </c>
      <c r="AS27">
        <v>27.645280483708422</v>
      </c>
      <c r="AT27">
        <v>-53.644077319684925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4</v>
      </c>
      <c r="D28" s="4">
        <v>1</v>
      </c>
      <c r="E28" s="4">
        <v>10</v>
      </c>
      <c r="F28" s="4">
        <v>15</v>
      </c>
      <c r="G28" s="4">
        <v>41</v>
      </c>
      <c r="H28" s="4">
        <v>37.18</v>
      </c>
      <c r="I28" s="34">
        <v>5534.8024474599997</v>
      </c>
      <c r="J28" s="35" t="s">
        <v>1238</v>
      </c>
      <c r="K28" s="35" t="s">
        <v>1238</v>
      </c>
      <c r="L28" s="35">
        <v>19.111876404494382</v>
      </c>
      <c r="M28" s="35">
        <v>19.651633922743212</v>
      </c>
      <c r="N28" s="4">
        <v>0.13</v>
      </c>
      <c r="O28" s="4" t="s">
        <v>132</v>
      </c>
      <c r="P28" s="35">
        <v>4.4728348574502421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4.4728348577602421</v>
      </c>
      <c r="AH28" s="38" t="str">
        <f t="shared" si="15"/>
        <v xml:space="preserve"> </v>
      </c>
      <c r="AI28" s="1">
        <f t="shared" si="16"/>
        <v>51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 t="e">
        <v>#VALUE!</v>
      </c>
      <c r="AR28" s="21">
        <v>-20.739075921731743</v>
      </c>
      <c r="AS28">
        <v>10.274341043571811</v>
      </c>
      <c r="AT28" t="e">
        <v>#VALUE!</v>
      </c>
      <c r="AU28">
        <v>20.739075921731743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149</v>
      </c>
      <c r="H29" s="4">
        <v>117.73</v>
      </c>
      <c r="I29" s="34">
        <v>7022.3681052100001</v>
      </c>
      <c r="J29" s="35">
        <v>12.353620146904513</v>
      </c>
      <c r="K29" s="35">
        <v>11.100320573260419</v>
      </c>
      <c r="L29" s="35" t="s">
        <v>1238</v>
      </c>
      <c r="M29" s="35" t="s">
        <v>1238</v>
      </c>
      <c r="N29" s="4">
        <v>9.5299999999999994</v>
      </c>
      <c r="O29" s="4">
        <v>11.461988304093552</v>
      </c>
      <c r="P29" s="35">
        <v>2.2959313683852884</v>
      </c>
      <c r="Q29" s="36">
        <f t="shared" si="0"/>
        <v>100.00000000032</v>
      </c>
      <c r="R29" s="36" t="str">
        <f t="shared" si="1"/>
        <v xml:space="preserve"> </v>
      </c>
      <c r="S29" s="37">
        <f t="shared" si="2"/>
        <v>0.26560774685869015</v>
      </c>
      <c r="T29" s="37" t="str">
        <f t="shared" si="3"/>
        <v/>
      </c>
      <c r="U29" s="37" t="str">
        <f t="shared" si="4"/>
        <v/>
      </c>
      <c r="V29" s="37">
        <f t="shared" si="5"/>
        <v>-0.52178657627316283</v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>
        <f t="shared" si="9"/>
        <v>65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35</v>
      </c>
      <c r="AD29" s="1" t="str">
        <f t="shared" si="12"/>
        <v xml:space="preserve"> </v>
      </c>
      <c r="AE29" s="1">
        <f t="shared" si="13"/>
        <v>4</v>
      </c>
      <c r="AF29" s="1" t="str">
        <f t="shared" si="13"/>
        <v xml:space="preserve"> </v>
      </c>
      <c r="AG29" s="38">
        <f t="shared" si="14"/>
        <v>2.2959313687052885</v>
      </c>
      <c r="AH29" s="38" t="str">
        <f t="shared" si="15"/>
        <v xml:space="preserve"> </v>
      </c>
      <c r="AI29" s="1">
        <f t="shared" si="16"/>
        <v>157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52.178657627316284</v>
      </c>
      <c r="AR29" s="21" t="e">
        <v>#VALUE!</v>
      </c>
      <c r="AS29">
        <v>26.560774653869011</v>
      </c>
      <c r="AT29">
        <v>-52.178657627316284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9</v>
      </c>
      <c r="D30" s="4">
        <v>2</v>
      </c>
      <c r="E30" s="4">
        <v>2</v>
      </c>
      <c r="F30" s="4">
        <v>13</v>
      </c>
      <c r="G30" s="4">
        <v>113</v>
      </c>
      <c r="H30" s="4">
        <v>103.04</v>
      </c>
      <c r="I30" s="34">
        <v>19728.965759999999</v>
      </c>
      <c r="J30" s="35">
        <v>23.622191655204034</v>
      </c>
      <c r="K30" s="35">
        <v>22.867288060363958</v>
      </c>
      <c r="L30" s="35">
        <v>14.791510215680352</v>
      </c>
      <c r="M30" s="35">
        <v>13.395488630061008</v>
      </c>
      <c r="N30" s="4">
        <v>4.3620000000000001</v>
      </c>
      <c r="O30" s="4">
        <v>19.506849315068497</v>
      </c>
      <c r="P30" s="35">
        <v>1.8245341614906831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8.55758058744237</v>
      </c>
      <c r="AR30" s="21">
        <v>6.5547915270045216</v>
      </c>
      <c r="AS30">
        <v>9.6661490683229712</v>
      </c>
      <c r="AT30">
        <v>-8.55758058744237</v>
      </c>
      <c r="AU30">
        <v>-6.5547915270045216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15</v>
      </c>
      <c r="D31" s="4">
        <v>1</v>
      </c>
      <c r="E31" s="4">
        <v>5</v>
      </c>
      <c r="F31" s="4">
        <v>21</v>
      </c>
      <c r="G31" s="4">
        <v>125</v>
      </c>
      <c r="H31" s="4">
        <v>107.07</v>
      </c>
      <c r="I31" s="34">
        <v>17420.809467269999</v>
      </c>
      <c r="J31" s="35">
        <v>20.990001960399919</v>
      </c>
      <c r="K31" s="35">
        <v>19.584781415767328</v>
      </c>
      <c r="L31" s="35">
        <v>12.360236465190564</v>
      </c>
      <c r="M31" s="35">
        <v>11.505991831177672</v>
      </c>
      <c r="N31" s="4">
        <v>5.101</v>
      </c>
      <c r="O31" s="4">
        <v>13.60801781737193</v>
      </c>
      <c r="P31" s="35" t="s">
        <v>137</v>
      </c>
      <c r="Q31" s="36">
        <f t="shared" si="0"/>
        <v>71.428571428911425</v>
      </c>
      <c r="R31" s="36" t="str">
        <f t="shared" si="1"/>
        <v xml:space="preserve"> </v>
      </c>
      <c r="S31" s="37">
        <f t="shared" si="2"/>
        <v>0.16746054017375364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>
        <f t="shared" si="11"/>
        <v>99</v>
      </c>
      <c r="AD31" s="1" t="str">
        <f t="shared" si="12"/>
        <v xml:space="preserve"> </v>
      </c>
      <c r="AE31" s="1">
        <f t="shared" si="13"/>
        <v>80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18.746888910688675</v>
      </c>
      <c r="AR31" s="21">
        <v>21.914337588000834</v>
      </c>
      <c r="AS31">
        <v>16.746053983375365</v>
      </c>
      <c r="AT31">
        <v>-18.746888910688675</v>
      </c>
      <c r="AU31">
        <v>-21.914337588000834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6</v>
      </c>
      <c r="D32" s="4">
        <v>6</v>
      </c>
      <c r="E32" s="4">
        <v>11</v>
      </c>
      <c r="F32" s="4">
        <v>23</v>
      </c>
      <c r="G32" s="4">
        <v>86</v>
      </c>
      <c r="H32" s="4">
        <v>97.8</v>
      </c>
      <c r="I32" s="34">
        <v>10401.8113242</v>
      </c>
      <c r="J32" s="35">
        <v>27.902995720399428</v>
      </c>
      <c r="K32" s="35">
        <v>23.028019778667293</v>
      </c>
      <c r="L32" s="35">
        <v>18.085218843481712</v>
      </c>
      <c r="M32" s="35">
        <v>15.586564426822239</v>
      </c>
      <c r="N32" s="4">
        <v>3.5049999999999999</v>
      </c>
      <c r="O32" s="4">
        <v>-41.97019867549669</v>
      </c>
      <c r="P32" s="35">
        <v>1.6186094069529651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-8.0135778582364878</v>
      </c>
      <c r="AR32" s="21">
        <v>-14.253177699013087</v>
      </c>
      <c r="AS32">
        <v>-12.065439672801636</v>
      </c>
      <c r="AT32">
        <v>8.0135778582364878</v>
      </c>
      <c r="AU32">
        <v>14.253177699013087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9</v>
      </c>
      <c r="D33" s="4">
        <v>2</v>
      </c>
      <c r="E33" s="4">
        <v>6</v>
      </c>
      <c r="F33" s="4">
        <v>17</v>
      </c>
      <c r="G33" s="4">
        <v>335</v>
      </c>
      <c r="H33" s="4">
        <v>329.86</v>
      </c>
      <c r="I33" s="34">
        <v>25988.575254380001</v>
      </c>
      <c r="J33" s="35" t="s">
        <v>1238</v>
      </c>
      <c r="K33" s="35" t="s">
        <v>1238</v>
      </c>
      <c r="L33" s="35" t="s">
        <v>1238</v>
      </c>
      <c r="M33" s="35">
        <v>34.063372996377204</v>
      </c>
      <c r="N33" s="4">
        <v>2.5630000000000002</v>
      </c>
      <c r="O33" s="4">
        <v>-53.652802893309229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 xml:space="preserve"> </v>
      </c>
      <c r="X33" s="37" t="str">
        <f t="shared" si="7"/>
        <v xml:space="preserve"> 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>
        <f t="shared" si="18"/>
        <v>-53.652802892949232</v>
      </c>
      <c r="AM33" s="1" t="str">
        <f t="shared" si="19"/>
        <v xml:space="preserve"> </v>
      </c>
      <c r="AN33" s="1">
        <f t="shared" si="19"/>
        <v>6</v>
      </c>
      <c r="AO33" t="s">
        <v>663</v>
      </c>
      <c r="AP33" t="s">
        <v>1313</v>
      </c>
      <c r="AQ33" s="22" t="e">
        <v>#VALUE!</v>
      </c>
      <c r="AR33" s="21" t="e">
        <v>#VALUE!</v>
      </c>
      <c r="AS33">
        <v>1.5582368277450964</v>
      </c>
      <c r="AT33" t="e">
        <v>#VALUE!</v>
      </c>
      <c r="AU33" t="e">
        <v>#VALUE!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6</v>
      </c>
      <c r="F34" s="4">
        <v>16</v>
      </c>
      <c r="G34" s="4">
        <v>45</v>
      </c>
      <c r="H34" s="4">
        <v>43.12</v>
      </c>
      <c r="I34" s="34">
        <v>5331.3451575999998</v>
      </c>
      <c r="J34" s="35" t="s">
        <v>1238</v>
      </c>
      <c r="K34" s="35">
        <v>32.518853695324282</v>
      </c>
      <c r="L34" s="35" t="s">
        <v>1238</v>
      </c>
      <c r="M34" s="35">
        <v>6.9020545739094636</v>
      </c>
      <c r="N34" s="4">
        <v>-9.0299999999999994</v>
      </c>
      <c r="O34" s="4" t="s">
        <v>132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 xml:space="preserve"> </v>
      </c>
      <c r="X34" s="37" t="str">
        <f t="shared" si="7"/>
        <v xml:space="preserve"> 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 t="e">
        <v>#VALUE!</v>
      </c>
      <c r="AR34" s="21" t="e">
        <v>#VALUE!</v>
      </c>
      <c r="AS34">
        <v>4.3599257884972209</v>
      </c>
      <c r="AT34" t="e">
        <v>#VALUE!</v>
      </c>
      <c r="AU34" t="e">
        <v>#VALUE!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1</v>
      </c>
      <c r="E35" s="4">
        <v>9</v>
      </c>
      <c r="F35" s="4">
        <v>18</v>
      </c>
      <c r="G35" s="4">
        <v>118</v>
      </c>
      <c r="H35" s="4">
        <v>95.91</v>
      </c>
      <c r="I35" s="34">
        <v>29954.242713779997</v>
      </c>
      <c r="J35" s="35">
        <v>7.2313956118525216</v>
      </c>
      <c r="K35" s="35">
        <v>8.1674188878480791</v>
      </c>
      <c r="L35" s="35" t="s">
        <v>1238</v>
      </c>
      <c r="M35" s="35" t="s">
        <v>1238</v>
      </c>
      <c r="N35" s="4">
        <v>13.263</v>
      </c>
      <c r="O35" s="4">
        <v>27.162032598274209</v>
      </c>
      <c r="P35" s="35">
        <v>2.3886977374622043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0.23032009213268487</v>
      </c>
      <c r="T35" s="37" t="str">
        <f t="shared" si="3"/>
        <v/>
      </c>
      <c r="U35" s="37" t="str">
        <f t="shared" si="4"/>
        <v/>
      </c>
      <c r="V35" s="37">
        <f t="shared" si="5"/>
        <v>-0.72006987322386307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13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51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2.3886977378422043</v>
      </c>
      <c r="AH35" s="38" t="str">
        <f t="shared" si="15"/>
        <v xml:space="preserve"> </v>
      </c>
      <c r="AI35" s="1">
        <f t="shared" si="16"/>
        <v>151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72.006987322386308</v>
      </c>
      <c r="AR35" s="21" t="e">
        <v>#VALUE!</v>
      </c>
      <c r="AS35">
        <v>23.032009175268485</v>
      </c>
      <c r="AT35">
        <v>-72.006987322386308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0</v>
      </c>
      <c r="D36" s="4">
        <v>1</v>
      </c>
      <c r="E36" s="4">
        <v>12</v>
      </c>
      <c r="F36" s="4">
        <v>13</v>
      </c>
      <c r="G36" s="4">
        <v>103</v>
      </c>
      <c r="H36" s="4">
        <v>103.83</v>
      </c>
      <c r="I36" s="34">
        <v>9576.5974522199995</v>
      </c>
      <c r="J36" s="35">
        <v>24.350375234521575</v>
      </c>
      <c r="K36" s="35">
        <v>23.737997256515776</v>
      </c>
      <c r="L36" s="35">
        <v>18.081400101334232</v>
      </c>
      <c r="M36" s="35">
        <v>17.522090016366612</v>
      </c>
      <c r="N36" s="4">
        <v>4.2640000000000002</v>
      </c>
      <c r="O36" s="4">
        <v>-12.801635991820032</v>
      </c>
      <c r="P36" s="35">
        <v>1.1306944043147451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5.738753730002033</v>
      </c>
      <c r="AR36" s="21">
        <v>-14.229052836110467</v>
      </c>
      <c r="AS36">
        <v>-0.79938360782046969</v>
      </c>
      <c r="AT36">
        <v>-5.738753730002033</v>
      </c>
      <c r="AU36">
        <v>14.229052836110467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15</v>
      </c>
      <c r="D37" s="4">
        <v>0</v>
      </c>
      <c r="E37" s="4">
        <v>9</v>
      </c>
      <c r="F37" s="4">
        <v>24</v>
      </c>
      <c r="G37" s="4">
        <v>147</v>
      </c>
      <c r="H37" s="4">
        <v>116.57</v>
      </c>
      <c r="I37" s="34">
        <v>25548.994628309996</v>
      </c>
      <c r="J37" s="35">
        <v>10.529310812031433</v>
      </c>
      <c r="K37" s="35">
        <v>9.5604035102107758</v>
      </c>
      <c r="L37" s="35">
        <v>7.3581952576112419</v>
      </c>
      <c r="M37" s="35">
        <v>7.0625442540039343</v>
      </c>
      <c r="N37" s="4">
        <v>11.071</v>
      </c>
      <c r="O37" s="4">
        <v>5.1377018043684748</v>
      </c>
      <c r="P37" s="35">
        <v>0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0.26104486614590389</v>
      </c>
      <c r="T37" s="37" t="str">
        <f t="shared" si="3"/>
        <v/>
      </c>
      <c r="U37" s="37" t="str">
        <f t="shared" si="4"/>
        <v/>
      </c>
      <c r="V37" s="37">
        <f t="shared" si="5"/>
        <v>-0.592406297665931</v>
      </c>
      <c r="W37" s="37" t="str">
        <f t="shared" si="6"/>
        <v/>
      </c>
      <c r="X37" s="37">
        <f t="shared" si="7"/>
        <v>-0.5351467971785715</v>
      </c>
      <c r="Y37" s="1" t="str">
        <f t="shared" si="8"/>
        <v xml:space="preserve"> </v>
      </c>
      <c r="Z37" s="1">
        <f t="shared" si="9"/>
        <v>44</v>
      </c>
      <c r="AA37" s="1" t="str">
        <f t="shared" si="8"/>
        <v xml:space="preserve"> </v>
      </c>
      <c r="AB37" s="1">
        <f t="shared" si="10"/>
        <v>39</v>
      </c>
      <c r="AC37" s="1">
        <f t="shared" si="11"/>
        <v>39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59.240629766593102</v>
      </c>
      <c r="AR37" s="21">
        <v>53.514679717857149</v>
      </c>
      <c r="AS37">
        <v>26.104486574590389</v>
      </c>
      <c r="AT37">
        <v>-59.240629766593102</v>
      </c>
      <c r="AU37">
        <v>-53.514679717857149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22</v>
      </c>
      <c r="D38" s="4">
        <v>0</v>
      </c>
      <c r="E38" s="4">
        <v>5</v>
      </c>
      <c r="F38" s="4">
        <v>27</v>
      </c>
      <c r="G38" s="4">
        <v>77</v>
      </c>
      <c r="H38" s="4">
        <v>56.47</v>
      </c>
      <c r="I38" s="34">
        <v>51573.077683080002</v>
      </c>
      <c r="J38" s="35">
        <v>13.779892630551489</v>
      </c>
      <c r="K38" s="35">
        <v>12.178132413198187</v>
      </c>
      <c r="L38" s="35">
        <v>10.888556012207733</v>
      </c>
      <c r="M38" s="35">
        <v>9.743489560029829</v>
      </c>
      <c r="N38" s="4">
        <v>4.0979999999999999</v>
      </c>
      <c r="O38" s="4">
        <v>34.802631578947363</v>
      </c>
      <c r="P38" s="35">
        <v>1.554807862581902</v>
      </c>
      <c r="Q38" s="36">
        <f t="shared" si="0"/>
        <v>81.481481481891478</v>
      </c>
      <c r="R38" s="36" t="str">
        <f t="shared" si="1"/>
        <v xml:space="preserve"> </v>
      </c>
      <c r="S38" s="37">
        <f t="shared" si="2"/>
        <v>0.36355587078364965</v>
      </c>
      <c r="T38" s="37" t="str">
        <f t="shared" si="3"/>
        <v/>
      </c>
      <c r="U38" s="37" t="str">
        <f t="shared" si="4"/>
        <v/>
      </c>
      <c r="V38" s="37">
        <f t="shared" si="5"/>
        <v>-0.46657501565681136</v>
      </c>
      <c r="W38" s="37" t="str">
        <f t="shared" si="6"/>
        <v/>
      </c>
      <c r="X38" s="37">
        <f t="shared" si="7"/>
        <v>-0.31211663197716311</v>
      </c>
      <c r="Y38" s="1" t="str">
        <f t="shared" si="8"/>
        <v xml:space="preserve"> </v>
      </c>
      <c r="Z38" s="1">
        <f t="shared" si="9"/>
        <v>81</v>
      </c>
      <c r="AA38" s="1" t="str">
        <f t="shared" si="8"/>
        <v xml:space="preserve"> </v>
      </c>
      <c r="AB38" s="1">
        <f t="shared" si="10"/>
        <v>114</v>
      </c>
      <c r="AC38" s="1">
        <f t="shared" si="11"/>
        <v>18</v>
      </c>
      <c r="AD38" s="1" t="str">
        <f t="shared" si="12"/>
        <v xml:space="preserve"> </v>
      </c>
      <c r="AE38" s="1">
        <f t="shared" si="13"/>
        <v>39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46.657501565681137</v>
      </c>
      <c r="AR38" s="21">
        <v>31.211663197716312</v>
      </c>
      <c r="AS38">
        <v>36.35558703736497</v>
      </c>
      <c r="AT38">
        <v>-46.657501565681137</v>
      </c>
      <c r="AU38">
        <v>-31.211663197716312</v>
      </c>
      <c r="AV38" t="s">
        <v>1381</v>
      </c>
    </row>
    <row r="39" spans="1:48" x14ac:dyDescent="0.25">
      <c r="A39" s="14">
        <v>4.200000000000002E-10</v>
      </c>
      <c r="B39" t="s">
        <v>1200</v>
      </c>
      <c r="C39" s="4">
        <v>6</v>
      </c>
      <c r="D39" s="4">
        <v>1</v>
      </c>
      <c r="E39" s="4">
        <v>7</v>
      </c>
      <c r="F39" s="4">
        <v>14</v>
      </c>
      <c r="G39" s="4">
        <v>11.566399574279785</v>
      </c>
      <c r="H39" s="4">
        <v>11.19</v>
      </c>
      <c r="I39" s="34">
        <v>17551.30819761</v>
      </c>
      <c r="J39" s="35">
        <v>17.59433962264151</v>
      </c>
      <c r="K39" s="35">
        <v>16.100719424460429</v>
      </c>
      <c r="L39" s="35">
        <v>12.222538684204816</v>
      </c>
      <c r="M39" s="35">
        <v>11.651506576170133</v>
      </c>
      <c r="N39" s="4">
        <v>0.69500000000000006</v>
      </c>
      <c r="O39" s="4">
        <v>8.2554517133956455</v>
      </c>
      <c r="P39" s="35">
        <v>4.2448614834673819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-0.31891629424396462</v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>
        <f t="shared" si="9"/>
        <v>132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4.2448614838873819</v>
      </c>
      <c r="AH39" s="38" t="str">
        <f t="shared" si="15"/>
        <v xml:space="preserve"> </v>
      </c>
      <c r="AI39" s="1">
        <f t="shared" si="16"/>
        <v>61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1200</v>
      </c>
      <c r="AP39" t="s">
        <v>1242</v>
      </c>
      <c r="AQ39" s="22">
        <v>31.891629424396463</v>
      </c>
      <c r="AR39" s="21">
        <v>22.784241854898589</v>
      </c>
      <c r="AS39">
        <v>3.3637138005342848</v>
      </c>
      <c r="AT39">
        <v>-31.891629424396463</v>
      </c>
      <c r="AU39">
        <v>-22.784241854898589</v>
      </c>
      <c r="AV39" t="s">
        <v>1382</v>
      </c>
    </row>
    <row r="40" spans="1:48" x14ac:dyDescent="0.25">
      <c r="A40" s="14">
        <v>4.3000000000000022E-10</v>
      </c>
      <c r="B40" t="s">
        <v>898</v>
      </c>
      <c r="C40" s="4">
        <v>17</v>
      </c>
      <c r="D40" s="4">
        <v>4</v>
      </c>
      <c r="E40" s="4">
        <v>19</v>
      </c>
      <c r="F40" s="4">
        <v>40</v>
      </c>
      <c r="G40" s="4">
        <v>80</v>
      </c>
      <c r="H40" s="4">
        <v>76.66</v>
      </c>
      <c r="I40" s="34">
        <v>90003.187618579992</v>
      </c>
      <c r="J40" s="35" t="s">
        <v>1238</v>
      </c>
      <c r="K40" s="35" t="s">
        <v>1238</v>
      </c>
      <c r="L40" s="35" t="s">
        <v>1238</v>
      </c>
      <c r="M40" s="35">
        <v>37.890509026664517</v>
      </c>
      <c r="N40" s="4">
        <v>1.0940000000000001</v>
      </c>
      <c r="O40" s="4">
        <v>70.937500000000014</v>
      </c>
      <c r="P40" s="35">
        <v>0.18653795982259327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70.93750000043002</v>
      </c>
      <c r="AL40" s="25" t="str">
        <f t="shared" si="18"/>
        <v xml:space="preserve"> </v>
      </c>
      <c r="AM40" s="1">
        <f t="shared" si="19"/>
        <v>6</v>
      </c>
      <c r="AN40" s="1" t="str">
        <f t="shared" si="19"/>
        <v xml:space="preserve"> </v>
      </c>
      <c r="AO40" t="s">
        <v>898</v>
      </c>
      <c r="AP40" t="s">
        <v>1293</v>
      </c>
      <c r="AQ40" s="22" t="e">
        <v>#VALUE!</v>
      </c>
      <c r="AR40" s="21" t="e">
        <v>#VALUE!</v>
      </c>
      <c r="AS40">
        <v>4.3569006000521826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0</v>
      </c>
      <c r="E41" s="4">
        <v>4</v>
      </c>
      <c r="F41" s="4">
        <v>17</v>
      </c>
      <c r="G41" s="4">
        <v>109.5</v>
      </c>
      <c r="H41" s="4">
        <v>102.34</v>
      </c>
      <c r="I41" s="34">
        <v>23500.374624299999</v>
      </c>
      <c r="J41" s="35">
        <v>27.261587639850827</v>
      </c>
      <c r="K41" s="35">
        <v>24.477397751734035</v>
      </c>
      <c r="L41" s="35">
        <v>19.640882490272372</v>
      </c>
      <c r="M41" s="35">
        <v>17.806218428107801</v>
      </c>
      <c r="N41" s="4">
        <v>3.754</v>
      </c>
      <c r="O41" s="4">
        <v>-10.405727923627692</v>
      </c>
      <c r="P41" s="35">
        <v>0.68692593316396333</v>
      </c>
      <c r="Q41" s="36">
        <f t="shared" si="0"/>
        <v>76.470588235734112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60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-5.5306623196519134</v>
      </c>
      <c r="AR41" s="21">
        <v>-24.081066242409332</v>
      </c>
      <c r="AS41">
        <v>6.996286886847769</v>
      </c>
      <c r="AT41">
        <v>5.5306623196519134</v>
      </c>
      <c r="AU41">
        <v>24.081066242409332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2</v>
      </c>
      <c r="E42" s="4">
        <v>6</v>
      </c>
      <c r="F42" s="4">
        <v>11</v>
      </c>
      <c r="G42" s="4">
        <v>72.5</v>
      </c>
      <c r="H42" s="4">
        <v>67.790000000000006</v>
      </c>
      <c r="I42" s="34">
        <v>3155.8334965700005</v>
      </c>
      <c r="J42" s="35">
        <v>5.6652181180010031</v>
      </c>
      <c r="K42" s="35">
        <v>5.3206184757868309</v>
      </c>
      <c r="L42" s="35">
        <v>7.8685383447701369</v>
      </c>
      <c r="M42" s="35">
        <v>7.814471454662641</v>
      </c>
      <c r="N42" s="4">
        <v>11.966000000000001</v>
      </c>
      <c r="O42" s="4">
        <v>-15.850914205344582</v>
      </c>
      <c r="P42" s="35">
        <v>0.32158135418203271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-0.78069721100762379</v>
      </c>
      <c r="W42" s="37" t="str">
        <f t="shared" si="6"/>
        <v/>
      </c>
      <c r="X42" s="37">
        <f t="shared" si="7"/>
        <v>-0.5029059269246603</v>
      </c>
      <c r="Y42" s="1" t="str">
        <f t="shared" si="8"/>
        <v xml:space="preserve"> </v>
      </c>
      <c r="Z42" s="1">
        <f t="shared" si="9"/>
        <v>7</v>
      </c>
      <c r="AA42" s="1" t="str">
        <f t="shared" si="8"/>
        <v xml:space="preserve"> </v>
      </c>
      <c r="AB42" s="1">
        <f t="shared" si="10"/>
        <v>48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78.069721100762379</v>
      </c>
      <c r="AR42" s="21">
        <v>50.290592692466028</v>
      </c>
      <c r="AS42">
        <v>6.9479274229237165</v>
      </c>
      <c r="AT42">
        <v>-78.069721100762379</v>
      </c>
      <c r="AU42">
        <v>-50.290592692466028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17</v>
      </c>
      <c r="D43" s="4">
        <v>2</v>
      </c>
      <c r="E43" s="4">
        <v>12</v>
      </c>
      <c r="F43" s="4">
        <v>31</v>
      </c>
      <c r="G43" s="4">
        <v>270</v>
      </c>
      <c r="H43" s="4">
        <v>247.76</v>
      </c>
      <c r="I43" s="34">
        <v>145111.48969399999</v>
      </c>
      <c r="J43" s="35">
        <v>15.706859388867755</v>
      </c>
      <c r="K43" s="35">
        <v>14.717832957110609</v>
      </c>
      <c r="L43" s="35">
        <v>11.694928829718629</v>
      </c>
      <c r="M43" s="35">
        <v>11.530740987724974</v>
      </c>
      <c r="N43" s="4">
        <v>15.774000000000001</v>
      </c>
      <c r="O43" s="4">
        <v>6.4372469635627567</v>
      </c>
      <c r="P43" s="35">
        <v>2.7284468840813694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>
        <f t="shared" si="5"/>
        <v>-0.39198138561605522</v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>
        <f t="shared" si="9"/>
        <v>103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2.7284468845413694</v>
      </c>
      <c r="AH43" s="38" t="str">
        <f t="shared" si="15"/>
        <v xml:space="preserve"> </v>
      </c>
      <c r="AI43" s="1">
        <f t="shared" si="16"/>
        <v>132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39.198138561605525</v>
      </c>
      <c r="AR43" s="21">
        <v>26.117411499239797</v>
      </c>
      <c r="AS43">
        <v>8.9764288020665273</v>
      </c>
      <c r="AT43">
        <v>-39.198138561605525</v>
      </c>
      <c r="AU43">
        <v>-26.117411499239797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11</v>
      </c>
      <c r="D44" s="4">
        <v>0</v>
      </c>
      <c r="E44" s="4">
        <v>3</v>
      </c>
      <c r="F44" s="4">
        <v>14</v>
      </c>
      <c r="G44" s="4">
        <v>178</v>
      </c>
      <c r="H44" s="4">
        <v>157.43</v>
      </c>
      <c r="I44" s="34">
        <v>18933.927731809999</v>
      </c>
      <c r="J44" s="35">
        <v>9.5841957871666867</v>
      </c>
      <c r="K44" s="35">
        <v>8.740769529731832</v>
      </c>
      <c r="L44" s="35">
        <v>4.7152298793587839</v>
      </c>
      <c r="M44" s="35">
        <v>4.5834306827309232</v>
      </c>
      <c r="N44" s="4">
        <v>16.426000000000002</v>
      </c>
      <c r="O44" s="4">
        <v>1.263793847481671</v>
      </c>
      <c r="P44" s="35">
        <v>2.7955281712507141</v>
      </c>
      <c r="Q44" s="36">
        <f t="shared" si="0"/>
        <v>78.571428571898565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-0.62899206657266693</v>
      </c>
      <c r="W44" s="37" t="str">
        <f t="shared" si="6"/>
        <v/>
      </c>
      <c r="X44" s="37">
        <f t="shared" si="7"/>
        <v>-0.70211585385805564</v>
      </c>
      <c r="Y44" s="1" t="str">
        <f t="shared" si="8"/>
        <v xml:space="preserve"> </v>
      </c>
      <c r="Z44" s="1">
        <f t="shared" si="9"/>
        <v>36</v>
      </c>
      <c r="AA44" s="1" t="str">
        <f t="shared" si="8"/>
        <v xml:space="preserve"> </v>
      </c>
      <c r="AB44" s="1">
        <f t="shared" si="10"/>
        <v>10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50</v>
      </c>
      <c r="AF44" s="1" t="str">
        <f t="shared" si="13"/>
        <v xml:space="preserve"> </v>
      </c>
      <c r="AG44" s="38">
        <f t="shared" si="14"/>
        <v>2.7955281717207141</v>
      </c>
      <c r="AH44" s="38" t="str">
        <f t="shared" si="15"/>
        <v xml:space="preserve"> </v>
      </c>
      <c r="AI44" s="1">
        <f t="shared" si="16"/>
        <v>129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62.899206657266696</v>
      </c>
      <c r="AR44" s="21">
        <v>70.211585385805563</v>
      </c>
      <c r="AS44">
        <v>13.066124626818265</v>
      </c>
      <c r="AT44">
        <v>-62.899206657266696</v>
      </c>
      <c r="AU44">
        <v>-70.211585385805563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17</v>
      </c>
      <c r="D45" s="4">
        <v>1</v>
      </c>
      <c r="E45" s="4">
        <v>4</v>
      </c>
      <c r="F45" s="4">
        <v>22</v>
      </c>
      <c r="G45" s="4">
        <v>287.5</v>
      </c>
      <c r="H45" s="4">
        <v>263.29000000000002</v>
      </c>
      <c r="I45" s="34">
        <v>116787.71222586</v>
      </c>
      <c r="J45" s="35" t="s">
        <v>1238</v>
      </c>
      <c r="K45" s="35" t="s">
        <v>1238</v>
      </c>
      <c r="L45" s="35">
        <v>28.583271295176228</v>
      </c>
      <c r="M45" s="35">
        <v>26.711567530197289</v>
      </c>
      <c r="N45" s="4">
        <v>4.0460000000000003</v>
      </c>
      <c r="O45" s="4">
        <v>-5.6216468392815413</v>
      </c>
      <c r="P45" s="35">
        <v>2.0179270006456758</v>
      </c>
      <c r="Q45" s="36">
        <f t="shared" si="0"/>
        <v>77.272727273207266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>
        <f t="shared" si="13"/>
        <v>57</v>
      </c>
      <c r="AF45" s="1" t="str">
        <f t="shared" si="13"/>
        <v xml:space="preserve"> </v>
      </c>
      <c r="AG45" s="38">
        <f t="shared" si="14"/>
        <v>2.0179270011256758</v>
      </c>
      <c r="AH45" s="38" t="str">
        <f t="shared" si="15"/>
        <v xml:space="preserve"> </v>
      </c>
      <c r="AI45" s="1">
        <f t="shared" si="16"/>
        <v>181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-80.574512410940841</v>
      </c>
      <c r="AS45">
        <v>9.1951840176231379</v>
      </c>
      <c r="AT45" t="e">
        <v>#VALUE!</v>
      </c>
      <c r="AU45">
        <v>80.574512410940841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50</v>
      </c>
      <c r="D46" s="4">
        <v>1</v>
      </c>
      <c r="E46" s="4">
        <v>3</v>
      </c>
      <c r="F46" s="4">
        <v>54</v>
      </c>
      <c r="G46" s="4">
        <v>3680</v>
      </c>
      <c r="H46" s="4">
        <v>3078.1</v>
      </c>
      <c r="I46" s="34">
        <v>1541788.4347431001</v>
      </c>
      <c r="J46" s="35" t="s">
        <v>1238</v>
      </c>
      <c r="K46" s="35" t="s">
        <v>1238</v>
      </c>
      <c r="L46" s="35">
        <v>28.529685446069649</v>
      </c>
      <c r="M46" s="35">
        <v>22.924702129725627</v>
      </c>
      <c r="N46" s="4">
        <v>47.427</v>
      </c>
      <c r="O46" s="4">
        <v>40.52028088056651</v>
      </c>
      <c r="P46" s="35">
        <v>0</v>
      </c>
      <c r="Q46" s="36">
        <f t="shared" si="0"/>
        <v>92.5925925930826</v>
      </c>
      <c r="R46" s="36" t="str">
        <f t="shared" si="1"/>
        <v xml:space="preserve"> </v>
      </c>
      <c r="S46" s="37">
        <f t="shared" si="2"/>
        <v>0.19554270540536997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77</v>
      </c>
      <c r="AD46" s="1" t="str">
        <f t="shared" si="12"/>
        <v xml:space="preserve"> </v>
      </c>
      <c r="AE46" s="1">
        <f t="shared" si="13"/>
        <v>11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-80.235984379120367</v>
      </c>
      <c r="AS46">
        <v>19.554270491536997</v>
      </c>
      <c r="AT46" t="e">
        <v>#VALUE!</v>
      </c>
      <c r="AU46">
        <v>80.235984379120367</v>
      </c>
      <c r="AV46" t="s">
        <v>1389</v>
      </c>
    </row>
    <row r="47" spans="1:48" x14ac:dyDescent="0.25">
      <c r="A47" s="14">
        <v>5.0000000000000013E-10</v>
      </c>
      <c r="B47" t="s">
        <v>899</v>
      </c>
      <c r="C47" s="4">
        <v>9</v>
      </c>
      <c r="D47" s="4">
        <v>0</v>
      </c>
      <c r="E47" s="4">
        <v>19</v>
      </c>
      <c r="F47" s="4">
        <v>28</v>
      </c>
      <c r="G47" s="4">
        <v>247</v>
      </c>
      <c r="H47" s="4">
        <v>205.81</v>
      </c>
      <c r="I47" s="34">
        <v>15646.828735999999</v>
      </c>
      <c r="J47" s="35">
        <v>23.740915907255737</v>
      </c>
      <c r="K47" s="35">
        <v>21.31641636457794</v>
      </c>
      <c r="L47" s="35">
        <v>14.498976680025427</v>
      </c>
      <c r="M47" s="35">
        <v>12.862086857935818</v>
      </c>
      <c r="N47" s="4">
        <v>8.6690000000000005</v>
      </c>
      <c r="O47" s="4">
        <v>-10.904419321685507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0.20013604831108786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74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899</v>
      </c>
      <c r="AP47" t="s">
        <v>1293</v>
      </c>
      <c r="AQ47" s="22">
        <v>8.0979944064047515</v>
      </c>
      <c r="AR47" s="21">
        <v>8.4028690272748072</v>
      </c>
      <c r="AS47">
        <v>20.013604781108786</v>
      </c>
      <c r="AT47">
        <v>-8.0979944064047515</v>
      </c>
      <c r="AU47">
        <v>-8.4028690272748072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5</v>
      </c>
      <c r="D48" s="4">
        <v>3</v>
      </c>
      <c r="E48" s="4">
        <v>6</v>
      </c>
      <c r="F48" s="4">
        <v>14</v>
      </c>
      <c r="G48" s="4">
        <v>320</v>
      </c>
      <c r="H48" s="4">
        <v>317.89</v>
      </c>
      <c r="I48" s="34">
        <v>27271.54054993</v>
      </c>
      <c r="J48" s="35" t="s">
        <v>1238</v>
      </c>
      <c r="K48" s="35" t="s">
        <v>1238</v>
      </c>
      <c r="L48" s="35">
        <v>38.92670867920495</v>
      </c>
      <c r="M48" s="35">
        <v>33.956615305915449</v>
      </c>
      <c r="N48" s="4">
        <v>6.0910000000000002</v>
      </c>
      <c r="O48" s="4">
        <v>-7.4316109422492378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-145.91906807729282</v>
      </c>
      <c r="AS48">
        <v>0.66375161219289769</v>
      </c>
      <c r="AT48" t="e">
        <v>#VALUE!</v>
      </c>
      <c r="AU48">
        <v>145.91906807729282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331</v>
      </c>
      <c r="H49" s="4">
        <v>263.62</v>
      </c>
      <c r="I49" s="34">
        <v>66302.132457960004</v>
      </c>
      <c r="J49" s="35">
        <v>11.735220797720796</v>
      </c>
      <c r="K49" s="35">
        <v>10.403314917127073</v>
      </c>
      <c r="L49" s="35">
        <v>6.3455619686737812</v>
      </c>
      <c r="M49" s="35">
        <v>6.1619146553494417</v>
      </c>
      <c r="N49" s="4">
        <v>22.464000000000002</v>
      </c>
      <c r="O49" s="4">
        <v>15.555555555555559</v>
      </c>
      <c r="P49" s="35">
        <v>1.5165768909794402</v>
      </c>
      <c r="Q49" s="36">
        <f t="shared" si="0"/>
        <v>76.000000000520004</v>
      </c>
      <c r="R49" s="36" t="str">
        <f t="shared" si="1"/>
        <v xml:space="preserve"> </v>
      </c>
      <c r="S49" s="37">
        <f t="shared" si="2"/>
        <v>0.25559517539292304</v>
      </c>
      <c r="T49" s="37" t="str">
        <f t="shared" si="3"/>
        <v/>
      </c>
      <c r="U49" s="37" t="str">
        <f t="shared" si="4"/>
        <v/>
      </c>
      <c r="V49" s="37">
        <f t="shared" si="5"/>
        <v>-0.54572505475047739</v>
      </c>
      <c r="W49" s="37" t="str">
        <f t="shared" si="6"/>
        <v/>
      </c>
      <c r="X49" s="37">
        <f t="shared" si="7"/>
        <v>-0.59911979750895294</v>
      </c>
      <c r="Y49" s="1" t="str">
        <f t="shared" si="8"/>
        <v xml:space="preserve"> </v>
      </c>
      <c r="Z49" s="1">
        <f t="shared" si="9"/>
        <v>53</v>
      </c>
      <c r="AA49" s="1" t="str">
        <f t="shared" si="8"/>
        <v xml:space="preserve"> </v>
      </c>
      <c r="AB49" s="1">
        <f t="shared" si="10"/>
        <v>28</v>
      </c>
      <c r="AC49" s="1">
        <f t="shared" si="20"/>
        <v>41</v>
      </c>
      <c r="AD49" s="1" t="str">
        <f t="shared" si="12"/>
        <v xml:space="preserve"> </v>
      </c>
      <c r="AE49" s="1">
        <f t="shared" si="13"/>
        <v>61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54.572505475047741</v>
      </c>
      <c r="AR49" s="21">
        <v>59.911979750895291</v>
      </c>
      <c r="AS49">
        <v>25.559517487292304</v>
      </c>
      <c r="AT49">
        <v>-54.572505475047741</v>
      </c>
      <c r="AU49">
        <v>-59.911979750895291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2</v>
      </c>
      <c r="E50" s="4">
        <v>7</v>
      </c>
      <c r="F50" s="4">
        <v>15</v>
      </c>
      <c r="G50" s="4">
        <v>211</v>
      </c>
      <c r="H50" s="4">
        <v>202.53</v>
      </c>
      <c r="I50" s="34">
        <v>46916.142550080003</v>
      </c>
      <c r="J50" s="35">
        <v>20.996267883060334</v>
      </c>
      <c r="K50" s="35">
        <v>19.041933057540426</v>
      </c>
      <c r="L50" s="35">
        <v>16.273351120516988</v>
      </c>
      <c r="M50" s="35">
        <v>15.292060939664051</v>
      </c>
      <c r="N50" s="4">
        <v>9.6460000000000008</v>
      </c>
      <c r="O50" s="4">
        <v>5.1908396946564981</v>
      </c>
      <c r="P50" s="35">
        <v>0.92973880412778354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18.7226332812245</v>
      </c>
      <c r="AR50" s="21">
        <v>-2.8067226292362468</v>
      </c>
      <c r="AS50">
        <v>4.1820964795338922</v>
      </c>
      <c r="AT50">
        <v>-18.7226332812245</v>
      </c>
      <c r="AU50">
        <v>2.8067226292362468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1</v>
      </c>
      <c r="E51" s="4">
        <v>7</v>
      </c>
      <c r="F51" s="4">
        <v>13</v>
      </c>
      <c r="G51" s="4">
        <v>53</v>
      </c>
      <c r="H51" s="4">
        <v>51.75</v>
      </c>
      <c r="I51" s="34">
        <v>8353.1347559999995</v>
      </c>
      <c r="J51" s="35">
        <v>28.309628008752735</v>
      </c>
      <c r="K51" s="35">
        <v>22.969374167776298</v>
      </c>
      <c r="L51" s="35">
        <v>17.112179711583952</v>
      </c>
      <c r="M51" s="35">
        <v>14.408452993865424</v>
      </c>
      <c r="N51" s="4">
        <v>1.8280000000000001</v>
      </c>
      <c r="O51" s="4">
        <v>-17.657657657657662</v>
      </c>
      <c r="P51" s="35">
        <v>1.932367149758454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-9.5876672061272714</v>
      </c>
      <c r="AR51" s="21">
        <v>-8.1060133319710292</v>
      </c>
      <c r="AS51">
        <v>2.4154589371980784</v>
      </c>
      <c r="AT51">
        <v>9.5876672061272714</v>
      </c>
      <c r="AU51">
        <v>8.1060133319710292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11</v>
      </c>
      <c r="D52" s="4">
        <v>1</v>
      </c>
      <c r="E52" s="4">
        <v>19</v>
      </c>
      <c r="F52" s="4">
        <v>31</v>
      </c>
      <c r="G52" s="4">
        <v>17.75</v>
      </c>
      <c r="H52" s="4">
        <v>12.5</v>
      </c>
      <c r="I52" s="34">
        <v>4718.2332000000006</v>
      </c>
      <c r="J52" s="35" t="s">
        <v>1238</v>
      </c>
      <c r="K52" s="35" t="s">
        <v>1238</v>
      </c>
      <c r="L52" s="35">
        <v>7.7551142556659665</v>
      </c>
      <c r="M52" s="35">
        <v>6.0284851650740148</v>
      </c>
      <c r="N52" s="4">
        <v>-1.9350000000000001</v>
      </c>
      <c r="O52" s="4" t="s">
        <v>132</v>
      </c>
      <c r="P52" s="35">
        <v>0.9840000000000001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0.42000000054999992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-0.51007148169063887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43</v>
      </c>
      <c r="AC52" s="1">
        <f t="shared" si="20"/>
        <v>11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51.007148169063889</v>
      </c>
      <c r="AS52">
        <v>41.999999999999993</v>
      </c>
      <c r="AT52" t="e">
        <v>#VALUE!</v>
      </c>
      <c r="AU52">
        <v>-51.007148169063889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0</v>
      </c>
      <c r="D53" s="4">
        <v>0</v>
      </c>
      <c r="E53" s="4">
        <v>0</v>
      </c>
      <c r="F53" s="4">
        <v>0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15</v>
      </c>
      <c r="D54" s="4">
        <v>0</v>
      </c>
      <c r="E54" s="4">
        <v>12</v>
      </c>
      <c r="F54" s="4">
        <v>27</v>
      </c>
      <c r="G54" s="4">
        <v>318.5</v>
      </c>
      <c r="H54" s="4">
        <v>302.45999999999998</v>
      </c>
      <c r="I54" s="34">
        <v>66811.712964959996</v>
      </c>
      <c r="J54" s="35">
        <v>36.31844380403458</v>
      </c>
      <c r="K54" s="35">
        <v>30.894790602655767</v>
      </c>
      <c r="L54" s="35">
        <v>19.014025159175585</v>
      </c>
      <c r="M54" s="35">
        <v>16.60340625981468</v>
      </c>
      <c r="N54" s="4">
        <v>8.3279999999999994</v>
      </c>
      <c r="O54" s="4">
        <v>1.4372716199756217</v>
      </c>
      <c r="P54" s="35">
        <v>2.0098525424849569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2.009852543054957</v>
      </c>
      <c r="AH54" s="38" t="str">
        <f t="shared" si="15"/>
        <v xml:space="preserve"> </v>
      </c>
      <c r="AI54" s="1">
        <f t="shared" si="16"/>
        <v>182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-40.590103543940195</v>
      </c>
      <c r="AR54" s="21">
        <v>-20.120901720123573</v>
      </c>
      <c r="AS54">
        <v>5.3031805858626102</v>
      </c>
      <c r="AT54">
        <v>40.590103543940195</v>
      </c>
      <c r="AU54">
        <v>20.120901720123573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1</v>
      </c>
      <c r="E55" s="4">
        <v>6</v>
      </c>
      <c r="F55" s="4">
        <v>17</v>
      </c>
      <c r="G55" s="4">
        <v>115</v>
      </c>
      <c r="H55" s="4">
        <v>109.08</v>
      </c>
      <c r="I55" s="34">
        <v>32546.94821604</v>
      </c>
      <c r="J55" s="35">
        <v>32.885137172143502</v>
      </c>
      <c r="K55" s="35">
        <v>27.420814479638008</v>
      </c>
      <c r="L55" s="35">
        <v>20.036625209377121</v>
      </c>
      <c r="M55" s="35">
        <v>17.558907224239388</v>
      </c>
      <c r="N55" s="4">
        <v>3.3170000000000002</v>
      </c>
      <c r="O55" s="4">
        <v>-11.310160427807487</v>
      </c>
      <c r="P55" s="35">
        <v>0.91950861752841961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-27.299640508680902</v>
      </c>
      <c r="AR55" s="21">
        <v>-26.58116666144641</v>
      </c>
      <c r="AS55">
        <v>5.4272093876054361</v>
      </c>
      <c r="AT55">
        <v>27.299640508680902</v>
      </c>
      <c r="AU55">
        <v>26.58116666144641</v>
      </c>
      <c r="AV55" t="s">
        <v>1398</v>
      </c>
    </row>
    <row r="56" spans="1:48" x14ac:dyDescent="0.25">
      <c r="A56" s="14">
        <v>5.8999999999999982E-10</v>
      </c>
      <c r="B56" t="s">
        <v>900</v>
      </c>
      <c r="C56" s="4">
        <v>20</v>
      </c>
      <c r="D56" s="4">
        <v>0</v>
      </c>
      <c r="E56" s="4">
        <v>3</v>
      </c>
      <c r="F56" s="4">
        <v>23</v>
      </c>
      <c r="G56" s="4">
        <v>90</v>
      </c>
      <c r="H56" s="4">
        <v>84.97</v>
      </c>
      <c r="I56" s="34">
        <v>22944.05602878</v>
      </c>
      <c r="J56" s="35" t="s">
        <v>1238</v>
      </c>
      <c r="K56" s="35">
        <v>23.827818283791359</v>
      </c>
      <c r="L56" s="35">
        <v>17.087525844245349</v>
      </c>
      <c r="M56" s="35">
        <v>11.665679251273554</v>
      </c>
      <c r="N56" s="4">
        <v>1.393</v>
      </c>
      <c r="O56" s="4">
        <v>-70.979166666666671</v>
      </c>
      <c r="P56" s="35">
        <v>0.31422855125338356</v>
      </c>
      <c r="Q56" s="36">
        <f t="shared" si="0"/>
        <v>86.956521739720444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 xml:space="preserve"> </v>
      </c>
      <c r="V56" s="37" t="str">
        <f t="shared" si="5"/>
        <v xml:space="preserve"> 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24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>
        <f t="shared" si="18"/>
        <v>-70.979166666076665</v>
      </c>
      <c r="AM56" s="1" t="str">
        <f t="shared" si="19"/>
        <v xml:space="preserve"> </v>
      </c>
      <c r="AN56" s="1">
        <f t="shared" si="19"/>
        <v>18</v>
      </c>
      <c r="AO56" t="s">
        <v>900</v>
      </c>
      <c r="AP56" t="s">
        <v>1248</v>
      </c>
      <c r="AQ56" s="22" t="e">
        <v>#VALUE!</v>
      </c>
      <c r="AR56" s="21">
        <v>-7.9502627872647169</v>
      </c>
      <c r="AS56">
        <v>5.9197363775450151</v>
      </c>
      <c r="AT56" t="e">
        <v>#VALUE!</v>
      </c>
      <c r="AU56">
        <v>7.9502627872647169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9</v>
      </c>
      <c r="D57" s="4">
        <v>0</v>
      </c>
      <c r="E57" s="4">
        <v>1</v>
      </c>
      <c r="F57" s="4">
        <v>10</v>
      </c>
      <c r="G57" s="4">
        <v>186</v>
      </c>
      <c r="H57" s="4">
        <v>164.64</v>
      </c>
      <c r="I57" s="34">
        <v>20763.503298719996</v>
      </c>
      <c r="J57" s="35" t="s">
        <v>1238</v>
      </c>
      <c r="K57" s="35" t="s">
        <v>1238</v>
      </c>
      <c r="L57" s="35">
        <v>23.271299138606107</v>
      </c>
      <c r="M57" s="35">
        <v>22.391085744424352</v>
      </c>
      <c r="N57" s="4">
        <v>3.613</v>
      </c>
      <c r="O57" s="4">
        <v>-11.813522089333668</v>
      </c>
      <c r="P57" s="35">
        <v>2.6955782312925169</v>
      </c>
      <c r="Q57" s="36">
        <f t="shared" si="0"/>
        <v>90.000000000599996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14</v>
      </c>
      <c r="AF57" s="1" t="str">
        <f t="shared" si="13"/>
        <v xml:space="preserve"> </v>
      </c>
      <c r="AG57" s="38">
        <f t="shared" si="14"/>
        <v>2.695578231892517</v>
      </c>
      <c r="AH57" s="38" t="str">
        <f t="shared" si="15"/>
        <v xml:space="preserve"> </v>
      </c>
      <c r="AI57" s="1">
        <f t="shared" si="16"/>
        <v>136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-47.016184807094419</v>
      </c>
      <c r="AS57">
        <v>12.973760932944622</v>
      </c>
      <c r="AT57" t="e">
        <v>#VALUE!</v>
      </c>
      <c r="AU57">
        <v>47.016184807094419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4</v>
      </c>
      <c r="D58" s="4">
        <v>0</v>
      </c>
      <c r="E58" s="4">
        <v>0</v>
      </c>
      <c r="F58" s="4">
        <v>4</v>
      </c>
      <c r="G58" s="4">
        <v>26</v>
      </c>
      <c r="H58" s="4">
        <v>21.29</v>
      </c>
      <c r="I58" s="34">
        <v>2322.0792867699997</v>
      </c>
      <c r="J58" s="35" t="s">
        <v>1238</v>
      </c>
      <c r="K58" s="35">
        <v>10.555280118988597</v>
      </c>
      <c r="L58" s="35">
        <v>4.9298676470588241</v>
      </c>
      <c r="M58" s="35">
        <v>4.1405456813606216</v>
      </c>
      <c r="N58" s="4">
        <v>0.49299999999999999</v>
      </c>
      <c r="O58" s="4">
        <v>-81.801402731635292</v>
      </c>
      <c r="P58" s="35">
        <v>0.65758572099577273</v>
      </c>
      <c r="Q58" s="36">
        <f t="shared" si="0"/>
        <v>100.00000000061</v>
      </c>
      <c r="R58" s="36" t="str">
        <f t="shared" si="1"/>
        <v xml:space="preserve"> </v>
      </c>
      <c r="S58" s="37">
        <f t="shared" si="2"/>
        <v>0.22123062531643506</v>
      </c>
      <c r="T58" s="37" t="str">
        <f t="shared" si="3"/>
        <v/>
      </c>
      <c r="U58" s="37" t="str">
        <f t="shared" si="4"/>
        <v xml:space="preserve"> </v>
      </c>
      <c r="V58" s="37" t="str">
        <f t="shared" si="5"/>
        <v xml:space="preserve"> </v>
      </c>
      <c r="W58" s="37" t="str">
        <f t="shared" si="6"/>
        <v/>
      </c>
      <c r="X58" s="37">
        <f t="shared" si="7"/>
        <v>-0.68855613571132679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12</v>
      </c>
      <c r="AC58" s="1">
        <f t="shared" si="20"/>
        <v>58</v>
      </c>
      <c r="AD58" s="1" t="str">
        <f t="shared" si="12"/>
        <v xml:space="preserve"> </v>
      </c>
      <c r="AE58" s="1">
        <f t="shared" si="13"/>
        <v>3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>
        <f t="shared" si="18"/>
        <v>-81.801402731025291</v>
      </c>
      <c r="AM58" s="1" t="str">
        <f t="shared" si="19"/>
        <v xml:space="preserve"> </v>
      </c>
      <c r="AN58" s="1">
        <f t="shared" si="19"/>
        <v>24</v>
      </c>
      <c r="AO58" t="s">
        <v>554</v>
      </c>
      <c r="AP58" t="s">
        <v>1242</v>
      </c>
      <c r="AQ58" s="22" t="e">
        <v>#VALUE!</v>
      </c>
      <c r="AR58" s="21">
        <v>68.855613571132679</v>
      </c>
      <c r="AS58">
        <v>22.123062470643507</v>
      </c>
      <c r="AT58" t="e">
        <v>#VALUE!</v>
      </c>
      <c r="AU58">
        <v>-68.855613571132679</v>
      </c>
      <c r="AV58" t="s">
        <v>1401</v>
      </c>
    </row>
    <row r="59" spans="1:48" x14ac:dyDescent="0.25">
      <c r="A59" s="14">
        <v>6.1999999999999972E-10</v>
      </c>
      <c r="B59" t="s">
        <v>1201</v>
      </c>
      <c r="C59" s="4">
        <v>8</v>
      </c>
      <c r="D59" s="4">
        <v>1</v>
      </c>
      <c r="E59" s="4">
        <v>3</v>
      </c>
      <c r="F59" s="4">
        <v>12</v>
      </c>
      <c r="G59" s="4">
        <v>109.75</v>
      </c>
      <c r="H59" s="4">
        <v>93.89</v>
      </c>
      <c r="I59" s="34">
        <v>11581.79925998</v>
      </c>
      <c r="J59" s="35">
        <v>19.917267713194736</v>
      </c>
      <c r="K59" s="35">
        <v>18.654877806477248</v>
      </c>
      <c r="L59" s="35">
        <v>12.594642940570468</v>
      </c>
      <c r="M59" s="35">
        <v>11.223449574249035</v>
      </c>
      <c r="N59" s="4">
        <v>4.7140000000000004</v>
      </c>
      <c r="O59" s="4">
        <v>8.367816091954019</v>
      </c>
      <c r="P59" s="35">
        <v>2.6339333262328255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0.16892107847706667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>
        <f t="shared" si="20"/>
        <v>94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2.6339333268528256</v>
      </c>
      <c r="AH59" s="38" t="str">
        <f t="shared" si="15"/>
        <v xml:space="preserve"> </v>
      </c>
      <c r="AI59" s="1">
        <f t="shared" si="16"/>
        <v>140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1201</v>
      </c>
      <c r="AP59" t="s">
        <v>1250</v>
      </c>
      <c r="AQ59" s="22">
        <v>22.899484757126164</v>
      </c>
      <c r="AR59" s="21">
        <v>20.433477172809777</v>
      </c>
      <c r="AS59">
        <v>16.892107785706667</v>
      </c>
      <c r="AT59">
        <v>-22.899484757126164</v>
      </c>
      <c r="AU59">
        <v>-20.433477172809777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29</v>
      </c>
      <c r="D60" s="4">
        <v>2</v>
      </c>
      <c r="E60" s="4">
        <v>3</v>
      </c>
      <c r="F60" s="4">
        <v>34</v>
      </c>
      <c r="G60" s="4">
        <v>97</v>
      </c>
      <c r="H60" s="4">
        <v>79.989999999999995</v>
      </c>
      <c r="I60" s="34">
        <v>61742.045919420001</v>
      </c>
      <c r="J60" s="35">
        <v>24.772375348405077</v>
      </c>
      <c r="K60" s="35">
        <v>23.899014042426053</v>
      </c>
      <c r="L60" s="35">
        <v>17.176458097667371</v>
      </c>
      <c r="M60" s="35">
        <v>16.730191028787832</v>
      </c>
      <c r="N60" s="4">
        <v>3.2290000000000001</v>
      </c>
      <c r="O60" s="4">
        <v>43.51111111111112</v>
      </c>
      <c r="P60" s="35">
        <v>0.46005750718839855</v>
      </c>
      <c r="Q60" s="36">
        <f t="shared" si="0"/>
        <v>85.294117647688822</v>
      </c>
      <c r="R60" s="36" t="str">
        <f t="shared" si="1"/>
        <v xml:space="preserve"> </v>
      </c>
      <c r="S60" s="37">
        <f t="shared" si="2"/>
        <v>0.21265158207768103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>
        <f t="shared" si="20"/>
        <v>63</v>
      </c>
      <c r="AD60" s="1" t="str">
        <f t="shared" si="12"/>
        <v xml:space="preserve"> </v>
      </c>
      <c r="AE60" s="1">
        <f t="shared" si="13"/>
        <v>29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4.1051749338795744</v>
      </c>
      <c r="AR60" s="21">
        <v>-8.5120913524226118</v>
      </c>
      <c r="AS60">
        <v>21.265158144768105</v>
      </c>
      <c r="AT60">
        <v>-4.1051749338795744</v>
      </c>
      <c r="AU60">
        <v>8.5120913524226118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8</v>
      </c>
      <c r="D61" s="4">
        <v>1</v>
      </c>
      <c r="E61" s="4">
        <v>11</v>
      </c>
      <c r="F61" s="4">
        <v>20</v>
      </c>
      <c r="G61" s="4">
        <v>163.5</v>
      </c>
      <c r="H61" s="4">
        <v>153.09</v>
      </c>
      <c r="I61" s="34">
        <v>21546.431447310002</v>
      </c>
      <c r="J61" s="35">
        <v>29.73776223776224</v>
      </c>
      <c r="K61" s="35">
        <v>32.802656953074781</v>
      </c>
      <c r="L61" s="35">
        <v>19.492628090598796</v>
      </c>
      <c r="M61" s="35">
        <v>19.419393001345895</v>
      </c>
      <c r="N61" s="4">
        <v>5.1479999999999997</v>
      </c>
      <c r="O61" s="4">
        <v>15.89374155785681</v>
      </c>
      <c r="P61" s="35">
        <v>4.2426023907505392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4.2426023913905393</v>
      </c>
      <c r="AH61" s="38" t="str">
        <f t="shared" si="15"/>
        <v xml:space="preserve"> </v>
      </c>
      <c r="AI61" s="1">
        <f t="shared" si="16"/>
        <v>62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-15.116030156215654</v>
      </c>
      <c r="AR61" s="21">
        <v>-23.144470649225756</v>
      </c>
      <c r="AS61">
        <v>6.7999216147364372</v>
      </c>
      <c r="AT61">
        <v>15.116030156215654</v>
      </c>
      <c r="AU61">
        <v>23.144470649225756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26</v>
      </c>
      <c r="D62" s="4">
        <v>1</v>
      </c>
      <c r="E62" s="4">
        <v>5</v>
      </c>
      <c r="F62" s="4">
        <v>32</v>
      </c>
      <c r="G62" s="4">
        <v>400</v>
      </c>
      <c r="H62" s="4">
        <v>367.04</v>
      </c>
      <c r="I62" s="34">
        <v>148468.16853024001</v>
      </c>
      <c r="J62" s="35">
        <v>16.660916931457106</v>
      </c>
      <c r="K62" s="35">
        <v>14.610883324708411</v>
      </c>
      <c r="L62" s="35">
        <v>13.3303509195513</v>
      </c>
      <c r="M62" s="35">
        <v>12.065151967903724</v>
      </c>
      <c r="N62" s="4">
        <v>22.03</v>
      </c>
      <c r="O62" s="4">
        <v>3.475810239549094</v>
      </c>
      <c r="P62" s="35">
        <v>3.7965889276373144</v>
      </c>
      <c r="Q62" s="36">
        <f t="shared" si="0"/>
        <v>81.250000000650004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-0.35504944838238628</v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>
        <f t="shared" si="9"/>
        <v>121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41</v>
      </c>
      <c r="AF62" s="1" t="str">
        <f t="shared" si="13"/>
        <v xml:space="preserve"> </v>
      </c>
      <c r="AG62" s="38">
        <f t="shared" si="14"/>
        <v>3.7965889282873144</v>
      </c>
      <c r="AH62" s="38" t="str">
        <f t="shared" si="15"/>
        <v xml:space="preserve"> </v>
      </c>
      <c r="AI62" s="1">
        <f t="shared" si="16"/>
        <v>74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35.504944838238629</v>
      </c>
      <c r="AR62" s="21">
        <v>15.785649840193638</v>
      </c>
      <c r="AS62">
        <v>8.9799476896251118</v>
      </c>
      <c r="AT62">
        <v>-35.504944838238629</v>
      </c>
      <c r="AU62">
        <v>-15.785649840193638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7</v>
      </c>
      <c r="D63" s="4">
        <v>1</v>
      </c>
      <c r="E63" s="4">
        <v>7</v>
      </c>
      <c r="F63" s="4">
        <v>15</v>
      </c>
      <c r="G63" s="4">
        <v>130</v>
      </c>
      <c r="H63" s="4">
        <v>128.33000000000001</v>
      </c>
      <c r="I63" s="34">
        <v>10710.69835115</v>
      </c>
      <c r="J63" s="35">
        <v>21.384769205132478</v>
      </c>
      <c r="K63" s="35">
        <v>19.300646713791551</v>
      </c>
      <c r="L63" s="35">
        <v>13.377064669026939</v>
      </c>
      <c r="M63" s="35">
        <v>12.447705491488785</v>
      </c>
      <c r="N63" s="4">
        <v>6.0010000000000003</v>
      </c>
      <c r="O63" s="4">
        <v>-9.0757575757575779</v>
      </c>
      <c r="P63" s="35">
        <v>1.9036858100210394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17.218729606502269</v>
      </c>
      <c r="AR63" s="21">
        <v>15.490536224703655</v>
      </c>
      <c r="AS63">
        <v>1.3013325021429045</v>
      </c>
      <c r="AT63">
        <v>-17.218729606502269</v>
      </c>
      <c r="AU63">
        <v>-15.490536224703655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7</v>
      </c>
      <c r="D64" s="4">
        <v>2</v>
      </c>
      <c r="E64" s="4">
        <v>7</v>
      </c>
      <c r="F64" s="4">
        <v>16</v>
      </c>
      <c r="G64" s="4">
        <v>146.5</v>
      </c>
      <c r="H64" s="4">
        <v>142.77000000000001</v>
      </c>
      <c r="I64" s="34">
        <v>25870.504788360002</v>
      </c>
      <c r="J64" s="35">
        <v>37.102390852390855</v>
      </c>
      <c r="K64" s="35">
        <v>33.727852586817868</v>
      </c>
      <c r="L64" s="35">
        <v>18.631759355509356</v>
      </c>
      <c r="M64" s="35">
        <v>17.322656325504976</v>
      </c>
      <c r="N64" s="4">
        <v>3.8479999999999999</v>
      </c>
      <c r="O64" s="4">
        <v>6.5927977839335181</v>
      </c>
      <c r="P64" s="35">
        <v>1.663514743993836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-43.624792951230582</v>
      </c>
      <c r="AR64" s="21">
        <v>-17.705941571036131</v>
      </c>
      <c r="AS64">
        <v>2.6125936821461027</v>
      </c>
      <c r="AT64">
        <v>43.624792951230582</v>
      </c>
      <c r="AU64">
        <v>17.705941571036131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12</v>
      </c>
      <c r="D65" s="4">
        <v>3</v>
      </c>
      <c r="E65" s="4">
        <v>16</v>
      </c>
      <c r="F65" s="4">
        <v>31</v>
      </c>
      <c r="G65" s="4">
        <v>105</v>
      </c>
      <c r="H65" s="4">
        <v>105.98</v>
      </c>
      <c r="I65" s="34">
        <v>85330.975603579995</v>
      </c>
      <c r="J65" s="35">
        <v>30.897959183673468</v>
      </c>
      <c r="K65" s="35">
        <v>15.946433945230215</v>
      </c>
      <c r="L65" s="35" t="s">
        <v>1238</v>
      </c>
      <c r="M65" s="35" t="s">
        <v>1238</v>
      </c>
      <c r="N65" s="4">
        <v>3.43</v>
      </c>
      <c r="O65" s="4">
        <v>-58.170731707317067</v>
      </c>
      <c r="P65" s="35">
        <v>1.6833364785808642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>
        <f t="shared" si="18"/>
        <v>-58.170731706637071</v>
      </c>
      <c r="AM65" s="1" t="str">
        <f t="shared" si="19"/>
        <v xml:space="preserve"> </v>
      </c>
      <c r="AN65" s="1">
        <f t="shared" si="19"/>
        <v>10</v>
      </c>
      <c r="AO65" t="s">
        <v>224</v>
      </c>
      <c r="AP65" t="s">
        <v>1246</v>
      </c>
      <c r="AQ65" s="22">
        <v>-19.607197499098959</v>
      </c>
      <c r="AR65" s="21" t="e">
        <v>#VALUE!</v>
      </c>
      <c r="AS65">
        <v>-0.92470277410832136</v>
      </c>
      <c r="AT65">
        <v>19.607197499098959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13</v>
      </c>
      <c r="D66" s="4">
        <v>1</v>
      </c>
      <c r="E66" s="4">
        <v>9</v>
      </c>
      <c r="F66" s="4">
        <v>23</v>
      </c>
      <c r="G66" s="4">
        <v>1300</v>
      </c>
      <c r="H66" s="4">
        <v>1229.23</v>
      </c>
      <c r="I66" s="34">
        <v>28714.045760480003</v>
      </c>
      <c r="J66" s="35">
        <v>19.131686666355385</v>
      </c>
      <c r="K66" s="35">
        <v>17.475298901067653</v>
      </c>
      <c r="L66" s="35">
        <v>13.020758896160842</v>
      </c>
      <c r="M66" s="35">
        <v>12.403076897113547</v>
      </c>
      <c r="N66" s="4">
        <v>64.251000000000005</v>
      </c>
      <c r="O66" s="4">
        <v>1.3023255813953496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25.940499435872731</v>
      </c>
      <c r="AR66" s="21">
        <v>17.741494155308224</v>
      </c>
      <c r="AS66">
        <v>5.7572626766349666</v>
      </c>
      <c r="AT66">
        <v>-25.940499435872731</v>
      </c>
      <c r="AU66">
        <v>-17.741494155308224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11</v>
      </c>
      <c r="D67" s="4">
        <v>5</v>
      </c>
      <c r="E67" s="4">
        <v>13</v>
      </c>
      <c r="F67" s="4">
        <v>29</v>
      </c>
      <c r="G67" s="4">
        <v>170</v>
      </c>
      <c r="H67" s="4">
        <v>167.46</v>
      </c>
      <c r="I67" s="34">
        <v>94522.585665480015</v>
      </c>
      <c r="J67" s="35" t="s">
        <v>1238</v>
      </c>
      <c r="K67" s="35">
        <v>39.383819379115714</v>
      </c>
      <c r="L67" s="35" t="s">
        <v>1238</v>
      </c>
      <c r="M67" s="35">
        <v>14.796246030483069</v>
      </c>
      <c r="N67" s="4">
        <v>-9.343</v>
      </c>
      <c r="O67" s="4">
        <v>-169.25072046109506</v>
      </c>
      <c r="P67" s="35">
        <v>0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-169.25072046039506</v>
      </c>
      <c r="AM67" s="1" t="str">
        <f t="shared" si="19"/>
        <v xml:space="preserve"> </v>
      </c>
      <c r="AN67" s="1">
        <f t="shared" si="19"/>
        <v>33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1.5167801265973946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15</v>
      </c>
      <c r="D68" s="4">
        <v>1</v>
      </c>
      <c r="E68" s="4">
        <v>13</v>
      </c>
      <c r="F68" s="4">
        <v>29</v>
      </c>
      <c r="G68" s="4">
        <v>28</v>
      </c>
      <c r="H68" s="4">
        <v>25.6</v>
      </c>
      <c r="I68" s="34">
        <v>221800.90286080001</v>
      </c>
      <c r="J68" s="35">
        <v>16.410256410256412</v>
      </c>
      <c r="K68" s="35">
        <v>12.035731076633756</v>
      </c>
      <c r="L68" s="35" t="s">
        <v>1238</v>
      </c>
      <c r="M68" s="35" t="s">
        <v>1238</v>
      </c>
      <c r="N68" s="4">
        <v>1.56</v>
      </c>
      <c r="O68" s="4">
        <v>-46.938775510204081</v>
      </c>
      <c r="P68" s="35">
        <v>2.9804687499999996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-0.3647526143055001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117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2.9804687507099996</v>
      </c>
      <c r="AH68" s="38" t="str">
        <f t="shared" si="15"/>
        <v xml:space="preserve"> </v>
      </c>
      <c r="AI68" s="1">
        <f t="shared" si="16"/>
        <v>115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36.475261430550013</v>
      </c>
      <c r="AR68" s="21" t="e">
        <v>#VALUE!</v>
      </c>
      <c r="AS68">
        <v>9.375</v>
      </c>
      <c r="AT68">
        <v>-36.475261430550013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14</v>
      </c>
      <c r="D69" s="4">
        <v>1</v>
      </c>
      <c r="E69" s="4">
        <v>4</v>
      </c>
      <c r="F69" s="4">
        <v>19</v>
      </c>
      <c r="G69" s="4">
        <v>96</v>
      </c>
      <c r="H69" s="4">
        <v>81.680000000000007</v>
      </c>
      <c r="I69" s="34">
        <v>41349.007869760004</v>
      </c>
      <c r="J69" s="35">
        <v>26.666666666666668</v>
      </c>
      <c r="K69" s="35">
        <v>22.195652173913043</v>
      </c>
      <c r="L69" s="35">
        <v>16.162105107327907</v>
      </c>
      <c r="M69" s="35">
        <v>14.221668451837989</v>
      </c>
      <c r="N69" s="4">
        <v>3.0630000000000002</v>
      </c>
      <c r="O69" s="4">
        <v>-7.4622356495468241</v>
      </c>
      <c r="P69" s="35">
        <v>1.3650832517140057</v>
      </c>
      <c r="Q69" s="36">
        <f t="shared" si="0"/>
        <v>73.684210527035788</v>
      </c>
      <c r="R69" s="36" t="str">
        <f t="shared" si="1"/>
        <v xml:space="preserve"> </v>
      </c>
      <c r="S69" s="37">
        <f t="shared" si="2"/>
        <v>0.17531831609708121</v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91</v>
      </c>
      <c r="AD69" s="1" t="str">
        <f t="shared" si="12"/>
        <v xml:space="preserve"> </v>
      </c>
      <c r="AE69" s="1">
        <f t="shared" si="13"/>
        <v>70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-3.2277001753562073</v>
      </c>
      <c r="AR69" s="21">
        <v>-2.1039271240671287</v>
      </c>
      <c r="AS69">
        <v>17.531831537708122</v>
      </c>
      <c r="AT69">
        <v>3.2277001753562073</v>
      </c>
      <c r="AU69">
        <v>2.1039271240671287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16</v>
      </c>
      <c r="D70" s="4">
        <v>0</v>
      </c>
      <c r="E70" s="4">
        <v>10</v>
      </c>
      <c r="F70" s="4">
        <v>26</v>
      </c>
      <c r="G70" s="4">
        <v>43.5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3.0630000000000002</v>
      </c>
      <c r="O70" s="4">
        <v>-29.908466819221967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12</v>
      </c>
      <c r="D71" s="4">
        <v>3</v>
      </c>
      <c r="E71" s="4">
        <v>11</v>
      </c>
      <c r="F71" s="4">
        <v>26</v>
      </c>
      <c r="G71" s="4">
        <v>120</v>
      </c>
      <c r="H71" s="4">
        <v>107.08</v>
      </c>
      <c r="I71" s="34">
        <v>27715.745872439998</v>
      </c>
      <c r="J71" s="35">
        <v>18.014804845222073</v>
      </c>
      <c r="K71" s="35">
        <v>15.429394812680114</v>
      </c>
      <c r="L71" s="35">
        <v>8.1804243562984666</v>
      </c>
      <c r="M71" s="35">
        <v>7.3408652993730614</v>
      </c>
      <c r="N71" s="4">
        <v>6.94</v>
      </c>
      <c r="O71" s="4">
        <v>14.332784184514006</v>
      </c>
      <c r="P71" s="35">
        <v>1.8827045199850578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>
        <f t="shared" si="5"/>
        <v>-0.30263992251994798</v>
      </c>
      <c r="W71" s="37" t="str">
        <f t="shared" si="6"/>
        <v/>
      </c>
      <c r="X71" s="37">
        <f t="shared" si="7"/>
        <v>-0.48320256131688066</v>
      </c>
      <c r="Y71" s="1" t="str">
        <f t="shared" si="8"/>
        <v xml:space="preserve"> </v>
      </c>
      <c r="Z71" s="1">
        <f t="shared" si="9"/>
        <v>136</v>
      </c>
      <c r="AA71" s="1" t="str">
        <f t="shared" si="8"/>
        <v xml:space="preserve"> </v>
      </c>
      <c r="AB71" s="1">
        <f t="shared" si="10"/>
        <v>56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30.263992251994797</v>
      </c>
      <c r="AR71" s="21">
        <v>48.320256131688069</v>
      </c>
      <c r="AS71">
        <v>12.065745237205828</v>
      </c>
      <c r="AT71">
        <v>-30.263992251994797</v>
      </c>
      <c r="AU71">
        <v>-48.320256131688069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12</v>
      </c>
      <c r="D72" s="4">
        <v>0</v>
      </c>
      <c r="E72" s="4">
        <v>6</v>
      </c>
      <c r="F72" s="4">
        <v>18</v>
      </c>
      <c r="G72" s="4">
        <v>283.5</v>
      </c>
      <c r="H72" s="4">
        <v>227.03</v>
      </c>
      <c r="I72" s="34">
        <v>65808.857133530008</v>
      </c>
      <c r="J72" s="35">
        <v>22.789600481830959</v>
      </c>
      <c r="K72" s="35">
        <v>17.711811515056951</v>
      </c>
      <c r="L72" s="35">
        <v>16.801412542120929</v>
      </c>
      <c r="M72" s="35">
        <v>13.629463516446819</v>
      </c>
      <c r="N72" s="4">
        <v>9.9619999999999997</v>
      </c>
      <c r="O72" s="4">
        <v>-14.70890410958904</v>
      </c>
      <c r="P72" s="35">
        <v>1.7610007487997181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0.24873364828556793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>
        <f t="shared" ref="AC72:AC105" si="32">IF(ISERROR((RANK(S72,S$7:S$391,0)))=TRUE," ",((RANK(S72,S$7:S$391,0))))</f>
        <v>44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11.780573287952512</v>
      </c>
      <c r="AR72" s="21">
        <v>-6.1427450440412423</v>
      </c>
      <c r="AS72">
        <v>24.873364753556793</v>
      </c>
      <c r="AT72">
        <v>-11.780573287952512</v>
      </c>
      <c r="AU72">
        <v>6.1427450440412423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7</v>
      </c>
      <c r="E73" s="4">
        <v>8</v>
      </c>
      <c r="F73" s="4">
        <v>15</v>
      </c>
      <c r="G73" s="4">
        <v>22</v>
      </c>
      <c r="H73" s="4">
        <v>21.06</v>
      </c>
      <c r="I73" s="34">
        <v>10432.210290839999</v>
      </c>
      <c r="J73" s="35">
        <v>8.3671036948748512</v>
      </c>
      <c r="K73" s="35">
        <v>8.4850926672038671</v>
      </c>
      <c r="L73" s="35">
        <v>4.517027169149868</v>
      </c>
      <c r="M73" s="35">
        <v>3.9086364325800091</v>
      </c>
      <c r="N73" s="4">
        <v>2.5169999999999999</v>
      </c>
      <c r="O73" s="4">
        <v>7.1063829787233965</v>
      </c>
      <c r="P73" s="35">
        <v>5.3703703703703702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-0.67610617316850385</v>
      </c>
      <c r="W73" s="37" t="str">
        <f t="shared" si="27"/>
        <v/>
      </c>
      <c r="X73" s="37">
        <f t="shared" si="28"/>
        <v>-0.71463728899572732</v>
      </c>
      <c r="Y73" s="1" t="str">
        <f t="shared" si="29"/>
        <v xml:space="preserve"> </v>
      </c>
      <c r="Z73" s="1">
        <f t="shared" si="30"/>
        <v>26</v>
      </c>
      <c r="AA73" s="1" t="str">
        <f t="shared" si="29"/>
        <v xml:space="preserve"> </v>
      </c>
      <c r="AB73" s="1">
        <f t="shared" si="31"/>
        <v>8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5.3703703711303703</v>
      </c>
      <c r="AH73" s="38" t="str">
        <f t="shared" si="36"/>
        <v xml:space="preserve"> </v>
      </c>
      <c r="AI73" s="1">
        <f t="shared" si="37"/>
        <v>32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67.61061731685038</v>
      </c>
      <c r="AR73" s="21">
        <v>71.463728899572729</v>
      </c>
      <c r="AS73">
        <v>4.4634377967711414</v>
      </c>
      <c r="AT73">
        <v>-67.61061731685038</v>
      </c>
      <c r="AU73">
        <v>-71.463728899572729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6</v>
      </c>
      <c r="E74" s="4">
        <v>11</v>
      </c>
      <c r="F74" s="4">
        <v>18</v>
      </c>
      <c r="G74" s="4">
        <v>70</v>
      </c>
      <c r="H74" s="4">
        <v>77.94</v>
      </c>
      <c r="I74" s="34">
        <v>36003.719198580002</v>
      </c>
      <c r="J74" s="35" t="s">
        <v>1238</v>
      </c>
      <c r="K74" s="35" t="s">
        <v>1238</v>
      </c>
      <c r="L74" s="35">
        <v>32.180793879976434</v>
      </c>
      <c r="M74" s="35">
        <v>31.399962287535114</v>
      </c>
      <c r="N74" s="4">
        <v>1.766</v>
      </c>
      <c r="O74" s="4">
        <v>2.6744186046511653</v>
      </c>
      <c r="P74" s="35">
        <v>0.90967410828842687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-103.30182307909648</v>
      </c>
      <c r="AS74">
        <v>-10.187323582242747</v>
      </c>
      <c r="AT74" t="e">
        <v>#VALUE!</v>
      </c>
      <c r="AU74">
        <v>103.30182307909648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24</v>
      </c>
      <c r="D75" s="4">
        <v>0</v>
      </c>
      <c r="E75" s="4">
        <v>5</v>
      </c>
      <c r="F75" s="4">
        <v>29</v>
      </c>
      <c r="G75" s="4">
        <v>20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0.22800000000000001</v>
      </c>
      <c r="O75" s="4">
        <v>-73.144876325088333</v>
      </c>
      <c r="P75" s="35" t="s">
        <v>137</v>
      </c>
      <c r="Q75" s="36">
        <f t="shared" si="21"/>
        <v>82.75862069043518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35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>
        <f t="shared" si="39"/>
        <v>-73.144876324308328</v>
      </c>
      <c r="AM75" s="1" t="str">
        <f t="shared" si="40"/>
        <v xml:space="preserve"> </v>
      </c>
      <c r="AN75" s="1">
        <f t="shared" si="40"/>
        <v>20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4</v>
      </c>
      <c r="E76" s="4">
        <v>19</v>
      </c>
      <c r="F76" s="4">
        <v>34</v>
      </c>
      <c r="G76" s="4">
        <v>307.5</v>
      </c>
      <c r="H76" s="4">
        <v>276.39</v>
      </c>
      <c r="I76" s="34">
        <v>43756.260249689993</v>
      </c>
      <c r="J76" s="35">
        <v>7.9228894940518853</v>
      </c>
      <c r="K76" s="35">
        <v>8.8917127782782135</v>
      </c>
      <c r="L76" s="35">
        <v>5.9882814787703706</v>
      </c>
      <c r="M76" s="35">
        <v>7.0116821762621715</v>
      </c>
      <c r="N76" s="4">
        <v>34.884999999999998</v>
      </c>
      <c r="O76" s="4">
        <v>3.917187965445331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-0.69330187704457469</v>
      </c>
      <c r="W76" s="37" t="str">
        <f t="shared" si="27"/>
        <v/>
      </c>
      <c r="X76" s="37">
        <f t="shared" si="28"/>
        <v>-0.6216909544601652</v>
      </c>
      <c r="Y76" s="1" t="str">
        <f t="shared" si="29"/>
        <v xml:space="preserve"> </v>
      </c>
      <c r="Z76" s="1">
        <f t="shared" si="30"/>
        <v>20</v>
      </c>
      <c r="AA76" s="1" t="str">
        <f t="shared" si="29"/>
        <v xml:space="preserve"> </v>
      </c>
      <c r="AB76" s="1">
        <f t="shared" si="31"/>
        <v>22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69.330187704457472</v>
      </c>
      <c r="AR76" s="21">
        <v>62.16909544601652</v>
      </c>
      <c r="AS76">
        <v>11.255834147400412</v>
      </c>
      <c r="AT76">
        <v>-69.330187704457472</v>
      </c>
      <c r="AU76">
        <v>-62.16909544601652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10</v>
      </c>
      <c r="D77" s="4">
        <v>1</v>
      </c>
      <c r="E77" s="4">
        <v>8</v>
      </c>
      <c r="F77" s="4">
        <v>19</v>
      </c>
      <c r="G77" s="4">
        <v>43</v>
      </c>
      <c r="H77" s="4">
        <v>35.57</v>
      </c>
      <c r="I77" s="34">
        <v>31510.101166979999</v>
      </c>
      <c r="J77" s="35">
        <v>9.2317674539320009</v>
      </c>
      <c r="K77" s="35">
        <v>9.0902121134679277</v>
      </c>
      <c r="L77" s="35" t="s">
        <v>1238</v>
      </c>
      <c r="M77" s="35" t="s">
        <v>1238</v>
      </c>
      <c r="N77" s="4">
        <v>3.8530000000000002</v>
      </c>
      <c r="O77" s="4">
        <v>-4.1542288557213984</v>
      </c>
      <c r="P77" s="35">
        <v>3.5394995782963172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0.20888389171931404</v>
      </c>
      <c r="T77" s="37" t="str">
        <f t="shared" si="24"/>
        <v/>
      </c>
      <c r="U77" s="37" t="str">
        <f t="shared" si="25"/>
        <v/>
      </c>
      <c r="V77" s="37">
        <f t="shared" si="26"/>
        <v>-0.64263470394133593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32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69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3.5394995790963173</v>
      </c>
      <c r="AH77" s="38" t="str">
        <f t="shared" si="36"/>
        <v xml:space="preserve"> </v>
      </c>
      <c r="AI77" s="1">
        <f t="shared" si="37"/>
        <v>88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64.263470394133591</v>
      </c>
      <c r="AR77" s="21" t="e">
        <v>#VALUE!</v>
      </c>
      <c r="AS77">
        <v>20.888389091931401</v>
      </c>
      <c r="AT77">
        <v>-64.263470394133591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901</v>
      </c>
      <c r="C78" s="4">
        <v>15</v>
      </c>
      <c r="D78" s="4">
        <v>1</v>
      </c>
      <c r="E78" s="4">
        <v>18</v>
      </c>
      <c r="F78" s="4">
        <v>34</v>
      </c>
      <c r="G78" s="4">
        <v>2000</v>
      </c>
      <c r="H78" s="4">
        <v>1806.66</v>
      </c>
      <c r="I78" s="34">
        <v>73980.253682459996</v>
      </c>
      <c r="J78" s="35" t="s">
        <v>1238</v>
      </c>
      <c r="K78" s="35">
        <v>25.923863913561291</v>
      </c>
      <c r="L78" s="35" t="s">
        <v>1238</v>
      </c>
      <c r="M78" s="35">
        <v>17.346970366456944</v>
      </c>
      <c r="N78" s="4">
        <v>19.478000000000002</v>
      </c>
      <c r="O78" s="4">
        <v>-81.010041922589465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 xml:space="preserve"> </v>
      </c>
      <c r="V78" s="37" t="str">
        <f t="shared" si="26"/>
        <v xml:space="preserve"> </v>
      </c>
      <c r="W78" s="37" t="str">
        <f t="shared" si="27"/>
        <v xml:space="preserve"> </v>
      </c>
      <c r="X78" s="37" t="str">
        <f t="shared" si="28"/>
        <v xml:space="preserve"> </v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>
        <f t="shared" si="39"/>
        <v>-81.010041921779461</v>
      </c>
      <c r="AM78" s="1" t="str">
        <f t="shared" si="40"/>
        <v xml:space="preserve"> </v>
      </c>
      <c r="AN78" s="1">
        <f t="shared" si="40"/>
        <v>23</v>
      </c>
      <c r="AO78" t="s">
        <v>901</v>
      </c>
      <c r="AP78" t="s">
        <v>1248</v>
      </c>
      <c r="AQ78" s="22" t="e">
        <v>#VALUE!</v>
      </c>
      <c r="AR78" s="21" t="e">
        <v>#VALUE!</v>
      </c>
      <c r="AS78">
        <v>10.701515503747249</v>
      </c>
      <c r="AT78" t="e">
        <v>#VALUE!</v>
      </c>
      <c r="AU78" t="e">
        <v>#VALUE!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645</v>
      </c>
      <c r="H79" s="4">
        <v>561.73</v>
      </c>
      <c r="I79" s="34">
        <v>86197.583654650007</v>
      </c>
      <c r="J79" s="35">
        <v>18.832936601066148</v>
      </c>
      <c r="K79" s="35">
        <v>17.246323416536185</v>
      </c>
      <c r="L79" s="35">
        <v>15.107936419243551</v>
      </c>
      <c r="M79" s="35">
        <v>13.448220957835639</v>
      </c>
      <c r="N79" s="4">
        <v>29.827000000000002</v>
      </c>
      <c r="O79" s="4">
        <v>4.7296348314606789</v>
      </c>
      <c r="P79" s="35">
        <v>2.6733484058177415</v>
      </c>
      <c r="Q79" s="36">
        <f t="shared" si="21"/>
        <v>77.777777778597766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54</v>
      </c>
      <c r="AF79" s="1" t="str">
        <f t="shared" si="34"/>
        <v xml:space="preserve"> </v>
      </c>
      <c r="AG79" s="38">
        <f t="shared" si="35"/>
        <v>2.6733484066377415</v>
      </c>
      <c r="AH79" s="38" t="str">
        <f t="shared" si="36"/>
        <v xml:space="preserve"> </v>
      </c>
      <c r="AI79" s="1">
        <f t="shared" si="37"/>
        <v>139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27.09697251713693</v>
      </c>
      <c r="AR79" s="21">
        <v>4.5557723513333208</v>
      </c>
      <c r="AS79">
        <v>14.823847756039378</v>
      </c>
      <c r="AT79">
        <v>-27.09697251713693</v>
      </c>
      <c r="AU79">
        <v>-4.5557723513333208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9</v>
      </c>
      <c r="D80" s="4">
        <v>1</v>
      </c>
      <c r="E80" s="4">
        <v>6</v>
      </c>
      <c r="F80" s="4">
        <v>16</v>
      </c>
      <c r="G80" s="4">
        <v>81</v>
      </c>
      <c r="H80" s="4">
        <v>84.67</v>
      </c>
      <c r="I80" s="34">
        <v>27650.53694496</v>
      </c>
      <c r="J80" s="35">
        <v>30.544733044733043</v>
      </c>
      <c r="K80" s="35">
        <v>26.751974723538705</v>
      </c>
      <c r="L80" s="35">
        <v>18.317808515122778</v>
      </c>
      <c r="M80" s="35">
        <v>16.86806016180239</v>
      </c>
      <c r="N80" s="4">
        <v>2.7720000000000002</v>
      </c>
      <c r="O80" s="4">
        <v>9.5652173913043459</v>
      </c>
      <c r="P80" s="35">
        <v>0.75115152946734376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-18.239845425424917</v>
      </c>
      <c r="AR80" s="21">
        <v>-15.722560475906588</v>
      </c>
      <c r="AS80">
        <v>-4.3344750206684823</v>
      </c>
      <c r="AT80">
        <v>18.239845425424917</v>
      </c>
      <c r="AU80">
        <v>15.722560475906588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14</v>
      </c>
      <c r="D81" s="4">
        <v>0</v>
      </c>
      <c r="E81" s="4">
        <v>5</v>
      </c>
      <c r="F81" s="4">
        <v>19</v>
      </c>
      <c r="G81" s="4">
        <v>73.5</v>
      </c>
      <c r="H81" s="4">
        <v>59.45</v>
      </c>
      <c r="I81" s="34">
        <v>133996.41405075</v>
      </c>
      <c r="J81" s="35">
        <v>9.474103585657371</v>
      </c>
      <c r="K81" s="35">
        <v>7.980937038528662</v>
      </c>
      <c r="L81" s="35">
        <v>6.9801194805194804</v>
      </c>
      <c r="M81" s="35">
        <v>6.4707755785005912</v>
      </c>
      <c r="N81" s="4">
        <v>6.2750000000000004</v>
      </c>
      <c r="O81" s="4">
        <v>33.795309168443495</v>
      </c>
      <c r="P81" s="35">
        <v>3.1959629941126995</v>
      </c>
      <c r="Q81" s="36">
        <f t="shared" si="21"/>
        <v>73.684210527155798</v>
      </c>
      <c r="R81" s="36" t="str">
        <f t="shared" si="22"/>
        <v xml:space="preserve"> </v>
      </c>
      <c r="S81" s="37">
        <f t="shared" si="23"/>
        <v>0.23633305382570216</v>
      </c>
      <c r="T81" s="37" t="str">
        <f t="shared" si="24"/>
        <v/>
      </c>
      <c r="U81" s="37" t="str">
        <f t="shared" si="25"/>
        <v/>
      </c>
      <c r="V81" s="37">
        <f t="shared" si="26"/>
        <v>-0.63325377836106012</v>
      </c>
      <c r="W81" s="37" t="str">
        <f t="shared" si="27"/>
        <v/>
      </c>
      <c r="X81" s="37">
        <f t="shared" si="28"/>
        <v>-0.55903169418623266</v>
      </c>
      <c r="Y81" s="1" t="str">
        <f t="shared" si="29"/>
        <v xml:space="preserve"> </v>
      </c>
      <c r="Z81" s="1">
        <f t="shared" si="30"/>
        <v>34</v>
      </c>
      <c r="AA81" s="1" t="str">
        <f t="shared" si="29"/>
        <v xml:space="preserve"> </v>
      </c>
      <c r="AB81" s="1">
        <f t="shared" si="31"/>
        <v>34</v>
      </c>
      <c r="AC81" s="1">
        <f t="shared" si="32"/>
        <v>48</v>
      </c>
      <c r="AD81" s="1" t="str">
        <f t="shared" si="33"/>
        <v xml:space="preserve"> </v>
      </c>
      <c r="AE81" s="1">
        <f t="shared" si="34"/>
        <v>69</v>
      </c>
      <c r="AF81" s="1" t="str">
        <f t="shared" si="34"/>
        <v xml:space="preserve"> </v>
      </c>
      <c r="AG81" s="38">
        <f t="shared" si="35"/>
        <v>3.1959629949526995</v>
      </c>
      <c r="AH81" s="38" t="str">
        <f t="shared" si="36"/>
        <v xml:space="preserve"> </v>
      </c>
      <c r="AI81" s="1">
        <f t="shared" si="37"/>
        <v>101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63.325377836106014</v>
      </c>
      <c r="AR81" s="21">
        <v>55.903169418623264</v>
      </c>
      <c r="AS81">
        <v>23.633305298570217</v>
      </c>
      <c r="AT81">
        <v>-63.325377836106014</v>
      </c>
      <c r="AU81">
        <v>-55.903169418623264</v>
      </c>
      <c r="AV81" t="s">
        <v>1424</v>
      </c>
    </row>
    <row r="82" spans="1:48" x14ac:dyDescent="0.25">
      <c r="A82" s="14">
        <v>8.4999999999999893E-10</v>
      </c>
      <c r="B82" t="s">
        <v>902</v>
      </c>
      <c r="C82" s="4">
        <v>2</v>
      </c>
      <c r="D82" s="4">
        <v>1</v>
      </c>
      <c r="E82" s="4">
        <v>5</v>
      </c>
      <c r="F82" s="4">
        <v>8</v>
      </c>
      <c r="G82" s="4">
        <v>150</v>
      </c>
      <c r="H82" s="4">
        <v>135.06</v>
      </c>
      <c r="I82" s="34">
        <v>15553.712595179999</v>
      </c>
      <c r="J82" s="35">
        <v>27.136829415310427</v>
      </c>
      <c r="K82" s="35">
        <v>24.663988312636963</v>
      </c>
      <c r="L82" s="35">
        <v>17.581040396142821</v>
      </c>
      <c r="M82" s="35">
        <v>16.447937401800196</v>
      </c>
      <c r="N82" s="4">
        <v>5.476</v>
      </c>
      <c r="O82" s="4">
        <v>8.8667992047713646</v>
      </c>
      <c r="P82" s="35">
        <v>1.6755516066933214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902</v>
      </c>
      <c r="AP82" t="s">
        <v>1293</v>
      </c>
      <c r="AQ82" s="22">
        <v>-5.0477183972544415</v>
      </c>
      <c r="AR82" s="21">
        <v>-11.068035720121049</v>
      </c>
      <c r="AS82">
        <v>11.061750333185238</v>
      </c>
      <c r="AT82">
        <v>5.0477183972544415</v>
      </c>
      <c r="AU82">
        <v>11.068035720121049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1</v>
      </c>
      <c r="D83" s="4">
        <v>0</v>
      </c>
      <c r="E83" s="4">
        <v>2</v>
      </c>
      <c r="F83" s="4">
        <v>3</v>
      </c>
      <c r="G83" s="4">
        <v>228</v>
      </c>
      <c r="H83" s="4">
        <v>219.59</v>
      </c>
      <c r="I83" s="34">
        <v>524701.92043986009</v>
      </c>
      <c r="J83" s="35">
        <v>23.427931292008964</v>
      </c>
      <c r="K83" s="35">
        <v>20.512844465203177</v>
      </c>
      <c r="L83" s="35">
        <v>6.2920544987146529</v>
      </c>
      <c r="M83" s="35">
        <v>5.4251467328663887</v>
      </c>
      <c r="N83" s="4">
        <v>9.3729999999999993</v>
      </c>
      <c r="O83" s="4">
        <v>-99.936113063723155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-0.60250012623285354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26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-99.936113062863157</v>
      </c>
      <c r="AM83" s="1" t="str">
        <f t="shared" si="40"/>
        <v xml:space="preserve"> </v>
      </c>
      <c r="AN83" s="1">
        <f t="shared" si="40"/>
        <v>31</v>
      </c>
      <c r="AO83" t="s">
        <v>288</v>
      </c>
      <c r="AP83" t="s">
        <v>1246</v>
      </c>
      <c r="AQ83" s="22">
        <v>9.3095699822369866</v>
      </c>
      <c r="AR83" s="21">
        <v>60.250012623285357</v>
      </c>
      <c r="AS83">
        <v>3.8298647479393377</v>
      </c>
      <c r="AT83">
        <v>-9.3095699822369866</v>
      </c>
      <c r="AU83">
        <v>-60.250012623285357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23</v>
      </c>
      <c r="D84" s="4">
        <v>1</v>
      </c>
      <c r="E84" s="4">
        <v>3</v>
      </c>
      <c r="F84" s="4">
        <v>27</v>
      </c>
      <c r="G84" s="4">
        <v>46</v>
      </c>
      <c r="H84" s="4">
        <v>40.19</v>
      </c>
      <c r="I84" s="34">
        <v>57498.814906920001</v>
      </c>
      <c r="J84" s="35" t="s">
        <v>1238</v>
      </c>
      <c r="K84" s="35">
        <v>24.109178164367126</v>
      </c>
      <c r="L84" s="35">
        <v>26.932355704238539</v>
      </c>
      <c r="M84" s="35">
        <v>19.007099123756483</v>
      </c>
      <c r="N84" s="4">
        <v>1.0010000000000001</v>
      </c>
      <c r="O84" s="4">
        <v>-36.645569620253163</v>
      </c>
      <c r="P84" s="35">
        <v>0</v>
      </c>
      <c r="Q84" s="36">
        <f t="shared" si="21"/>
        <v>85.185185186055193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 xml:space="preserve"> </v>
      </c>
      <c r="V84" s="37" t="str">
        <f t="shared" si="26"/>
        <v xml:space="preserve"> </v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31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 t="e">
        <v>#VALUE!</v>
      </c>
      <c r="AR84" s="21">
        <v>-70.144870723444285</v>
      </c>
      <c r="AS84">
        <v>14.456332421000262</v>
      </c>
      <c r="AT84" t="e">
        <v>#VALUE!</v>
      </c>
      <c r="AU84">
        <v>70.144870723444285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7</v>
      </c>
      <c r="F85" s="4">
        <v>17</v>
      </c>
      <c r="G85" s="4">
        <v>46</v>
      </c>
      <c r="H85" s="4">
        <v>39.56</v>
      </c>
      <c r="I85" s="34">
        <v>8198.9754399199992</v>
      </c>
      <c r="J85" s="35">
        <v>19.175957343674259</v>
      </c>
      <c r="K85" s="35">
        <v>11.607981220657278</v>
      </c>
      <c r="L85" s="35">
        <v>8.3905968337387264</v>
      </c>
      <c r="M85" s="35">
        <v>5.9694344093404421</v>
      </c>
      <c r="N85" s="4">
        <v>2.0630000000000002</v>
      </c>
      <c r="O85" s="4">
        <v>-50.04842615012106</v>
      </c>
      <c r="P85" s="35">
        <v>1.6506572295247723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0.16279069855441844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-0.46992493740740915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57</v>
      </c>
      <c r="AC85" s="1">
        <f t="shared" si="32"/>
        <v>101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>
        <f t="shared" si="39"/>
        <v>-50.04842614924106</v>
      </c>
      <c r="AM85" s="1" t="str">
        <f t="shared" si="40"/>
        <v xml:space="preserve"> </v>
      </c>
      <c r="AN85" s="1">
        <f t="shared" si="40"/>
        <v>1</v>
      </c>
      <c r="AO85" t="s">
        <v>516</v>
      </c>
      <c r="AP85" t="s">
        <v>1248</v>
      </c>
      <c r="AQ85" s="22">
        <v>25.769125928191507</v>
      </c>
      <c r="AR85" s="21">
        <v>46.992493740740912</v>
      </c>
      <c r="AS85">
        <v>16.279069767441847</v>
      </c>
      <c r="AT85">
        <v>-25.769125928191507</v>
      </c>
      <c r="AU85">
        <v>-46.992493740740912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12</v>
      </c>
      <c r="D86" s="4">
        <v>0</v>
      </c>
      <c r="E86" s="4">
        <v>8</v>
      </c>
      <c r="F86" s="4">
        <v>20</v>
      </c>
      <c r="G86" s="4">
        <v>105</v>
      </c>
      <c r="H86" s="4">
        <v>89.93</v>
      </c>
      <c r="I86" s="34">
        <v>13996.147634000003</v>
      </c>
      <c r="J86" s="35">
        <v>14.50483870967742</v>
      </c>
      <c r="K86" s="35">
        <v>33.808270676691727</v>
      </c>
      <c r="L86" s="35">
        <v>17.224646711583649</v>
      </c>
      <c r="M86" s="35">
        <v>16.64282969816411</v>
      </c>
      <c r="N86" s="4">
        <v>6.2</v>
      </c>
      <c r="O86" s="4">
        <v>79.450072358900144</v>
      </c>
      <c r="P86" s="35">
        <v>4.4423440453686194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0.16757478127474359</v>
      </c>
      <c r="T86" s="37" t="str">
        <f t="shared" si="24"/>
        <v/>
      </c>
      <c r="U86" s="37" t="str">
        <f t="shared" si="25"/>
        <v/>
      </c>
      <c r="V86" s="37">
        <f t="shared" si="26"/>
        <v>-0.43851207196956943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>
        <f t="shared" si="30"/>
        <v>87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97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4.4423440462586194</v>
      </c>
      <c r="AH86" s="38" t="str">
        <f t="shared" si="36"/>
        <v xml:space="preserve"> </v>
      </c>
      <c r="AI86" s="1">
        <f t="shared" si="37"/>
        <v>53</v>
      </c>
      <c r="AJ86" s="1" t="str">
        <f t="shared" si="37"/>
        <v xml:space="preserve"> </v>
      </c>
      <c r="AK86" s="25">
        <f t="shared" si="38"/>
        <v>79.450072359790141</v>
      </c>
      <c r="AL86" s="25" t="str">
        <f t="shared" si="39"/>
        <v xml:space="preserve"> </v>
      </c>
      <c r="AM86" s="1">
        <f t="shared" si="40"/>
        <v>4</v>
      </c>
      <c r="AN86" s="1" t="str">
        <f t="shared" si="40"/>
        <v xml:space="preserve"> </v>
      </c>
      <c r="AO86" t="s">
        <v>552</v>
      </c>
      <c r="AP86" t="s">
        <v>1254</v>
      </c>
      <c r="AQ86" s="22">
        <v>43.851207196956942</v>
      </c>
      <c r="AR86" s="21">
        <v>-8.8165224083304636</v>
      </c>
      <c r="AS86">
        <v>16.75747803847436</v>
      </c>
      <c r="AT86">
        <v>-43.851207196956942</v>
      </c>
      <c r="AU86">
        <v>8.8165224083304636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0</v>
      </c>
      <c r="E87" s="4">
        <v>4</v>
      </c>
      <c r="F87" s="4">
        <v>27</v>
      </c>
      <c r="G87" s="4">
        <v>65</v>
      </c>
      <c r="H87" s="4">
        <v>46.02</v>
      </c>
      <c r="I87" s="34">
        <v>95807.422421879994</v>
      </c>
      <c r="J87" s="35">
        <v>14.586370839936608</v>
      </c>
      <c r="K87" s="35">
        <v>7.6040978189028419</v>
      </c>
      <c r="L87" s="35">
        <v>22.01611558109834</v>
      </c>
      <c r="M87" s="35">
        <v>11.302159318144566</v>
      </c>
      <c r="N87" s="4">
        <v>3.1550000000000002</v>
      </c>
      <c r="O87" s="4">
        <v>-58.972691807542269</v>
      </c>
      <c r="P87" s="35">
        <v>4.6110386788352882</v>
      </c>
      <c r="Q87" s="36">
        <f t="shared" si="21"/>
        <v>85.185185186085192</v>
      </c>
      <c r="R87" s="36" t="str">
        <f t="shared" si="22"/>
        <v xml:space="preserve"> </v>
      </c>
      <c r="S87" s="37">
        <f t="shared" si="23"/>
        <v>0.41242937943107333</v>
      </c>
      <c r="T87" s="37" t="str">
        <f t="shared" si="24"/>
        <v/>
      </c>
      <c r="U87" s="37" t="str">
        <f t="shared" si="25"/>
        <v/>
      </c>
      <c r="V87" s="37">
        <f t="shared" si="26"/>
        <v>-0.43535593160817443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88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13</v>
      </c>
      <c r="AD87" s="1" t="str">
        <f t="shared" si="33"/>
        <v xml:space="preserve"> </v>
      </c>
      <c r="AE87" s="1">
        <f t="shared" si="34"/>
        <v>30</v>
      </c>
      <c r="AF87" s="1" t="str">
        <f t="shared" si="34"/>
        <v xml:space="preserve"> </v>
      </c>
      <c r="AG87" s="38">
        <f t="shared" si="35"/>
        <v>4.6110386797352882</v>
      </c>
      <c r="AH87" s="38" t="str">
        <f t="shared" si="36"/>
        <v xml:space="preserve"> </v>
      </c>
      <c r="AI87" s="1">
        <f t="shared" si="37"/>
        <v>48</v>
      </c>
      <c r="AJ87" s="1" t="str">
        <f t="shared" si="37"/>
        <v xml:space="preserve"> </v>
      </c>
      <c r="AK87" s="25" t="str">
        <f t="shared" si="38"/>
        <v xml:space="preserve"> </v>
      </c>
      <c r="AL87" s="25">
        <f t="shared" si="39"/>
        <v>-58.972691806642267</v>
      </c>
      <c r="AM87" s="1" t="str">
        <f t="shared" si="40"/>
        <v xml:space="preserve"> </v>
      </c>
      <c r="AN87" s="1">
        <f t="shared" si="40"/>
        <v>12</v>
      </c>
      <c r="AO87" t="s">
        <v>262</v>
      </c>
      <c r="AP87" t="s">
        <v>1246</v>
      </c>
      <c r="AQ87" s="22">
        <v>43.535593160817442</v>
      </c>
      <c r="AR87" s="21">
        <v>-39.086576031997858</v>
      </c>
      <c r="AS87">
        <v>41.242937853107328</v>
      </c>
      <c r="AT87">
        <v>-43.535593160817442</v>
      </c>
      <c r="AU87">
        <v>39.086576031997858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9</v>
      </c>
      <c r="D88" s="4">
        <v>0</v>
      </c>
      <c r="E88" s="4">
        <v>9</v>
      </c>
      <c r="F88" s="4">
        <v>18</v>
      </c>
      <c r="G88" s="4">
        <v>37.5</v>
      </c>
      <c r="H88" s="4">
        <v>34.79</v>
      </c>
      <c r="I88" s="34">
        <v>16994.223166060001</v>
      </c>
      <c r="J88" s="35">
        <v>15.842440801457194</v>
      </c>
      <c r="K88" s="35">
        <v>14.648421052631578</v>
      </c>
      <c r="L88" s="35">
        <v>12.040998567253137</v>
      </c>
      <c r="M88" s="35">
        <v>11.593405031401563</v>
      </c>
      <c r="N88" s="4">
        <v>2.375</v>
      </c>
      <c r="O88" s="4">
        <v>4.1666666666666554</v>
      </c>
      <c r="P88" s="35">
        <v>2.4604771486059209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>
        <f t="shared" si="26"/>
        <v>-0.3867329765880051</v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>
        <f t="shared" si="30"/>
        <v>107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2.460477149515921</v>
      </c>
      <c r="AH88" s="38" t="str">
        <f t="shared" si="36"/>
        <v xml:space="preserve"> </v>
      </c>
      <c r="AI88" s="1">
        <f t="shared" si="37"/>
        <v>146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38.673297658800507</v>
      </c>
      <c r="AR88" s="21">
        <v>23.931119612977557</v>
      </c>
      <c r="AS88">
        <v>7.7895947111238817</v>
      </c>
      <c r="AT88">
        <v>-38.673297658800507</v>
      </c>
      <c r="AU88">
        <v>-23.931119612977557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5</v>
      </c>
      <c r="D89" s="4">
        <v>1</v>
      </c>
      <c r="E89" s="4">
        <v>12</v>
      </c>
      <c r="F89" s="4">
        <v>18</v>
      </c>
      <c r="G89" s="4">
        <v>58</v>
      </c>
      <c r="H89" s="4">
        <v>47.21</v>
      </c>
      <c r="I89" s="34">
        <v>13806.28496959</v>
      </c>
      <c r="J89" s="35">
        <v>8.8924467884724052</v>
      </c>
      <c r="K89" s="35">
        <v>8.6639750412919803</v>
      </c>
      <c r="L89" s="35">
        <v>6.4324770436139733</v>
      </c>
      <c r="M89" s="35">
        <v>6.2535667895383531</v>
      </c>
      <c r="N89" s="4">
        <v>5.4489999999999998</v>
      </c>
      <c r="O89" s="4">
        <v>-1.8348623853217134E-2</v>
      </c>
      <c r="P89" s="35">
        <v>4.2067358610463881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0.22855327353173474</v>
      </c>
      <c r="T89" s="37" t="str">
        <f t="shared" si="24"/>
        <v/>
      </c>
      <c r="U89" s="37" t="str">
        <f t="shared" si="25"/>
        <v/>
      </c>
      <c r="V89" s="37">
        <f t="shared" si="26"/>
        <v>-0.65576993841034792</v>
      </c>
      <c r="W89" s="37" t="str">
        <f t="shared" si="27"/>
        <v/>
      </c>
      <c r="X89" s="37">
        <f t="shared" si="28"/>
        <v>-0.59362894689342727</v>
      </c>
      <c r="Y89" s="1" t="str">
        <f t="shared" si="29"/>
        <v xml:space="preserve"> </v>
      </c>
      <c r="Z89" s="1">
        <f t="shared" si="30"/>
        <v>29</v>
      </c>
      <c r="AA89" s="1" t="str">
        <f t="shared" si="29"/>
        <v xml:space="preserve"> </v>
      </c>
      <c r="AB89" s="1">
        <f t="shared" si="31"/>
        <v>29</v>
      </c>
      <c r="AC89" s="1">
        <f t="shared" si="32"/>
        <v>52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4.2067358619663882</v>
      </c>
      <c r="AH89" s="38" t="str">
        <f t="shared" si="36"/>
        <v xml:space="preserve"> </v>
      </c>
      <c r="AI89" s="1">
        <f t="shared" si="37"/>
        <v>63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65.576993841034792</v>
      </c>
      <c r="AR89" s="21">
        <v>59.362894689342724</v>
      </c>
      <c r="AS89">
        <v>22.855327261173475</v>
      </c>
      <c r="AT89">
        <v>-65.576993841034792</v>
      </c>
      <c r="AU89">
        <v>-59.362894689342724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1</v>
      </c>
      <c r="E90" s="4">
        <v>12</v>
      </c>
      <c r="F90" s="4">
        <v>25</v>
      </c>
      <c r="G90" s="4">
        <v>150</v>
      </c>
      <c r="H90" s="4">
        <v>151.11000000000001</v>
      </c>
      <c r="I90" s="34">
        <v>81827.058548250003</v>
      </c>
      <c r="J90" s="35">
        <v>29.126831148804939</v>
      </c>
      <c r="K90" s="35">
        <v>20.702836004932184</v>
      </c>
      <c r="L90" s="35">
        <v>13.214966835501571</v>
      </c>
      <c r="M90" s="35">
        <v>11.211320213655339</v>
      </c>
      <c r="N90" s="4">
        <v>5.1879999999999997</v>
      </c>
      <c r="O90" s="4">
        <v>-53.092224231464748</v>
      </c>
      <c r="P90" s="35">
        <v>3.0196545562835015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 t="str">
        <f t="shared" si="28"/>
        <v/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3.0196545572135016</v>
      </c>
      <c r="AH90" s="38" t="str">
        <f t="shared" si="36"/>
        <v xml:space="preserve"> </v>
      </c>
      <c r="AI90" s="1">
        <f t="shared" si="37"/>
        <v>113</v>
      </c>
      <c r="AJ90" s="1" t="str">
        <f t="shared" si="37"/>
        <v xml:space="preserve"> </v>
      </c>
      <c r="AK90" s="25" t="str">
        <f t="shared" si="38"/>
        <v xml:space="preserve"> </v>
      </c>
      <c r="AL90" s="25">
        <f t="shared" si="39"/>
        <v>-53.092224230534747</v>
      </c>
      <c r="AM90" s="1" t="str">
        <f t="shared" si="40"/>
        <v xml:space="preserve"> </v>
      </c>
      <c r="AN90" s="1">
        <f t="shared" si="40"/>
        <v>5</v>
      </c>
      <c r="AO90" t="s">
        <v>228</v>
      </c>
      <c r="AP90" t="s">
        <v>1244</v>
      </c>
      <c r="AQ90" s="22">
        <v>-12.751092233264849</v>
      </c>
      <c r="AR90" s="21">
        <v>16.514587564014604</v>
      </c>
      <c r="AS90">
        <v>-0.73456422473695548</v>
      </c>
      <c r="AT90">
        <v>12.751092233264849</v>
      </c>
      <c r="AU90">
        <v>-16.514587564014604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2</v>
      </c>
      <c r="E91" s="4">
        <v>9</v>
      </c>
      <c r="F91" s="4">
        <v>21</v>
      </c>
      <c r="G91" s="4">
        <v>147</v>
      </c>
      <c r="H91" s="4">
        <v>118.59</v>
      </c>
      <c r="I91" s="34">
        <v>53527.481013689998</v>
      </c>
      <c r="J91" s="35">
        <v>16.150074901266514</v>
      </c>
      <c r="K91" s="35">
        <v>10.854919908466819</v>
      </c>
      <c r="L91" s="35" t="s">
        <v>1238</v>
      </c>
      <c r="M91" s="35" t="s">
        <v>1238</v>
      </c>
      <c r="N91" s="4">
        <v>7.343</v>
      </c>
      <c r="O91" s="4">
        <v>-27.368941641938672</v>
      </c>
      <c r="P91" s="35">
        <v>2.6747617842988447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0.23956488836727044</v>
      </c>
      <c r="T91" s="37" t="str">
        <f t="shared" si="24"/>
        <v/>
      </c>
      <c r="U91" s="37" t="str">
        <f t="shared" si="25"/>
        <v/>
      </c>
      <c r="V91" s="37">
        <f t="shared" si="26"/>
        <v>-0.374824341355943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>
        <f t="shared" si="30"/>
        <v>110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46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2.6747617852388448</v>
      </c>
      <c r="AH91" s="38" t="str">
        <f t="shared" si="36"/>
        <v xml:space="preserve"> </v>
      </c>
      <c r="AI91" s="1">
        <f t="shared" si="37"/>
        <v>138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37.482434135594303</v>
      </c>
      <c r="AR91" s="21" t="e">
        <v>#VALUE!</v>
      </c>
      <c r="AS91">
        <v>23.956488742727046</v>
      </c>
      <c r="AT91">
        <v>-37.482434135594303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903</v>
      </c>
      <c r="C92" s="4">
        <v>5</v>
      </c>
      <c r="D92" s="4">
        <v>2</v>
      </c>
      <c r="E92" s="4">
        <v>11</v>
      </c>
      <c r="F92" s="4">
        <v>18</v>
      </c>
      <c r="G92" s="4">
        <v>94.5</v>
      </c>
      <c r="H92" s="4">
        <v>90.56</v>
      </c>
      <c r="I92" s="34">
        <v>9849.1138844800007</v>
      </c>
      <c r="J92" s="35">
        <v>17.564003103180763</v>
      </c>
      <c r="K92" s="35">
        <v>18.166499498495487</v>
      </c>
      <c r="L92" s="35">
        <v>12.34917993791411</v>
      </c>
      <c r="M92" s="35">
        <v>13.093934093789606</v>
      </c>
      <c r="N92" s="4">
        <v>5.1559999999999997</v>
      </c>
      <c r="O92" s="4">
        <v>9.0063424947145716</v>
      </c>
      <c r="P92" s="35">
        <v>1.7910777385159011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>
        <f t="shared" si="26"/>
        <v>-0.32009063266968629</v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>
        <f t="shared" si="30"/>
        <v>131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903</v>
      </c>
      <c r="AP92" t="s">
        <v>1246</v>
      </c>
      <c r="AQ92" s="22">
        <v>32.009063266968631</v>
      </c>
      <c r="AR92" s="21">
        <v>21.984187081478545</v>
      </c>
      <c r="AS92">
        <v>4.3507067137809052</v>
      </c>
      <c r="AT92">
        <v>-32.009063266968631</v>
      </c>
      <c r="AU92">
        <v>-21.984187081478545</v>
      </c>
      <c r="AV92" t="s">
        <v>1435</v>
      </c>
    </row>
    <row r="93" spans="1:48" x14ac:dyDescent="0.25">
      <c r="A93" s="14">
        <v>9.5999999999999855E-10</v>
      </c>
      <c r="B93" t="s">
        <v>904</v>
      </c>
      <c r="C93" s="4">
        <v>5</v>
      </c>
      <c r="D93" s="4">
        <v>0</v>
      </c>
      <c r="E93" s="4">
        <v>3</v>
      </c>
      <c r="F93" s="4">
        <v>8</v>
      </c>
      <c r="G93" s="4">
        <v>49</v>
      </c>
      <c r="H93" s="4">
        <v>49.99</v>
      </c>
      <c r="I93" s="34">
        <v>16760.537072030002</v>
      </c>
      <c r="J93" s="35">
        <v>21.5846286701209</v>
      </c>
      <c r="K93" s="35">
        <v>16.341941811049363</v>
      </c>
      <c r="L93" s="35">
        <v>12.810367839889579</v>
      </c>
      <c r="M93" s="35">
        <v>10.359539569148344</v>
      </c>
      <c r="N93" s="4">
        <v>2.3159999999999998</v>
      </c>
      <c r="O93" s="4">
        <v>-37.574123989218336</v>
      </c>
      <c r="P93" s="35" t="s">
        <v>137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904</v>
      </c>
      <c r="AP93" t="s">
        <v>1254</v>
      </c>
      <c r="AQ93" s="22">
        <v>16.445065871663576</v>
      </c>
      <c r="AR93" s="21">
        <v>19.070637415695558</v>
      </c>
      <c r="AS93">
        <v>-1.9803960792158515</v>
      </c>
      <c r="AT93">
        <v>-16.445065871663576</v>
      </c>
      <c r="AU93">
        <v>-19.070637415695558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13</v>
      </c>
      <c r="D94" s="4">
        <v>2</v>
      </c>
      <c r="E94" s="4">
        <v>15</v>
      </c>
      <c r="F94" s="4">
        <v>30</v>
      </c>
      <c r="G94" s="4">
        <v>27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4.0680000000000005</v>
      </c>
      <c r="O94" s="4">
        <v>-18.802395209580823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8</v>
      </c>
      <c r="D95" s="4">
        <v>1</v>
      </c>
      <c r="E95" s="4">
        <v>10</v>
      </c>
      <c r="F95" s="4">
        <v>19</v>
      </c>
      <c r="G95" s="4">
        <v>179</v>
      </c>
      <c r="H95" s="4">
        <v>166.17</v>
      </c>
      <c r="I95" s="34">
        <v>69736.279250790001</v>
      </c>
      <c r="J95" s="35" t="s">
        <v>1238</v>
      </c>
      <c r="K95" s="35" t="s">
        <v>1238</v>
      </c>
      <c r="L95" s="35">
        <v>26.088829892716777</v>
      </c>
      <c r="M95" s="35">
        <v>24.221332794993437</v>
      </c>
      <c r="N95" s="4">
        <v>2.3679999999999999</v>
      </c>
      <c r="O95" s="4">
        <v>26.226012793176956</v>
      </c>
      <c r="P95" s="35">
        <v>3.143768429921165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3.1437684309011651</v>
      </c>
      <c r="AH95" s="38" t="str">
        <f t="shared" si="36"/>
        <v xml:space="preserve"> </v>
      </c>
      <c r="AI95" s="1">
        <f t="shared" si="37"/>
        <v>107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-64.815905380443439</v>
      </c>
      <c r="AS95">
        <v>7.7210086056448191</v>
      </c>
      <c r="AT95" t="e">
        <v>#VALUE!</v>
      </c>
      <c r="AU95">
        <v>64.815905380443439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2</v>
      </c>
      <c r="D96" s="4">
        <v>3</v>
      </c>
      <c r="E96" s="4">
        <v>13</v>
      </c>
      <c r="F96" s="4">
        <v>18</v>
      </c>
      <c r="G96" s="4">
        <v>17.5</v>
      </c>
      <c r="H96" s="4">
        <v>16.46</v>
      </c>
      <c r="I96" s="34">
        <v>13519.733127261359</v>
      </c>
      <c r="J96" s="35" t="s">
        <v>1238</v>
      </c>
      <c r="K96" s="35" t="s">
        <v>1238</v>
      </c>
      <c r="L96" s="35" t="s">
        <v>1238</v>
      </c>
      <c r="M96" s="35" t="s">
        <v>1238</v>
      </c>
      <c r="N96" s="4">
        <v>-7.4720000000000004</v>
      </c>
      <c r="O96" s="4" t="s">
        <v>132</v>
      </c>
      <c r="P96" s="35">
        <v>9.9331713244228421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 xml:space="preserve"> </v>
      </c>
      <c r="V96" s="37" t="str">
        <f t="shared" si="26"/>
        <v xml:space="preserve"> 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9.9331713254128413</v>
      </c>
      <c r="AH96" s="38" t="str">
        <f t="shared" si="36"/>
        <v xml:space="preserve"> </v>
      </c>
      <c r="AI96" s="1">
        <f t="shared" si="37"/>
        <v>4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 t="e">
        <v>#VALUE!</v>
      </c>
      <c r="AR96" s="21" t="e">
        <v>#VALUE!</v>
      </c>
      <c r="AS96">
        <v>6.3183475091129981</v>
      </c>
      <c r="AT96" t="e">
        <v>#VALUE!</v>
      </c>
      <c r="AU96" t="e">
        <v>#VALUE!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8</v>
      </c>
      <c r="D97" s="4">
        <v>1</v>
      </c>
      <c r="E97" s="4">
        <v>6</v>
      </c>
      <c r="F97" s="4">
        <v>15</v>
      </c>
      <c r="G97" s="4">
        <v>115.5</v>
      </c>
      <c r="H97" s="4">
        <v>102.55</v>
      </c>
      <c r="I97" s="34">
        <v>28590.324699999997</v>
      </c>
      <c r="J97" s="35" t="s">
        <v>1238</v>
      </c>
      <c r="K97" s="35">
        <v>37.37244897959183</v>
      </c>
      <c r="L97" s="35">
        <v>28.736929685502428</v>
      </c>
      <c r="M97" s="35">
        <v>26.426083235363272</v>
      </c>
      <c r="N97" s="4">
        <v>2.5420000000000003</v>
      </c>
      <c r="O97" s="4">
        <v>15.545454545454549</v>
      </c>
      <c r="P97" s="35">
        <v>0.48756704046806437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 xml:space="preserve"> </v>
      </c>
      <c r="V97" s="37" t="str">
        <f t="shared" si="26"/>
        <v xml:space="preserve"> </v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 t="e">
        <v>#VALUE!</v>
      </c>
      <c r="AR97" s="21">
        <v>-81.545247657598424</v>
      </c>
      <c r="AS97">
        <v>12.627986348122878</v>
      </c>
      <c r="AT97" t="e">
        <v>#VALUE!</v>
      </c>
      <c r="AU97">
        <v>81.545247657598424</v>
      </c>
      <c r="AV97" t="s">
        <v>1440</v>
      </c>
    </row>
    <row r="98" spans="1:48" x14ac:dyDescent="0.25">
      <c r="A98" s="14">
        <v>1.0099999999999984E-9</v>
      </c>
      <c r="B98" t="s">
        <v>1202</v>
      </c>
      <c r="C98" s="4">
        <v>13</v>
      </c>
      <c r="D98" s="4">
        <v>0</v>
      </c>
      <c r="E98" s="4">
        <v>9</v>
      </c>
      <c r="F98" s="4">
        <v>22</v>
      </c>
      <c r="G98" s="4">
        <v>110</v>
      </c>
      <c r="H98" s="4">
        <v>113.44</v>
      </c>
      <c r="I98" s="34">
        <v>13418.892810719999</v>
      </c>
      <c r="J98" s="35">
        <v>16.336405529953918</v>
      </c>
      <c r="K98" s="35">
        <v>12.439960521987061</v>
      </c>
      <c r="L98" s="35">
        <v>12.48680991137638</v>
      </c>
      <c r="M98" s="35">
        <v>10.549734421319641</v>
      </c>
      <c r="N98" s="4">
        <v>6.944</v>
      </c>
      <c r="O98" s="4">
        <v>-27.135362014690443</v>
      </c>
      <c r="P98" s="35">
        <v>2.4233074753173489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-0.36761141050408219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113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2.423307476327349</v>
      </c>
      <c r="AH98" s="38" t="str">
        <f t="shared" si="36"/>
        <v xml:space="preserve"> </v>
      </c>
      <c r="AI98" s="1">
        <f t="shared" si="37"/>
        <v>149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1202</v>
      </c>
      <c r="AP98" t="s">
        <v>1242</v>
      </c>
      <c r="AQ98" s="22">
        <v>36.76114105040822</v>
      </c>
      <c r="AR98" s="21">
        <v>21.114711187889203</v>
      </c>
      <c r="AS98">
        <v>-3.0324400564174847</v>
      </c>
      <c r="AT98">
        <v>-36.76114105040822</v>
      </c>
      <c r="AU98">
        <v>-21.114711187889203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0</v>
      </c>
      <c r="D99" s="4">
        <v>0</v>
      </c>
      <c r="E99" s="4">
        <v>1</v>
      </c>
      <c r="F99" s="4">
        <v>1</v>
      </c>
      <c r="G99" s="4" t="s">
        <v>132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16</v>
      </c>
      <c r="D100" s="4">
        <v>1</v>
      </c>
      <c r="E100" s="4">
        <v>9</v>
      </c>
      <c r="F100" s="4">
        <v>26</v>
      </c>
      <c r="G100" s="4">
        <v>78</v>
      </c>
      <c r="H100" s="4">
        <v>72.42</v>
      </c>
      <c r="I100" s="34">
        <v>22115.73192342</v>
      </c>
      <c r="J100" s="35">
        <v>25.508982035928145</v>
      </c>
      <c r="K100" s="35">
        <v>22.317411402157166</v>
      </c>
      <c r="L100" s="35">
        <v>13.351477655175694</v>
      </c>
      <c r="M100" s="35">
        <v>12.258287049293235</v>
      </c>
      <c r="N100" s="4">
        <v>2.839</v>
      </c>
      <c r="O100" s="4">
        <v>5.932835820895515</v>
      </c>
      <c r="P100" s="35">
        <v>0.89201877934272311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1.2537418981248161</v>
      </c>
      <c r="AR100" s="21">
        <v>15.652181912579143</v>
      </c>
      <c r="AS100">
        <v>7.705053852526933</v>
      </c>
      <c r="AT100">
        <v>-1.2537418981248161</v>
      </c>
      <c r="AU100">
        <v>-15.652181912579143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12</v>
      </c>
      <c r="D101" s="4">
        <v>0</v>
      </c>
      <c r="E101" s="4">
        <v>8</v>
      </c>
      <c r="F101" s="4">
        <v>20</v>
      </c>
      <c r="G101" s="4">
        <v>38</v>
      </c>
      <c r="H101" s="4">
        <v>33.35</v>
      </c>
      <c r="I101" s="34">
        <v>7132.8960323500005</v>
      </c>
      <c r="J101" s="35">
        <v>20.285888077858878</v>
      </c>
      <c r="K101" s="35">
        <v>19.958108916816279</v>
      </c>
      <c r="L101" s="35">
        <v>9.2897328408538034</v>
      </c>
      <c r="M101" s="35">
        <v>9.1979443489407196</v>
      </c>
      <c r="N101" s="4">
        <v>1.6440000000000001</v>
      </c>
      <c r="O101" s="4">
        <v>-26.278026905829588</v>
      </c>
      <c r="P101" s="35">
        <v>3.7061469265367313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-0.41312211578519487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72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3.7061469275767314</v>
      </c>
      <c r="AH101" s="38" t="str">
        <f t="shared" si="36"/>
        <v xml:space="preserve"> </v>
      </c>
      <c r="AI101" s="1">
        <f t="shared" si="37"/>
        <v>78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21.472541039048142</v>
      </c>
      <c r="AR101" s="21">
        <v>41.312211578519488</v>
      </c>
      <c r="AS101">
        <v>13.943028485757125</v>
      </c>
      <c r="AT101">
        <v>-21.472541039048142</v>
      </c>
      <c r="AU101">
        <v>-41.312211578519488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17</v>
      </c>
      <c r="D102" s="4">
        <v>1</v>
      </c>
      <c r="E102" s="4">
        <v>4</v>
      </c>
      <c r="F102" s="4">
        <v>22</v>
      </c>
      <c r="G102" s="4">
        <v>30</v>
      </c>
      <c r="H102" s="4">
        <v>27.62</v>
      </c>
      <c r="I102" s="34">
        <v>11789.00844542</v>
      </c>
      <c r="J102" s="35">
        <v>15.809959931310818</v>
      </c>
      <c r="K102" s="35">
        <v>11.186715269339814</v>
      </c>
      <c r="L102" s="35" t="s">
        <v>1238</v>
      </c>
      <c r="M102" s="35" t="s">
        <v>1238</v>
      </c>
      <c r="N102" s="4">
        <v>1.7470000000000001</v>
      </c>
      <c r="O102" s="4">
        <v>-54.505208333333336</v>
      </c>
      <c r="P102" s="35">
        <v>5.7023895727733525</v>
      </c>
      <c r="Q102" s="36">
        <f t="shared" si="21"/>
        <v>77.272727273777264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-0.38799032365984432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105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56</v>
      </c>
      <c r="AF102" s="1" t="str">
        <f t="shared" si="34"/>
        <v xml:space="preserve"> </v>
      </c>
      <c r="AG102" s="38">
        <f t="shared" si="35"/>
        <v>5.7023895738233525</v>
      </c>
      <c r="AH102" s="38" t="str">
        <f t="shared" si="36"/>
        <v xml:space="preserve"> </v>
      </c>
      <c r="AI102" s="1">
        <f t="shared" si="37"/>
        <v>26</v>
      </c>
      <c r="AJ102" s="1" t="str">
        <f t="shared" si="37"/>
        <v xml:space="preserve"> </v>
      </c>
      <c r="AK102" s="25" t="str">
        <f t="shared" si="38"/>
        <v xml:space="preserve"> </v>
      </c>
      <c r="AL102" s="25">
        <f t="shared" si="39"/>
        <v>-54.505208332283338</v>
      </c>
      <c r="AM102" s="1" t="str">
        <f t="shared" si="40"/>
        <v xml:space="preserve"> </v>
      </c>
      <c r="AN102" s="1">
        <f t="shared" si="40"/>
        <v>7</v>
      </c>
      <c r="AO102" t="s">
        <v>511</v>
      </c>
      <c r="AP102" t="s">
        <v>1246</v>
      </c>
      <c r="AQ102" s="22">
        <v>38.799032365984431</v>
      </c>
      <c r="AR102" s="21" t="e">
        <v>#VALUE!</v>
      </c>
      <c r="AS102">
        <v>8.6169442433019494</v>
      </c>
      <c r="AT102">
        <v>-38.799032365984431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7</v>
      </c>
      <c r="D103" s="4">
        <v>3</v>
      </c>
      <c r="E103" s="4">
        <v>9</v>
      </c>
      <c r="F103" s="4">
        <v>19</v>
      </c>
      <c r="G103" s="4">
        <v>93.5</v>
      </c>
      <c r="H103" s="4">
        <v>91.96</v>
      </c>
      <c r="I103" s="34">
        <v>22742.80637024</v>
      </c>
      <c r="J103" s="35">
        <v>32.691077141841447</v>
      </c>
      <c r="K103" s="35">
        <v>30.63291139240506</v>
      </c>
      <c r="L103" s="35">
        <v>21.237527240773286</v>
      </c>
      <c r="M103" s="35">
        <v>20.424357817237777</v>
      </c>
      <c r="N103" s="4">
        <v>2.8130000000000002</v>
      </c>
      <c r="O103" s="4">
        <v>13.886639676113358</v>
      </c>
      <c r="P103" s="35">
        <v>1.1124401913875601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-26.548426610279364</v>
      </c>
      <c r="AR103" s="21">
        <v>-34.167852472642089</v>
      </c>
      <c r="AS103">
        <v>1.674641148325362</v>
      </c>
      <c r="AT103">
        <v>26.548426610279364</v>
      </c>
      <c r="AU103">
        <v>34.167852472642089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4</v>
      </c>
      <c r="D104" s="4">
        <v>5</v>
      </c>
      <c r="E104" s="4">
        <v>13</v>
      </c>
      <c r="F104" s="4">
        <v>22</v>
      </c>
      <c r="G104" s="4">
        <v>95</v>
      </c>
      <c r="H104" s="4">
        <v>103.49</v>
      </c>
      <c r="I104" s="34">
        <v>13952.87397647</v>
      </c>
      <c r="J104" s="35">
        <v>29.610872675250356</v>
      </c>
      <c r="K104" s="35">
        <v>25.076326629512963</v>
      </c>
      <c r="L104" s="35">
        <v>19.618716964796299</v>
      </c>
      <c r="M104" s="35">
        <v>16.947942552363891</v>
      </c>
      <c r="N104" s="4">
        <v>3.4950000000000001</v>
      </c>
      <c r="O104" s="4">
        <v>-16.587112171837713</v>
      </c>
      <c r="P104" s="35">
        <v>2.1142139337134025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2.1142139347834026</v>
      </c>
      <c r="AH104" s="38" t="str">
        <f t="shared" si="36"/>
        <v xml:space="preserve"> </v>
      </c>
      <c r="AI104" s="1">
        <f t="shared" si="37"/>
        <v>171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-14.624835741927189</v>
      </c>
      <c r="AR104" s="21">
        <v>-23.941035770954876</v>
      </c>
      <c r="AS104">
        <v>-8.2036911778915815</v>
      </c>
      <c r="AT104">
        <v>14.624835741927189</v>
      </c>
      <c r="AU104">
        <v>23.941035770954876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23</v>
      </c>
      <c r="D105" s="4">
        <v>1</v>
      </c>
      <c r="E105" s="4">
        <v>8</v>
      </c>
      <c r="F105" s="4">
        <v>32</v>
      </c>
      <c r="G105" s="4">
        <v>650</v>
      </c>
      <c r="H105" s="4">
        <v>630.07000000000005</v>
      </c>
      <c r="I105" s="34">
        <v>149050.01888329003</v>
      </c>
      <c r="J105" s="35" t="s">
        <v>1238</v>
      </c>
      <c r="K105" s="35">
        <v>31.778383013062996</v>
      </c>
      <c r="L105" s="35">
        <v>12.536399938954311</v>
      </c>
      <c r="M105" s="35">
        <v>11.662751115435977</v>
      </c>
      <c r="N105" s="4">
        <v>12.951000000000001</v>
      </c>
      <c r="O105" s="4">
        <v>67.498706673564413</v>
      </c>
      <c r="P105" s="35">
        <v>0</v>
      </c>
      <c r="Q105" s="36">
        <f t="shared" si="21"/>
        <v>71.875000001079997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76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67.49870667464441</v>
      </c>
      <c r="AL105" s="25" t="str">
        <f t="shared" si="39"/>
        <v xml:space="preserve"> </v>
      </c>
      <c r="AM105" s="1">
        <f t="shared" si="40"/>
        <v>7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20.801426716078542</v>
      </c>
      <c r="AS105">
        <v>3.1631406034250187</v>
      </c>
      <c r="AT105" t="e">
        <v>#VALUE!</v>
      </c>
      <c r="AU105">
        <v>-20.801426716078542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0</v>
      </c>
      <c r="E106" s="4">
        <v>3</v>
      </c>
      <c r="F106" s="4">
        <v>26</v>
      </c>
      <c r="G106" s="4">
        <v>246</v>
      </c>
      <c r="H106" s="4">
        <v>168.59</v>
      </c>
      <c r="I106" s="34">
        <v>61906.354043109997</v>
      </c>
      <c r="J106" s="35">
        <v>9.0942928039702231</v>
      </c>
      <c r="K106" s="35">
        <v>8.2359550561797761</v>
      </c>
      <c r="L106" s="35">
        <v>8.1441555242484611</v>
      </c>
      <c r="M106" s="35">
        <v>7.8331772975601037</v>
      </c>
      <c r="N106" s="4">
        <v>18.538</v>
      </c>
      <c r="O106" s="4">
        <v>8.7272727272727231</v>
      </c>
      <c r="P106" s="35">
        <v>2.7878284595764875E-2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0.45916127993216149</v>
      </c>
      <c r="T106" s="37" t="str">
        <f t="shared" si="24"/>
        <v/>
      </c>
      <c r="U106" s="37" t="str">
        <f t="shared" si="25"/>
        <v/>
      </c>
      <c r="V106" s="37">
        <f t="shared" si="26"/>
        <v>-0.64795640092182327</v>
      </c>
      <c r="W106" s="37" t="str">
        <f t="shared" si="27"/>
        <v/>
      </c>
      <c r="X106" s="37">
        <f t="shared" si="28"/>
        <v>-0.48549384092428138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31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55</v>
      </c>
      <c r="AC106" s="1">
        <f t="shared" ref="AC106:AC169" si="43">IF(ISERROR((RANK(S106,S$7:S$391,0)))=TRUE," ",((RANK(S106,S$7:S$391,0))))</f>
        <v>8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20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64.795640092182325</v>
      </c>
      <c r="AR106" s="21">
        <v>48.549384092428141</v>
      </c>
      <c r="AS106">
        <v>45.916127884216152</v>
      </c>
      <c r="AT106">
        <v>-64.795640092182325</v>
      </c>
      <c r="AU106">
        <v>-48.549384092428141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2</v>
      </c>
      <c r="F107" s="3">
        <v>6</v>
      </c>
      <c r="G107" s="4">
        <v>81</v>
      </c>
      <c r="H107" s="4">
        <v>77.2</v>
      </c>
      <c r="I107" s="5">
        <v>12417.890586000001</v>
      </c>
      <c r="J107" s="4">
        <v>23.856613102595798</v>
      </c>
      <c r="K107" s="4">
        <v>20.310444619836886</v>
      </c>
      <c r="L107" s="4" t="s">
        <v>1238</v>
      </c>
      <c r="M107" s="4" t="s">
        <v>1238</v>
      </c>
      <c r="N107" s="4">
        <v>3.2360000000000002</v>
      </c>
      <c r="O107" s="4">
        <v>-22.952380952380953</v>
      </c>
      <c r="P107" s="4">
        <v>3.1541450777202074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3.1541450788202074</v>
      </c>
      <c r="AH107" t="str">
        <f t="shared" si="36"/>
        <v xml:space="preserve"> </v>
      </c>
      <c r="AI107">
        <f t="shared" si="46"/>
        <v>104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7.6501260792162462</v>
      </c>
      <c r="AR107" t="e">
        <v>#VALUE!</v>
      </c>
      <c r="AS107">
        <v>4.9222797927461093</v>
      </c>
      <c r="AT107">
        <v>-7.6501260792162462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10</v>
      </c>
      <c r="D108" s="3">
        <v>4</v>
      </c>
      <c r="E108" s="3">
        <v>7</v>
      </c>
      <c r="F108" s="3">
        <v>21</v>
      </c>
      <c r="G108" s="4">
        <v>80</v>
      </c>
      <c r="H108" s="4">
        <v>76.91</v>
      </c>
      <c r="I108" s="5">
        <v>65942.648459079996</v>
      </c>
      <c r="J108" s="4">
        <v>25.948043184885289</v>
      </c>
      <c r="K108" s="4">
        <v>24.532695374800635</v>
      </c>
      <c r="L108" s="4">
        <v>16.948450861667443</v>
      </c>
      <c r="M108" s="4">
        <v>16.25022842469577</v>
      </c>
      <c r="N108" s="4">
        <v>2.964</v>
      </c>
      <c r="O108" s="4">
        <v>4.7349823321554734</v>
      </c>
      <c r="P108" s="4">
        <v>2.4132102457417766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2.4132102468517767</v>
      </c>
      <c r="AH108" t="str">
        <f t="shared" si="36"/>
        <v xml:space="preserve"> </v>
      </c>
      <c r="AI108">
        <f t="shared" si="46"/>
        <v>150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-0.44588082599501533</v>
      </c>
      <c r="AR108">
        <v>-7.0716580639556659</v>
      </c>
      <c r="AS108">
        <v>4.0176830061110502</v>
      </c>
      <c r="AT108">
        <v>0.44588082599501533</v>
      </c>
      <c r="AU108">
        <v>7.0716580639556659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4</v>
      </c>
      <c r="D109" s="3">
        <v>4</v>
      </c>
      <c r="E109" s="3">
        <v>7</v>
      </c>
      <c r="F109" s="3">
        <v>15</v>
      </c>
      <c r="G109" s="4">
        <v>222</v>
      </c>
      <c r="H109" s="4">
        <v>207.35</v>
      </c>
      <c r="I109" s="5">
        <v>26170.379799849998</v>
      </c>
      <c r="J109" s="4">
        <v>29.933593186083439</v>
      </c>
      <c r="K109" s="4">
        <v>27.086871325930762</v>
      </c>
      <c r="L109" s="4">
        <v>19.707737635917223</v>
      </c>
      <c r="M109" s="4">
        <v>18.628327034016312</v>
      </c>
      <c r="N109" s="4">
        <v>7.6550000000000002</v>
      </c>
      <c r="O109" s="4">
        <v>4.0081521739130421</v>
      </c>
      <c r="P109" s="4">
        <v>2.1345551000723417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2.1345551011923418</v>
      </c>
      <c r="AH109" t="str">
        <f t="shared" si="36"/>
        <v xml:space="preserve"> </v>
      </c>
      <c r="AI109">
        <f t="shared" si="46"/>
        <v>169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-15.874099346904003</v>
      </c>
      <c r="AR109">
        <v>-24.50342291398524</v>
      </c>
      <c r="AS109">
        <v>7.0653484446588033</v>
      </c>
      <c r="AT109">
        <v>15.874099346904003</v>
      </c>
      <c r="AU109">
        <v>24.50342291398524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5</v>
      </c>
      <c r="D110" s="3">
        <v>7</v>
      </c>
      <c r="E110" s="3">
        <v>14</v>
      </c>
      <c r="F110" s="3">
        <v>26</v>
      </c>
      <c r="G110" s="4">
        <v>39</v>
      </c>
      <c r="H110" s="4">
        <v>41.18</v>
      </c>
      <c r="I110" s="5">
        <v>5725.6403506399993</v>
      </c>
      <c r="J110" s="4">
        <v>21.986118526428189</v>
      </c>
      <c r="K110" s="4">
        <v>12.201481481481482</v>
      </c>
      <c r="L110" s="4" t="s">
        <v>1238</v>
      </c>
      <c r="M110" s="4" t="s">
        <v>1238</v>
      </c>
      <c r="N110" s="4">
        <v>1.873</v>
      </c>
      <c r="O110" s="4">
        <v>-76.017925736235597</v>
      </c>
      <c r="P110" s="4">
        <v>6.5614375910636227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6.5614375921936228</v>
      </c>
      <c r="AH110" t="str">
        <f t="shared" si="36"/>
        <v xml:space="preserve"> </v>
      </c>
      <c r="AI110">
        <f t="shared" si="46"/>
        <v>14</v>
      </c>
      <c r="AJ110" t="str">
        <f t="shared" si="47"/>
        <v xml:space="preserve"> </v>
      </c>
      <c r="AK110" t="str">
        <f t="shared" si="38"/>
        <v xml:space="preserve"> </v>
      </c>
      <c r="AL110">
        <f t="shared" si="39"/>
        <v>-76.017925735105592</v>
      </c>
      <c r="AM110" t="str">
        <f t="shared" si="48"/>
        <v xml:space="preserve"> </v>
      </c>
      <c r="AN110">
        <f t="shared" si="49"/>
        <v>21</v>
      </c>
      <c r="AO110" t="s">
        <v>307</v>
      </c>
      <c r="AP110" t="s">
        <v>1246</v>
      </c>
      <c r="AQ110">
        <v>14.890883077525984</v>
      </c>
      <c r="AR110" t="e">
        <v>#VALUE!</v>
      </c>
      <c r="AS110">
        <v>-5.2938319572608084</v>
      </c>
      <c r="AT110">
        <v>-14.890883077525984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24</v>
      </c>
      <c r="D111" s="3">
        <v>0</v>
      </c>
      <c r="E111" s="3">
        <v>11</v>
      </c>
      <c r="F111" s="3">
        <v>35</v>
      </c>
      <c r="G111" s="4">
        <v>49.5</v>
      </c>
      <c r="H111" s="4">
        <v>46.81</v>
      </c>
      <c r="I111" s="5">
        <v>213832.78974312567</v>
      </c>
      <c r="J111" s="4">
        <v>19.569397993311039</v>
      </c>
      <c r="K111" s="4">
        <v>16.1302549965541</v>
      </c>
      <c r="L111" s="4">
        <v>10.448668973814407</v>
      </c>
      <c r="M111" s="4">
        <v>9.3596344588989506</v>
      </c>
      <c r="N111" s="4">
        <v>2.3919999999999999</v>
      </c>
      <c r="O111" s="4">
        <v>-23.578274760383387</v>
      </c>
      <c r="P111" s="4">
        <v>2.1533860286263615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-0.33990644884363663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102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2.1533860297663616</v>
      </c>
      <c r="AH111" t="str">
        <f t="shared" si="36"/>
        <v xml:space="preserve"> </v>
      </c>
      <c r="AI111">
        <f t="shared" si="46"/>
        <v>165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24.246101925035145</v>
      </c>
      <c r="AR111">
        <v>33.990644884363661</v>
      </c>
      <c r="AS111">
        <v>5.7466353343302634</v>
      </c>
      <c r="AT111">
        <v>-24.246101925035145</v>
      </c>
      <c r="AU111">
        <v>-33.990644884363661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10</v>
      </c>
      <c r="D112" s="3">
        <v>3</v>
      </c>
      <c r="E112" s="3">
        <v>9</v>
      </c>
      <c r="F112" s="3">
        <v>22</v>
      </c>
      <c r="G112" s="4">
        <v>181.5</v>
      </c>
      <c r="H112" s="4">
        <v>170.2</v>
      </c>
      <c r="I112" s="5">
        <v>61038.298720399995</v>
      </c>
      <c r="J112" s="4">
        <v>24.303869770098526</v>
      </c>
      <c r="K112" s="4">
        <v>24.148694665153233</v>
      </c>
      <c r="L112" s="4">
        <v>18.813786086742926</v>
      </c>
      <c r="M112" s="4">
        <v>18.317860610238366</v>
      </c>
      <c r="N112" s="4">
        <v>7.0030000000000001</v>
      </c>
      <c r="O112" s="4">
        <v>2.9852941176470629</v>
      </c>
      <c r="P112" s="4">
        <v>3.9559341950646307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3.9559341962146308</v>
      </c>
      <c r="AH112" t="str">
        <f t="shared" si="36"/>
        <v xml:space="preserve"> </v>
      </c>
      <c r="AI112">
        <f t="shared" si="46"/>
        <v>71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5.9187781851762207</v>
      </c>
      <c r="AR112">
        <v>-18.855893509665567</v>
      </c>
      <c r="AS112">
        <v>6.639247943595783</v>
      </c>
      <c r="AT112">
        <v>-5.9187781851762207</v>
      </c>
      <c r="AU112">
        <v>18.855893509665567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17</v>
      </c>
      <c r="D113" s="3">
        <v>1</v>
      </c>
      <c r="E113" s="3">
        <v>18</v>
      </c>
      <c r="F113" s="3">
        <v>36</v>
      </c>
      <c r="G113" s="4">
        <v>1274.5</v>
      </c>
      <c r="H113" s="4">
        <v>1265.8699999999999</v>
      </c>
      <c r="I113" s="5">
        <v>35403.377458750001</v>
      </c>
      <c r="J113" s="4" t="s">
        <v>1238</v>
      </c>
      <c r="K113" s="4" t="s">
        <v>1238</v>
      </c>
      <c r="L113" s="4" t="s">
        <v>1238</v>
      </c>
      <c r="M113" s="4">
        <v>32.837406987513937</v>
      </c>
      <c r="N113" s="4">
        <v>10.753</v>
      </c>
      <c r="O113" s="4">
        <v>-23.466192170818509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 xml:space="preserve"> </v>
      </c>
      <c r="X113" s="37" t="str">
        <f t="shared" si="28"/>
        <v xml:space="preserve"> 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 t="e">
        <v>#VALUE!</v>
      </c>
      <c r="AS113">
        <v>0.68174457092751162</v>
      </c>
      <c r="AT113" t="e">
        <v>#VALUE!</v>
      </c>
      <c r="AU113" t="e">
        <v>#VALUE!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8</v>
      </c>
      <c r="D114" s="3">
        <v>2</v>
      </c>
      <c r="E114" s="3">
        <v>15</v>
      </c>
      <c r="F114" s="3">
        <v>25</v>
      </c>
      <c r="G114" s="4">
        <v>207.5</v>
      </c>
      <c r="H114" s="4">
        <v>209.6</v>
      </c>
      <c r="I114" s="5">
        <v>30952.789201600001</v>
      </c>
      <c r="J114" s="4">
        <v>22.19633591019803</v>
      </c>
      <c r="K114" s="4">
        <v>17.747671464860286</v>
      </c>
      <c r="L114" s="4">
        <v>13.199335632934647</v>
      </c>
      <c r="M114" s="4">
        <v>11.4246636076588</v>
      </c>
      <c r="N114" s="4">
        <v>9.4429999999999996</v>
      </c>
      <c r="O114" s="4">
        <v>-37.255813953488378</v>
      </c>
      <c r="P114" s="4">
        <v>2.2581106870229011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2.2581106881929012</v>
      </c>
      <c r="AH114" t="str">
        <f t="shared" si="36"/>
        <v xml:space="preserve"> </v>
      </c>
      <c r="AI114">
        <f t="shared" si="46"/>
        <v>159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14.077123437646954</v>
      </c>
      <c r="AR114">
        <v>16.613337519986061</v>
      </c>
      <c r="AS114">
        <v>-1.0019083969465603</v>
      </c>
      <c r="AT114">
        <v>-14.077123437646954</v>
      </c>
      <c r="AU114">
        <v>-16.613337519986061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10</v>
      </c>
      <c r="D115" s="3">
        <v>1</v>
      </c>
      <c r="E115" s="3">
        <v>10</v>
      </c>
      <c r="F115" s="3">
        <v>21</v>
      </c>
      <c r="G115" s="4">
        <v>65</v>
      </c>
      <c r="H115" s="4">
        <v>61.94</v>
      </c>
      <c r="I115" s="5">
        <v>17732.22618636</v>
      </c>
      <c r="J115" s="4">
        <v>23.329566854990581</v>
      </c>
      <c r="K115" s="4">
        <v>21.702873160476521</v>
      </c>
      <c r="L115" s="4">
        <v>12.735962951963167</v>
      </c>
      <c r="M115" s="4">
        <v>11.889890332744082</v>
      </c>
      <c r="N115" s="4">
        <v>2.6550000000000002</v>
      </c>
      <c r="O115" s="4">
        <v>6.6265060240963862</v>
      </c>
      <c r="P115" s="4">
        <v>2.8172424927349047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2.8172424939149048</v>
      </c>
      <c r="AH115" t="str">
        <f t="shared" si="36"/>
        <v xml:space="preserve"> </v>
      </c>
      <c r="AI115">
        <f t="shared" si="46"/>
        <v>128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9.6903425302039103</v>
      </c>
      <c r="AR115">
        <v>19.540689503840202</v>
      </c>
      <c r="AS115">
        <v>4.9402647723603588</v>
      </c>
      <c r="AT115">
        <v>-9.6903425302039103</v>
      </c>
      <c r="AU115">
        <v>-19.540689503840202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20</v>
      </c>
      <c r="D116" s="3">
        <v>0</v>
      </c>
      <c r="E116" s="3">
        <v>1</v>
      </c>
      <c r="F116" s="3">
        <v>21</v>
      </c>
      <c r="G116" s="4">
        <v>85</v>
      </c>
      <c r="H116" s="4">
        <v>59.9</v>
      </c>
      <c r="I116" s="5">
        <v>34710.225386099999</v>
      </c>
      <c r="J116" s="4">
        <v>12.279622796227962</v>
      </c>
      <c r="K116" s="4">
        <v>10.404724682994614</v>
      </c>
      <c r="L116" s="4">
        <v>7.1409592789620726</v>
      </c>
      <c r="M116" s="4">
        <v>6.7528225259931514</v>
      </c>
      <c r="N116" s="4">
        <v>4.8780000000000001</v>
      </c>
      <c r="O116" s="4">
        <v>10.361990950226248</v>
      </c>
      <c r="P116" s="4">
        <v>0</v>
      </c>
      <c r="Q116" s="36">
        <f t="shared" si="21"/>
        <v>95.238095239285244</v>
      </c>
      <c r="R116" t="str">
        <f t="shared" si="22"/>
        <v xml:space="preserve"> </v>
      </c>
      <c r="S116" s="37">
        <f t="shared" si="23"/>
        <v>0.41903172072255435</v>
      </c>
      <c r="T116" s="37" t="str">
        <f t="shared" si="24"/>
        <v/>
      </c>
      <c r="U116" s="37" t="str">
        <f t="shared" si="25"/>
        <v/>
      </c>
      <c r="V116" s="37">
        <f t="shared" si="26"/>
        <v>-0.52465104239669147</v>
      </c>
      <c r="W116" s="37" t="str">
        <f t="shared" si="27"/>
        <v/>
      </c>
      <c r="X116" s="37">
        <f t="shared" si="28"/>
        <v>-0.54887065702567983</v>
      </c>
      <c r="Y116" t="str">
        <f t="shared" si="41"/>
        <v xml:space="preserve"> </v>
      </c>
      <c r="Z116" s="1">
        <f t="shared" si="30"/>
        <v>62</v>
      </c>
      <c r="AA116" t="str">
        <f t="shared" si="42"/>
        <v xml:space="preserve"> </v>
      </c>
      <c r="AB116" s="1">
        <f t="shared" si="31"/>
        <v>36</v>
      </c>
      <c r="AC116">
        <f t="shared" si="43"/>
        <v>12</v>
      </c>
      <c r="AD116" s="1" t="str">
        <f t="shared" si="33"/>
        <v xml:space="preserve"> </v>
      </c>
      <c r="AE116">
        <f t="shared" si="44"/>
        <v>8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52.465104239669145</v>
      </c>
      <c r="AR116">
        <v>54.88706570256798</v>
      </c>
      <c r="AS116">
        <v>41.903171953255438</v>
      </c>
      <c r="AT116">
        <v>-52.465104239669145</v>
      </c>
      <c r="AU116">
        <v>-54.88706570256798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8</v>
      </c>
      <c r="D117" s="3">
        <v>1</v>
      </c>
      <c r="E117" s="3">
        <v>9</v>
      </c>
      <c r="F117" s="3">
        <v>18</v>
      </c>
      <c r="G117" s="4">
        <v>21</v>
      </c>
      <c r="H117" s="4">
        <v>19.739999999999998</v>
      </c>
      <c r="I117" s="5">
        <v>10754.726546759999</v>
      </c>
      <c r="J117" s="4">
        <v>15.114854517611024</v>
      </c>
      <c r="K117" s="4">
        <v>14.611398963730569</v>
      </c>
      <c r="L117" s="4">
        <v>12.651964859340017</v>
      </c>
      <c r="M117" s="4">
        <v>9.6155681734112584</v>
      </c>
      <c r="N117" s="4">
        <v>1.306</v>
      </c>
      <c r="O117" s="4">
        <v>-27.039106145251395</v>
      </c>
      <c r="P117" s="4">
        <v>2.9483282674772036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-0.41489812362322032</v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>
        <f t="shared" si="30"/>
        <v>97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2.9483282686772037</v>
      </c>
      <c r="AH117" t="str">
        <f t="shared" si="36"/>
        <v xml:space="preserve"> </v>
      </c>
      <c r="AI117">
        <f t="shared" si="46"/>
        <v>119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41.489812362322034</v>
      </c>
      <c r="AR117">
        <v>20.07134656062831</v>
      </c>
      <c r="AS117">
        <v>6.3829787234042534</v>
      </c>
      <c r="AT117">
        <v>-41.489812362322034</v>
      </c>
      <c r="AU117">
        <v>-20.07134656062831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17</v>
      </c>
      <c r="D118" s="3">
        <v>2</v>
      </c>
      <c r="E118" s="3">
        <v>5</v>
      </c>
      <c r="F118" s="3">
        <v>24</v>
      </c>
      <c r="G118" s="4">
        <v>82</v>
      </c>
      <c r="H118" s="4">
        <v>76.17</v>
      </c>
      <c r="I118" s="5">
        <v>34781.946220049998</v>
      </c>
      <c r="J118" s="4" t="s">
        <v>1238</v>
      </c>
      <c r="K118" s="4">
        <v>11.976415094339622</v>
      </c>
      <c r="L118" s="4" t="s">
        <v>1238</v>
      </c>
      <c r="M118" s="4" t="s">
        <v>1238</v>
      </c>
      <c r="N118" s="4">
        <v>-2.5140000000000002</v>
      </c>
      <c r="O118" s="4" t="s">
        <v>132</v>
      </c>
      <c r="P118" s="4">
        <v>1.3272942103190233</v>
      </c>
      <c r="Q118" s="36">
        <f t="shared" si="21"/>
        <v>70.833333334543326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 xml:space="preserve"> </v>
      </c>
      <c r="V118" s="37" t="str">
        <f t="shared" si="26"/>
        <v xml:space="preserve"> 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>
        <f t="shared" si="44"/>
        <v>82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 t="e">
        <v>#VALUE!</v>
      </c>
      <c r="AR118" t="e">
        <v>#VALUE!</v>
      </c>
      <c r="AS118">
        <v>7.6539319942234396</v>
      </c>
      <c r="AT118" t="e">
        <v>#VALUE!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15</v>
      </c>
      <c r="D119" s="3">
        <v>1</v>
      </c>
      <c r="E119" s="3">
        <v>11</v>
      </c>
      <c r="F119" s="3">
        <v>27</v>
      </c>
      <c r="G119" s="4">
        <v>22</v>
      </c>
      <c r="H119" s="4">
        <v>19.3</v>
      </c>
      <c r="I119" s="5">
        <v>7692.5917033000005</v>
      </c>
      <c r="J119" s="4">
        <v>32.274247491638796</v>
      </c>
      <c r="K119" s="4">
        <v>11.619506321493077</v>
      </c>
      <c r="L119" s="4">
        <v>11.418916673374063</v>
      </c>
      <c r="M119" s="4">
        <v>6.5092592729635443</v>
      </c>
      <c r="N119" s="4">
        <v>0.59799999999999998</v>
      </c>
      <c r="O119" s="4">
        <v>-64.404761904761898</v>
      </c>
      <c r="P119" s="4">
        <v>2.2124352331606216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/>
      </c>
      <c r="T119" s="37" t="str">
        <f t="shared" si="24"/>
        <v/>
      </c>
      <c r="U119" s="37" t="str">
        <f t="shared" si="25"/>
        <v/>
      </c>
      <c r="V119" s="37" t="str">
        <f t="shared" si="26"/>
        <v/>
      </c>
      <c r="W119" s="37" t="str">
        <f t="shared" si="27"/>
        <v/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2.2124352343806217</v>
      </c>
      <c r="AH119" t="str">
        <f t="shared" si="36"/>
        <v xml:space="preserve"> </v>
      </c>
      <c r="AI119">
        <f t="shared" si="46"/>
        <v>161</v>
      </c>
      <c r="AJ119" t="str">
        <f t="shared" si="47"/>
        <v xml:space="preserve"> </v>
      </c>
      <c r="AK119" t="str">
        <f t="shared" si="38"/>
        <v xml:space="preserve"> </v>
      </c>
      <c r="AL119">
        <f t="shared" si="39"/>
        <v>-64.404761903541896</v>
      </c>
      <c r="AM119" t="str">
        <f t="shared" si="48"/>
        <v xml:space="preserve"> </v>
      </c>
      <c r="AN119">
        <f t="shared" si="49"/>
        <v>15</v>
      </c>
      <c r="AO119" t="s">
        <v>295</v>
      </c>
      <c r="AP119" t="s">
        <v>1295</v>
      </c>
      <c r="AQ119">
        <v>-24.934862879454943</v>
      </c>
      <c r="AR119">
        <v>27.861115361429412</v>
      </c>
      <c r="AS119">
        <v>13.989637305699487</v>
      </c>
      <c r="AT119">
        <v>24.934862879454943</v>
      </c>
      <c r="AU119">
        <v>-27.861115361429412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8</v>
      </c>
      <c r="D120" s="3">
        <v>1</v>
      </c>
      <c r="E120" s="3">
        <v>5</v>
      </c>
      <c r="F120" s="3">
        <v>14</v>
      </c>
      <c r="G120" s="4">
        <v>349</v>
      </c>
      <c r="H120" s="4">
        <v>342.31</v>
      </c>
      <c r="I120" s="5">
        <v>18258.95266631</v>
      </c>
      <c r="J120" s="4">
        <v>36.028839069571625</v>
      </c>
      <c r="K120" s="4">
        <v>27.09220419469727</v>
      </c>
      <c r="L120" s="4">
        <v>27.692080861586319</v>
      </c>
      <c r="M120" s="4">
        <v>21.353881432017989</v>
      </c>
      <c r="N120" s="4">
        <v>9.5009999999999994</v>
      </c>
      <c r="O120" s="4">
        <v>-23.068825910931174</v>
      </c>
      <c r="P120" s="4">
        <v>1.7527971721538957E-2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-39.469032392746243</v>
      </c>
      <c r="AR120">
        <v>-74.944426324959807</v>
      </c>
      <c r="AS120">
        <v>1.954368846951593</v>
      </c>
      <c r="AT120">
        <v>39.469032392746243</v>
      </c>
      <c r="AU120">
        <v>74.944426324959807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3</v>
      </c>
      <c r="F121" s="3">
        <v>27</v>
      </c>
      <c r="G121" s="4">
        <v>50</v>
      </c>
      <c r="H121" s="4">
        <v>35.08</v>
      </c>
      <c r="I121" s="5">
        <v>37625.622646799995</v>
      </c>
      <c r="J121" s="4" t="s">
        <v>1238</v>
      </c>
      <c r="K121" s="4" t="s">
        <v>1238</v>
      </c>
      <c r="L121" s="4">
        <v>8.6501518877203605</v>
      </c>
      <c r="M121" s="4">
        <v>5.8117658346888978</v>
      </c>
      <c r="N121" s="4">
        <v>-0.751</v>
      </c>
      <c r="O121" s="4" t="s">
        <v>132</v>
      </c>
      <c r="P121" s="4">
        <v>4.9201824401368306</v>
      </c>
      <c r="Q121" s="36">
        <f t="shared" si="21"/>
        <v>88.888888890128882</v>
      </c>
      <c r="R121" t="str">
        <f t="shared" si="22"/>
        <v xml:space="preserve"> </v>
      </c>
      <c r="S121" s="37">
        <f t="shared" si="23"/>
        <v>0.4253135702251768</v>
      </c>
      <c r="T121" s="37" t="str">
        <f t="shared" si="24"/>
        <v/>
      </c>
      <c r="U121" s="37" t="str">
        <f t="shared" si="25"/>
        <v xml:space="preserve"> </v>
      </c>
      <c r="V121" s="37" t="str">
        <f t="shared" si="26"/>
        <v xml:space="preserve"> </v>
      </c>
      <c r="W121" s="37" t="str">
        <f t="shared" si="27"/>
        <v/>
      </c>
      <c r="X121" s="37">
        <f t="shared" si="28"/>
        <v>-0.45352757447700209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65</v>
      </c>
      <c r="AC121">
        <f t="shared" si="43"/>
        <v>10</v>
      </c>
      <c r="AD121" s="1" t="str">
        <f t="shared" si="33"/>
        <v xml:space="preserve"> </v>
      </c>
      <c r="AE121">
        <f t="shared" si="44"/>
        <v>19</v>
      </c>
      <c r="AF121" t="str">
        <f t="shared" si="45"/>
        <v xml:space="preserve"> </v>
      </c>
      <c r="AG121">
        <f t="shared" si="35"/>
        <v>4.9201824413768307</v>
      </c>
      <c r="AH121" t="str">
        <f t="shared" si="36"/>
        <v xml:space="preserve"> </v>
      </c>
      <c r="AI121">
        <f t="shared" si="46"/>
        <v>43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 t="e">
        <v>#VALUE!</v>
      </c>
      <c r="AR121">
        <v>45.352757447700206</v>
      </c>
      <c r="AS121">
        <v>42.531356898517679</v>
      </c>
      <c r="AT121" t="e">
        <v>#VALUE!</v>
      </c>
      <c r="AU121">
        <v>-45.352757447700206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20</v>
      </c>
      <c r="D122" s="3">
        <v>2</v>
      </c>
      <c r="E122" s="3">
        <v>14</v>
      </c>
      <c r="F122" s="3">
        <v>36</v>
      </c>
      <c r="G122" s="4">
        <v>370</v>
      </c>
      <c r="H122" s="4">
        <v>343.73</v>
      </c>
      <c r="I122" s="5">
        <v>151764.94518203</v>
      </c>
      <c r="J122" s="4">
        <v>39.922183507549363</v>
      </c>
      <c r="K122" s="4">
        <v>36.504885301614273</v>
      </c>
      <c r="L122" s="4">
        <v>22.010617786937082</v>
      </c>
      <c r="M122" s="4">
        <v>20.15003795286437</v>
      </c>
      <c r="N122" s="4">
        <v>8.61</v>
      </c>
      <c r="O122" s="4">
        <v>5.1153705286289668</v>
      </c>
      <c r="P122" s="4">
        <v>1.1567218456346551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-54.540319604857103</v>
      </c>
      <c r="AR122">
        <v>-39.051843775855687</v>
      </c>
      <c r="AS122">
        <v>7.6426264800861121</v>
      </c>
      <c r="AT122">
        <v>54.540319604857103</v>
      </c>
      <c r="AU122">
        <v>39.051843775855687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1</v>
      </c>
      <c r="E123" s="3">
        <v>11</v>
      </c>
      <c r="F123" s="3">
        <v>15</v>
      </c>
      <c r="G123" s="4">
        <v>4</v>
      </c>
      <c r="H123" s="4">
        <v>3.25</v>
      </c>
      <c r="I123" s="5">
        <v>2486.5131459999998</v>
      </c>
      <c r="J123" s="4">
        <v>21.812080536912752</v>
      </c>
      <c r="K123" s="4">
        <v>35.714285714285715</v>
      </c>
      <c r="L123" s="4">
        <v>12.140247126436781</v>
      </c>
      <c r="M123" s="4">
        <v>16.75329608973993</v>
      </c>
      <c r="N123" s="4">
        <v>9.0999999999999998E-2</v>
      </c>
      <c r="O123" s="4" t="s">
        <v>132</v>
      </c>
      <c r="P123" s="4">
        <v>4.953846153846154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0.23076923202923083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50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4.9538461551061541</v>
      </c>
      <c r="AH123" t="str">
        <f t="shared" si="36"/>
        <v xml:space="preserve"> </v>
      </c>
      <c r="AI123">
        <f t="shared" si="46"/>
        <v>41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15.564590880056784</v>
      </c>
      <c r="AR123">
        <v>23.304117895889298</v>
      </c>
      <c r="AS123">
        <v>23.076923076923084</v>
      </c>
      <c r="AT123">
        <v>-15.564590880056784</v>
      </c>
      <c r="AU123">
        <v>-23.304117895889298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5</v>
      </c>
      <c r="D124" s="3">
        <v>4</v>
      </c>
      <c r="E124" s="3">
        <v>9</v>
      </c>
      <c r="F124" s="3">
        <v>18</v>
      </c>
      <c r="G124" s="4">
        <v>53.5</v>
      </c>
      <c r="H124" s="4">
        <v>45.26</v>
      </c>
      <c r="I124" s="5">
        <v>13675.961920759999</v>
      </c>
      <c r="J124" s="4">
        <v>15.368421052631579</v>
      </c>
      <c r="K124" s="4">
        <v>15.394557823129251</v>
      </c>
      <c r="L124" s="4">
        <v>10.619648483514741</v>
      </c>
      <c r="M124" s="4">
        <v>11.010944946323491</v>
      </c>
      <c r="N124" s="4">
        <v>2.94</v>
      </c>
      <c r="O124" s="4">
        <v>-0.33898305084746544</v>
      </c>
      <c r="P124" s="4">
        <v>3.2015024304021211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0.18205921470349551</v>
      </c>
      <c r="T124" s="37" t="str">
        <f t="shared" si="24"/>
        <v/>
      </c>
      <c r="U124" s="37" t="str">
        <f t="shared" si="25"/>
        <v/>
      </c>
      <c r="V124" s="37">
        <f t="shared" si="26"/>
        <v>-0.40508246477886811</v>
      </c>
      <c r="W124" s="37" t="str">
        <f t="shared" si="27"/>
        <v/>
      </c>
      <c r="X124" s="37">
        <f t="shared" si="28"/>
        <v>-0.32910483650278122</v>
      </c>
      <c r="Y124" t="str">
        <f t="shared" si="41"/>
        <v xml:space="preserve"> </v>
      </c>
      <c r="Z124" s="1">
        <f t="shared" si="30"/>
        <v>101</v>
      </c>
      <c r="AA124" t="str">
        <f t="shared" si="42"/>
        <v xml:space="preserve"> </v>
      </c>
      <c r="AB124" s="1">
        <f t="shared" si="31"/>
        <v>106</v>
      </c>
      <c r="AC124">
        <f t="shared" si="43"/>
        <v>86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3.2015024316721212</v>
      </c>
      <c r="AH124" t="str">
        <f t="shared" si="36"/>
        <v xml:space="preserve"> </v>
      </c>
      <c r="AI124">
        <f t="shared" si="46"/>
        <v>100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40.508246477886814</v>
      </c>
      <c r="AR124">
        <v>32.910483650278124</v>
      </c>
      <c r="AS124">
        <v>18.205921343349551</v>
      </c>
      <c r="AT124">
        <v>-40.508246477886814</v>
      </c>
      <c r="AU124">
        <v>-32.910483650278124</v>
      </c>
      <c r="AV124" t="s">
        <v>1467</v>
      </c>
    </row>
    <row r="125" spans="1:48" x14ac:dyDescent="0.25">
      <c r="A125">
        <v>1.2799999999999974E-9</v>
      </c>
      <c r="B125" t="s">
        <v>1203</v>
      </c>
      <c r="C125" s="3">
        <v>8</v>
      </c>
      <c r="D125" s="3">
        <v>0</v>
      </c>
      <c r="E125" s="3">
        <v>18</v>
      </c>
      <c r="F125" s="3">
        <v>26</v>
      </c>
      <c r="G125" s="4">
        <v>18</v>
      </c>
      <c r="H125" s="4">
        <v>21.89</v>
      </c>
      <c r="I125" s="5">
        <v>3291.0455486700002</v>
      </c>
      <c r="J125" s="4">
        <v>5.7079530638852676</v>
      </c>
      <c r="K125" s="4" t="s">
        <v>1238</v>
      </c>
      <c r="L125" s="4">
        <v>5.2298910279068567</v>
      </c>
      <c r="M125" s="4">
        <v>13.406204419889503</v>
      </c>
      <c r="N125" s="4">
        <v>0.45300000000000001</v>
      </c>
      <c r="O125" s="4">
        <v>-88.354755784061695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>
        <f t="shared" si="24"/>
        <v>-0.17770671411515759</v>
      </c>
      <c r="U125" s="37" t="str">
        <f t="shared" si="25"/>
        <v/>
      </c>
      <c r="V125" s="37">
        <f t="shared" si="26"/>
        <v>-0.77904292468984215</v>
      </c>
      <c r="W125" s="37" t="str">
        <f t="shared" si="27"/>
        <v/>
      </c>
      <c r="X125" s="37">
        <f t="shared" si="28"/>
        <v>-0.66960219053512915</v>
      </c>
      <c r="Y125" t="str">
        <f t="shared" si="41"/>
        <v xml:space="preserve"> </v>
      </c>
      <c r="Z125" s="1">
        <f t="shared" si="30"/>
        <v>8</v>
      </c>
      <c r="AA125" t="str">
        <f t="shared" si="42"/>
        <v xml:space="preserve"> </v>
      </c>
      <c r="AB125" s="1">
        <f t="shared" si="31"/>
        <v>16</v>
      </c>
      <c r="AC125" t="str">
        <f t="shared" si="43"/>
        <v xml:space="preserve"> </v>
      </c>
      <c r="AD125" s="1">
        <f t="shared" si="33"/>
        <v>2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>
        <f t="shared" si="39"/>
        <v>-88.354755782781695</v>
      </c>
      <c r="AM125" t="str">
        <f t="shared" si="48"/>
        <v xml:space="preserve"> </v>
      </c>
      <c r="AN125">
        <f t="shared" si="49"/>
        <v>27</v>
      </c>
      <c r="AO125" t="s">
        <v>1203</v>
      </c>
      <c r="AP125" t="s">
        <v>1248</v>
      </c>
      <c r="AQ125">
        <v>77.90429246898421</v>
      </c>
      <c r="AR125">
        <v>66.960219053512915</v>
      </c>
      <c r="AS125">
        <v>-17.77067153951576</v>
      </c>
      <c r="AT125">
        <v>-77.90429246898421</v>
      </c>
      <c r="AU125">
        <v>-66.960219053512915</v>
      </c>
      <c r="AV125" t="s">
        <v>1468</v>
      </c>
    </row>
    <row r="126" spans="1:48" x14ac:dyDescent="0.25">
      <c r="A126">
        <v>1.2899999999999974E-9</v>
      </c>
      <c r="B126" t="s">
        <v>905</v>
      </c>
      <c r="C126" s="3">
        <v>5</v>
      </c>
      <c r="D126" s="3">
        <v>0</v>
      </c>
      <c r="E126" s="3">
        <v>4</v>
      </c>
      <c r="F126" s="3">
        <v>9</v>
      </c>
      <c r="G126" s="4">
        <v>115</v>
      </c>
      <c r="H126" s="4">
        <v>105.25</v>
      </c>
      <c r="I126" s="5">
        <v>24710.334611499999</v>
      </c>
      <c r="J126" s="4" t="s">
        <v>1238</v>
      </c>
      <c r="K126" s="4">
        <v>36.305622628492586</v>
      </c>
      <c r="L126" s="4">
        <v>29.452130012938159</v>
      </c>
      <c r="M126" s="4">
        <v>23.602039535402962</v>
      </c>
      <c r="N126" s="4">
        <v>2.899</v>
      </c>
      <c r="O126" s="4">
        <v>12.801556420233471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905</v>
      </c>
      <c r="AP126" t="s">
        <v>1244</v>
      </c>
      <c r="AQ126" t="e">
        <v>#VALUE!</v>
      </c>
      <c r="AR126">
        <v>-86.063518119686776</v>
      </c>
      <c r="AS126">
        <v>9.2636579572446642</v>
      </c>
      <c r="AT126" t="e">
        <v>#VALUE!</v>
      </c>
      <c r="AU126">
        <v>86.063518119686776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36</v>
      </c>
      <c r="D127" s="3">
        <v>1</v>
      </c>
      <c r="E127" s="3">
        <v>4</v>
      </c>
      <c r="F127" s="3">
        <v>41</v>
      </c>
      <c r="G127" s="4">
        <v>275</v>
      </c>
      <c r="H127" s="4">
        <v>250.6</v>
      </c>
      <c r="I127" s="5">
        <v>228046</v>
      </c>
      <c r="J127" s="4" t="s">
        <v>1238</v>
      </c>
      <c r="K127" s="4" t="s">
        <v>1238</v>
      </c>
      <c r="L127" s="4" t="s">
        <v>1238</v>
      </c>
      <c r="M127" s="4">
        <v>36.156948549221951</v>
      </c>
      <c r="N127" s="4">
        <v>3.73</v>
      </c>
      <c r="O127" s="4">
        <v>24.749163879598655</v>
      </c>
      <c r="P127" s="4">
        <v>0</v>
      </c>
      <c r="Q127" s="36">
        <f t="shared" si="21"/>
        <v>87.80487805008049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23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9.7366320830007957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15</v>
      </c>
      <c r="D128" s="3">
        <v>2</v>
      </c>
      <c r="E128" s="3">
        <v>12</v>
      </c>
      <c r="F128" s="3">
        <v>29</v>
      </c>
      <c r="G128" s="4">
        <v>49</v>
      </c>
      <c r="H128" s="4">
        <v>40.42</v>
      </c>
      <c r="I128" s="5">
        <v>171115.05050474001</v>
      </c>
      <c r="J128" s="4">
        <v>12.872611464968154</v>
      </c>
      <c r="K128" s="4">
        <v>13.055555555555555</v>
      </c>
      <c r="L128" s="4">
        <v>8.4964281403756772</v>
      </c>
      <c r="M128" s="4">
        <v>8.9528053449053697</v>
      </c>
      <c r="N128" s="4">
        <v>3.0960000000000001</v>
      </c>
      <c r="O128" s="4">
        <v>-3.5514018691588745</v>
      </c>
      <c r="P128" s="4">
        <v>3.6368134586838199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0.21227115420460663</v>
      </c>
      <c r="T128" s="37" t="str">
        <f t="shared" si="24"/>
        <v/>
      </c>
      <c r="U128" s="37" t="str">
        <f t="shared" si="25"/>
        <v/>
      </c>
      <c r="V128" s="37">
        <f t="shared" si="26"/>
        <v>-0.50169622120765545</v>
      </c>
      <c r="W128" s="37" t="str">
        <f t="shared" si="27"/>
        <v/>
      </c>
      <c r="X128" s="37">
        <f t="shared" si="28"/>
        <v>-0.46323905586626957</v>
      </c>
      <c r="Y128" t="str">
        <f t="shared" si="41"/>
        <v xml:space="preserve"> </v>
      </c>
      <c r="Z128" s="1">
        <f t="shared" si="30"/>
        <v>69</v>
      </c>
      <c r="AA128" t="str">
        <f t="shared" si="42"/>
        <v xml:space="preserve"> </v>
      </c>
      <c r="AB128" s="1">
        <f t="shared" si="31"/>
        <v>61</v>
      </c>
      <c r="AC128">
        <f t="shared" si="43"/>
        <v>64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3.63681345999382</v>
      </c>
      <c r="AH128" t="str">
        <f t="shared" si="36"/>
        <v xml:space="preserve"> </v>
      </c>
      <c r="AI128">
        <f t="shared" si="46"/>
        <v>85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50.169622120765546</v>
      </c>
      <c r="AR128">
        <v>46.323905586626957</v>
      </c>
      <c r="AS128">
        <v>21.227115289460663</v>
      </c>
      <c r="AT128">
        <v>-50.169622120765546</v>
      </c>
      <c r="AU128">
        <v>-46.323905586626957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13</v>
      </c>
      <c r="D129" s="3">
        <v>1</v>
      </c>
      <c r="E129" s="3">
        <v>13</v>
      </c>
      <c r="F129" s="3">
        <v>27</v>
      </c>
      <c r="G129" s="4">
        <v>80</v>
      </c>
      <c r="H129" s="4">
        <v>79.349999999999994</v>
      </c>
      <c r="I129" s="5">
        <v>60706.919763149999</v>
      </c>
      <c r="J129" s="4">
        <v>22.8213977566868</v>
      </c>
      <c r="K129" s="4">
        <v>19.033341328855837</v>
      </c>
      <c r="L129" s="4">
        <v>13.476553753408927</v>
      </c>
      <c r="M129" s="4">
        <v>12.20088526480788</v>
      </c>
      <c r="N129" s="4">
        <v>3.4769999999999999</v>
      </c>
      <c r="O129" s="4">
        <v>-16.618705035971225</v>
      </c>
      <c r="P129" s="4">
        <v>1.4089477000630122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11.657484804632057</v>
      </c>
      <c r="AR129">
        <v>14.862014992232965</v>
      </c>
      <c r="AS129">
        <v>0.81915563957153381</v>
      </c>
      <c r="AT129">
        <v>-11.657484804632057</v>
      </c>
      <c r="AU129">
        <v>-14.862014992232965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6</v>
      </c>
      <c r="D130" s="3">
        <v>2</v>
      </c>
      <c r="E130" s="3">
        <v>7</v>
      </c>
      <c r="F130" s="3">
        <v>15</v>
      </c>
      <c r="G130" s="4">
        <v>310</v>
      </c>
      <c r="H130" s="4">
        <v>326.20999999999998</v>
      </c>
      <c r="I130" s="5">
        <v>34106.371138199996</v>
      </c>
      <c r="J130" s="4" t="s">
        <v>1238</v>
      </c>
      <c r="K130" s="4">
        <v>39.8497434644515</v>
      </c>
      <c r="L130" s="4">
        <v>24.072991920857376</v>
      </c>
      <c r="M130" s="4">
        <v>23.50057752407638</v>
      </c>
      <c r="N130" s="4">
        <v>8.1859999999999999</v>
      </c>
      <c r="O130" s="4">
        <v>0.93711467324291631</v>
      </c>
      <c r="P130" s="4">
        <v>0.82738113485178255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 xml:space="preserve"> </v>
      </c>
      <c r="V130" s="37" t="str">
        <f t="shared" si="26"/>
        <v xml:space="preserve"> </v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 t="e">
        <v>#VALUE!</v>
      </c>
      <c r="AR130">
        <v>-52.080870432592597</v>
      </c>
      <c r="AS130">
        <v>-4.9691916250268147</v>
      </c>
      <c r="AT130" t="e">
        <v>#VALUE!</v>
      </c>
      <c r="AU130">
        <v>52.080870432592597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7</v>
      </c>
      <c r="E131" s="3">
        <v>7</v>
      </c>
      <c r="F131" s="3">
        <v>16</v>
      </c>
      <c r="G131" s="4">
        <v>10</v>
      </c>
      <c r="H131" s="4">
        <v>11</v>
      </c>
      <c r="I131" s="5">
        <v>12072.916922</v>
      </c>
      <c r="J131" s="4">
        <v>8.1360946745562117</v>
      </c>
      <c r="K131" s="4">
        <v>8.3081570996978851</v>
      </c>
      <c r="L131" s="4">
        <v>5.1233394969564721</v>
      </c>
      <c r="M131" s="4">
        <v>5.2650707013124052</v>
      </c>
      <c r="N131" s="4">
        <v>1.3520000000000001</v>
      </c>
      <c r="O131" s="4">
        <v>2.4242424242424265</v>
      </c>
      <c r="P131" s="4">
        <v>9.0909090909090917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-0.68504862187622462</v>
      </c>
      <c r="W131" s="37" t="str">
        <f t="shared" si="27"/>
        <v/>
      </c>
      <c r="X131" s="37">
        <f t="shared" si="28"/>
        <v>-0.67633357217067069</v>
      </c>
      <c r="Y131" t="str">
        <f t="shared" si="41"/>
        <v xml:space="preserve"> </v>
      </c>
      <c r="Z131" s="1">
        <f t="shared" si="30"/>
        <v>24</v>
      </c>
      <c r="AA131" t="str">
        <f t="shared" si="42"/>
        <v xml:space="preserve"> </v>
      </c>
      <c r="AB131" s="1">
        <f t="shared" si="31"/>
        <v>14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9.0909090922490918</v>
      </c>
      <c r="AH131" t="str">
        <f t="shared" si="36"/>
        <v xml:space="preserve"> </v>
      </c>
      <c r="AI131">
        <f t="shared" si="46"/>
        <v>5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68.504862187622464</v>
      </c>
      <c r="AR131">
        <v>67.633357217067072</v>
      </c>
      <c r="AS131">
        <v>-9.0909090909090935</v>
      </c>
      <c r="AT131">
        <v>-68.504862187622464</v>
      </c>
      <c r="AU131">
        <v>-67.633357217067072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5</v>
      </c>
      <c r="E132" s="3">
        <v>15</v>
      </c>
      <c r="F132" s="3">
        <v>29</v>
      </c>
      <c r="G132" s="4">
        <v>70</v>
      </c>
      <c r="H132" s="4">
        <v>70.72</v>
      </c>
      <c r="I132" s="5">
        <v>38347.265274239995</v>
      </c>
      <c r="J132" s="4">
        <v>20.068104426787741</v>
      </c>
      <c r="K132" s="4">
        <v>17.908331223094454</v>
      </c>
      <c r="L132" s="4">
        <v>12.126628675263218</v>
      </c>
      <c r="M132" s="4">
        <v>11.213786628189725</v>
      </c>
      <c r="N132" s="4">
        <v>3.524</v>
      </c>
      <c r="O132" s="4">
        <v>-11.679197994987472</v>
      </c>
      <c r="P132" s="4">
        <v>1.3164592760180998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22.315589992893116</v>
      </c>
      <c r="AR132">
        <v>23.390152316339751</v>
      </c>
      <c r="AS132">
        <v>-1.0180995475113086</v>
      </c>
      <c r="AT132">
        <v>-22.315589992893116</v>
      </c>
      <c r="AU132">
        <v>-23.390152316339751</v>
      </c>
      <c r="AV132" t="s">
        <v>1475</v>
      </c>
    </row>
    <row r="133" spans="1:48" x14ac:dyDescent="0.25">
      <c r="A133">
        <v>1.3599999999999972E-9</v>
      </c>
      <c r="B133" t="s">
        <v>1204</v>
      </c>
      <c r="C133" s="3">
        <v>14</v>
      </c>
      <c r="D133" s="3">
        <v>1</v>
      </c>
      <c r="E133" s="3">
        <v>12</v>
      </c>
      <c r="F133" s="3">
        <v>27</v>
      </c>
      <c r="G133" s="4">
        <v>30.5</v>
      </c>
      <c r="H133" s="4">
        <v>29.23</v>
      </c>
      <c r="I133" s="5">
        <v>21878.216550000001</v>
      </c>
      <c r="J133" s="4">
        <v>21.351351351351351</v>
      </c>
      <c r="K133" s="4">
        <v>17.725894481503943</v>
      </c>
      <c r="L133" s="4">
        <v>11.233361005735221</v>
      </c>
      <c r="M133" s="4">
        <v>9.8965428028015801</v>
      </c>
      <c r="N133" s="4">
        <v>1.369</v>
      </c>
      <c r="O133" s="4">
        <v>-4.2657342657342623</v>
      </c>
      <c r="P133" s="4">
        <v>1.8953130345535409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1204</v>
      </c>
      <c r="AP133" t="s">
        <v>1242</v>
      </c>
      <c r="AQ133">
        <v>17.3480914136506</v>
      </c>
      <c r="AR133">
        <v>29.033361318267293</v>
      </c>
      <c r="AS133">
        <v>4.344851180294218</v>
      </c>
      <c r="AT133">
        <v>-17.3480914136506</v>
      </c>
      <c r="AU133">
        <v>-29.033361318267293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8</v>
      </c>
      <c r="D134" s="3">
        <v>0</v>
      </c>
      <c r="E134" s="3">
        <v>9</v>
      </c>
      <c r="F134" s="3">
        <v>17</v>
      </c>
      <c r="G134" s="4">
        <v>165</v>
      </c>
      <c r="H134" s="4">
        <v>135.13</v>
      </c>
      <c r="I134" s="5">
        <v>16692.87753844</v>
      </c>
      <c r="J134" s="4">
        <v>23.362724757952975</v>
      </c>
      <c r="K134" s="4">
        <v>21.830371567043617</v>
      </c>
      <c r="L134" s="4">
        <v>15.441268249780125</v>
      </c>
      <c r="M134" s="4">
        <v>14.941891063829788</v>
      </c>
      <c r="N134" s="4">
        <v>5.7839999999999998</v>
      </c>
      <c r="O134" s="4">
        <v>1.6520210896309211</v>
      </c>
      <c r="P134" s="4">
        <v>1.043439650706727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0.22104640113319107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>
        <f t="shared" si="43"/>
        <v>59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9.5619870027497065</v>
      </c>
      <c r="AR134">
        <v>2.4499520570569921</v>
      </c>
      <c r="AS134">
        <v>22.104639976319106</v>
      </c>
      <c r="AT134">
        <v>-9.5619870027497065</v>
      </c>
      <c r="AU134">
        <v>-2.4499520570569921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21</v>
      </c>
      <c r="D135" s="3">
        <v>0</v>
      </c>
      <c r="E135" s="3">
        <v>7</v>
      </c>
      <c r="F135" s="3">
        <v>28</v>
      </c>
      <c r="G135" s="4">
        <v>80</v>
      </c>
      <c r="H135" s="4">
        <v>57.48</v>
      </c>
      <c r="I135" s="5">
        <v>75224.274305999992</v>
      </c>
      <c r="J135" s="4">
        <v>7.9458114459496816</v>
      </c>
      <c r="K135" s="4">
        <v>7.6855194544725229</v>
      </c>
      <c r="L135" s="4">
        <v>7.3135404224074261</v>
      </c>
      <c r="M135" s="4">
        <v>7.0687879068500612</v>
      </c>
      <c r="N135" s="4">
        <v>7.234</v>
      </c>
      <c r="O135" s="4">
        <v>2.175141242937852</v>
      </c>
      <c r="P135" s="4">
        <v>3.4881697981906754</v>
      </c>
      <c r="Q135" s="36">
        <f t="shared" si="21"/>
        <v>75.000000001380002</v>
      </c>
      <c r="R135" t="str">
        <f t="shared" si="22"/>
        <v xml:space="preserve"> </v>
      </c>
      <c r="S135" s="37">
        <f t="shared" si="23"/>
        <v>0.39178844953588043</v>
      </c>
      <c r="T135" s="37" t="str">
        <f t="shared" si="24"/>
        <v/>
      </c>
      <c r="U135" s="37" t="str">
        <f t="shared" si="25"/>
        <v/>
      </c>
      <c r="V135" s="37">
        <f t="shared" si="26"/>
        <v>-0.69241455940284724</v>
      </c>
      <c r="W135" s="37" t="str">
        <f t="shared" si="27"/>
        <v/>
      </c>
      <c r="X135" s="37">
        <f t="shared" si="28"/>
        <v>-0.53796786164332389</v>
      </c>
      <c r="Y135" t="str">
        <f t="shared" si="41"/>
        <v xml:space="preserve"> </v>
      </c>
      <c r="Z135" s="1">
        <f t="shared" si="30"/>
        <v>21</v>
      </c>
      <c r="AA135" t="str">
        <f t="shared" si="42"/>
        <v xml:space="preserve"> </v>
      </c>
      <c r="AB135" s="1">
        <f t="shared" si="31"/>
        <v>38</v>
      </c>
      <c r="AC135">
        <f t="shared" si="43"/>
        <v>14</v>
      </c>
      <c r="AD135" s="1" t="str">
        <f t="shared" si="33"/>
        <v xml:space="preserve"> </v>
      </c>
      <c r="AE135">
        <f t="shared" si="44"/>
        <v>65</v>
      </c>
      <c r="AF135" t="str">
        <f t="shared" si="45"/>
        <v xml:space="preserve"> </v>
      </c>
      <c r="AG135">
        <f t="shared" si="35"/>
        <v>3.4881697995706755</v>
      </c>
      <c r="AH135" t="str">
        <f t="shared" si="36"/>
        <v xml:space="preserve"> </v>
      </c>
      <c r="AI135">
        <f t="shared" si="46"/>
        <v>89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69.241455940284723</v>
      </c>
      <c r="AR135">
        <v>53.796786164332389</v>
      </c>
      <c r="AS135">
        <v>39.178844815588043</v>
      </c>
      <c r="AT135">
        <v>-69.241455940284723</v>
      </c>
      <c r="AU135">
        <v>-53.796786164332389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16</v>
      </c>
      <c r="D136" s="3">
        <v>1</v>
      </c>
      <c r="E136" s="3">
        <v>10</v>
      </c>
      <c r="F136" s="3">
        <v>27</v>
      </c>
      <c r="G136" s="4">
        <v>100</v>
      </c>
      <c r="H136" s="4">
        <v>78.56</v>
      </c>
      <c r="I136" s="5">
        <v>146694.17693968001</v>
      </c>
      <c r="J136" s="4" t="s">
        <v>1238</v>
      </c>
      <c r="K136" s="4">
        <v>28.412296564195298</v>
      </c>
      <c r="L136" s="4">
        <v>9.5475682573853433</v>
      </c>
      <c r="M136" s="4">
        <v>6.4774903894002032</v>
      </c>
      <c r="N136" s="4">
        <v>-3.9E-2</v>
      </c>
      <c r="O136" s="4" t="s">
        <v>132</v>
      </c>
      <c r="P136" s="4">
        <v>6.6917006109979624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0.27291242501525448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 xml:space="preserve"> </v>
      </c>
      <c r="V136" s="37" t="str">
        <f t="shared" ref="V136:V199" si="55">IF(ISERROR((IF(((J136/$J$6-1))&lt;($V$5/100),((J136/$J$6-1)),"")))=TRUE," ",((IF(((J136/$J$6-1))&lt;($V$5/100),((J136/$J$6-1)),""))))</f>
        <v xml:space="preserve"> 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-0.3968333907678061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77</v>
      </c>
      <c r="AC136">
        <f t="shared" si="43"/>
        <v>32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6.6917006123879625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12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 t="e">
        <v>#VALUE!</v>
      </c>
      <c r="AR136">
        <v>39.683339076780612</v>
      </c>
      <c r="AS136">
        <v>27.291242362525448</v>
      </c>
      <c r="AT136" t="e">
        <v>#VALUE!</v>
      </c>
      <c r="AU136">
        <v>-39.683339076780612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32</v>
      </c>
      <c r="D137" s="3">
        <v>0</v>
      </c>
      <c r="E137" s="3">
        <v>4</v>
      </c>
      <c r="F137" s="3">
        <v>36</v>
      </c>
      <c r="G137" s="4">
        <v>72</v>
      </c>
      <c r="H137" s="4">
        <v>48.76</v>
      </c>
      <c r="I137" s="5">
        <v>9591.4498496399992</v>
      </c>
      <c r="J137" s="4">
        <v>11.670655816179989</v>
      </c>
      <c r="K137" s="4">
        <v>13.832624113475177</v>
      </c>
      <c r="L137" s="4">
        <v>4.8516942392308557</v>
      </c>
      <c r="M137" s="4">
        <v>5.6681219264617475</v>
      </c>
      <c r="N137" s="4">
        <v>4.1779999999999999</v>
      </c>
      <c r="O137" s="4">
        <v>36.983606557377037</v>
      </c>
      <c r="P137" s="4">
        <v>1.6960623461853981</v>
      </c>
      <c r="Q137" s="36">
        <f t="shared" si="50"/>
        <v>88.888888890288882</v>
      </c>
      <c r="R137" t="str">
        <f t="shared" si="51"/>
        <v xml:space="preserve"> </v>
      </c>
      <c r="S137" s="37">
        <f t="shared" si="52"/>
        <v>0.47662018187579991</v>
      </c>
      <c r="T137" s="37" t="str">
        <f t="shared" si="53"/>
        <v/>
      </c>
      <c r="U137" s="37" t="str">
        <f t="shared" si="54"/>
        <v/>
      </c>
      <c r="V137" s="37">
        <f t="shared" si="55"/>
        <v>-0.54822439020909808</v>
      </c>
      <c r="W137" s="37" t="str">
        <f t="shared" si="56"/>
        <v/>
      </c>
      <c r="X137" s="37">
        <f t="shared" si="57"/>
        <v>-0.69349473243675452</v>
      </c>
      <c r="Y137" t="str">
        <f t="shared" si="41"/>
        <v xml:space="preserve"> </v>
      </c>
      <c r="Z137" s="1">
        <f t="shared" si="58"/>
        <v>52</v>
      </c>
      <c r="AA137" t="str">
        <f t="shared" si="42"/>
        <v xml:space="preserve"> </v>
      </c>
      <c r="AB137" s="1">
        <f t="shared" si="59"/>
        <v>11</v>
      </c>
      <c r="AC137">
        <f t="shared" si="43"/>
        <v>7</v>
      </c>
      <c r="AD137" s="1" t="str">
        <f t="shared" si="60"/>
        <v xml:space="preserve"> </v>
      </c>
      <c r="AE137">
        <f t="shared" si="44"/>
        <v>18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54.822439020909805</v>
      </c>
      <c r="AR137">
        <v>69.349473243675448</v>
      </c>
      <c r="AS137">
        <v>47.662018047579991</v>
      </c>
      <c r="AT137">
        <v>-54.822439020909805</v>
      </c>
      <c r="AU137">
        <v>-69.349473243675448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4</v>
      </c>
      <c r="D138" s="3">
        <v>1</v>
      </c>
      <c r="E138" s="3">
        <v>12</v>
      </c>
      <c r="F138" s="3">
        <v>17</v>
      </c>
      <c r="G138" s="4">
        <v>82</v>
      </c>
      <c r="H138" s="4">
        <v>81.599999999999994</v>
      </c>
      <c r="I138" s="5">
        <v>68555.085686399994</v>
      </c>
      <c r="J138" s="4">
        <v>22.91491154170177</v>
      </c>
      <c r="K138" s="4">
        <v>21.145374449339204</v>
      </c>
      <c r="L138" s="4">
        <v>16.062330095180151</v>
      </c>
      <c r="M138" s="4">
        <v>15.191549683368256</v>
      </c>
      <c r="N138" s="4">
        <v>3.5609999999999999</v>
      </c>
      <c r="O138" s="4">
        <v>-16.014150943396231</v>
      </c>
      <c r="P138" s="4">
        <v>3.0759803921568634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3.0759803935668635</v>
      </c>
      <c r="AH138" t="str">
        <f t="shared" si="62"/>
        <v xml:space="preserve"> </v>
      </c>
      <c r="AI138">
        <f t="shared" si="46"/>
        <v>110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11.295489318565011</v>
      </c>
      <c r="AR138">
        <v>-1.4735995459771667</v>
      </c>
      <c r="AS138">
        <v>0.49019607843137081</v>
      </c>
      <c r="AT138">
        <v>-11.295489318565011</v>
      </c>
      <c r="AU138">
        <v>1.4735995459771667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8</v>
      </c>
      <c r="F139" s="3">
        <v>21</v>
      </c>
      <c r="G139" s="4">
        <v>37</v>
      </c>
      <c r="H139" s="4">
        <v>34.57</v>
      </c>
      <c r="I139" s="5">
        <v>22050.707709220002</v>
      </c>
      <c r="J139" s="4" t="s">
        <v>1238</v>
      </c>
      <c r="K139" s="4">
        <v>28.060064935064936</v>
      </c>
      <c r="L139" s="4" t="s">
        <v>1238</v>
      </c>
      <c r="M139" s="4">
        <v>7.1676054912807361</v>
      </c>
      <c r="N139" s="4">
        <v>-9.4369999999999994</v>
      </c>
      <c r="O139" s="4" t="s">
        <v>132</v>
      </c>
      <c r="P139" s="4">
        <v>0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 t="e">
        <v>#VALUE!</v>
      </c>
      <c r="AR139" t="e">
        <v>#VALUE!</v>
      </c>
      <c r="AS139">
        <v>7.0292160833092199</v>
      </c>
      <c r="AT139" t="e">
        <v>#VALUE!</v>
      </c>
      <c r="AU139" t="e">
        <v>#VALUE!</v>
      </c>
      <c r="AV139" t="s">
        <v>1482</v>
      </c>
    </row>
    <row r="140" spans="1:48" x14ac:dyDescent="0.25">
      <c r="A140">
        <v>1.4299999999999969E-9</v>
      </c>
      <c r="B140" t="s">
        <v>1205</v>
      </c>
      <c r="C140" s="3">
        <v>22</v>
      </c>
      <c r="D140" s="3">
        <v>0</v>
      </c>
      <c r="E140" s="3">
        <v>3</v>
      </c>
      <c r="F140" s="3">
        <v>25</v>
      </c>
      <c r="G140" s="4">
        <v>65</v>
      </c>
      <c r="H140" s="4">
        <v>60.17</v>
      </c>
      <c r="I140" s="5">
        <v>44154.405187750002</v>
      </c>
      <c r="J140" s="4">
        <v>19.943652635067949</v>
      </c>
      <c r="K140" s="4">
        <v>18.26654523375835</v>
      </c>
      <c r="L140" s="4">
        <v>12.512280593012713</v>
      </c>
      <c r="M140" s="4">
        <v>12.144545892814746</v>
      </c>
      <c r="N140" s="4">
        <v>3.0169999999999999</v>
      </c>
      <c r="O140" s="4">
        <v>-20.605263157894747</v>
      </c>
      <c r="P140" s="4">
        <v>2.0226026258933021</v>
      </c>
      <c r="Q140" s="36">
        <f t="shared" si="50"/>
        <v>88.000000001429996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>
        <f t="shared" si="44"/>
        <v>22</v>
      </c>
      <c r="AF140" t="str">
        <f t="shared" si="45"/>
        <v xml:space="preserve"> </v>
      </c>
      <c r="AG140">
        <f t="shared" si="61"/>
        <v>2.0226026273233022</v>
      </c>
      <c r="AH140" t="str">
        <f t="shared" si="62"/>
        <v xml:space="preserve"> </v>
      </c>
      <c r="AI140">
        <f t="shared" si="46"/>
        <v>180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1205</v>
      </c>
      <c r="AP140" t="s">
        <v>1242</v>
      </c>
      <c r="AQ140">
        <v>22.79734770196573</v>
      </c>
      <c r="AR140">
        <v>20.953800427544156</v>
      </c>
      <c r="AS140">
        <v>8.027256107694857</v>
      </c>
      <c r="AT140">
        <v>-22.79734770196573</v>
      </c>
      <c r="AU140">
        <v>-20.953800427544156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5</v>
      </c>
      <c r="F141" s="3">
        <v>22</v>
      </c>
      <c r="G141" s="4">
        <v>223</v>
      </c>
      <c r="H141" s="4">
        <v>215.4</v>
      </c>
      <c r="I141" s="5">
        <v>67500.924811800011</v>
      </c>
      <c r="J141" s="4">
        <v>29.017917284116933</v>
      </c>
      <c r="K141" s="4">
        <v>21.16121426466254</v>
      </c>
      <c r="L141" s="4">
        <v>18.546398769593246</v>
      </c>
      <c r="M141" s="4">
        <v>14.639649739112466</v>
      </c>
      <c r="N141" s="4">
        <v>7.423</v>
      </c>
      <c r="O141" s="4">
        <v>-25.321931589537215</v>
      </c>
      <c r="P141" s="4">
        <v>1.4610027855153205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-12.329482441929107</v>
      </c>
      <c r="AR141">
        <v>-17.166676977360495</v>
      </c>
      <c r="AS141">
        <v>3.5283194057567302</v>
      </c>
      <c r="AT141">
        <v>12.329482441929107</v>
      </c>
      <c r="AU141">
        <v>17.166676977360495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15</v>
      </c>
      <c r="D142" s="3">
        <v>2</v>
      </c>
      <c r="E142" s="3">
        <v>8</v>
      </c>
      <c r="F142" s="3">
        <v>25</v>
      </c>
      <c r="G142" s="4">
        <v>60.5</v>
      </c>
      <c r="H142" s="4">
        <v>59.22</v>
      </c>
      <c r="I142" s="5">
        <v>18146.260503000001</v>
      </c>
      <c r="J142" s="4" t="s">
        <v>1238</v>
      </c>
      <c r="K142" s="4">
        <v>10.559914407988586</v>
      </c>
      <c r="L142" s="4" t="s">
        <v>1238</v>
      </c>
      <c r="M142" s="4" t="s">
        <v>1238</v>
      </c>
      <c r="N142" s="4">
        <v>1.069</v>
      </c>
      <c r="O142" s="4">
        <v>-88.226872246696033</v>
      </c>
      <c r="P142" s="4">
        <v>2.8335021952043227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 xml:space="preserve"> </v>
      </c>
      <c r="V142" s="37" t="str">
        <f t="shared" si="55"/>
        <v xml:space="preserve"> 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2.8335021966543228</v>
      </c>
      <c r="AH142" t="str">
        <f t="shared" si="62"/>
        <v xml:space="preserve"> </v>
      </c>
      <c r="AI142">
        <f t="shared" si="46"/>
        <v>126</v>
      </c>
      <c r="AJ142" t="str">
        <f t="shared" si="47"/>
        <v xml:space="preserve"> </v>
      </c>
      <c r="AK142" t="str">
        <f t="shared" si="63"/>
        <v xml:space="preserve"> </v>
      </c>
      <c r="AL142">
        <f t="shared" si="64"/>
        <v>-88.226872245246028</v>
      </c>
      <c r="AM142" t="str">
        <f t="shared" si="48"/>
        <v xml:space="preserve"> </v>
      </c>
      <c r="AN142">
        <f t="shared" si="49"/>
        <v>26</v>
      </c>
      <c r="AO142" t="s">
        <v>621</v>
      </c>
      <c r="AP142" t="s">
        <v>1246</v>
      </c>
      <c r="AQ142" t="e">
        <v>#VALUE!</v>
      </c>
      <c r="AR142" t="e">
        <v>#VALUE!</v>
      </c>
      <c r="AS142">
        <v>2.1614319486660039</v>
      </c>
      <c r="AT142" t="e">
        <v>#VALUE!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20</v>
      </c>
      <c r="D143" s="3">
        <v>1</v>
      </c>
      <c r="E143" s="3">
        <v>8</v>
      </c>
      <c r="F143" s="3">
        <v>29</v>
      </c>
      <c r="G143" s="4">
        <v>225</v>
      </c>
      <c r="H143" s="4">
        <v>202.75</v>
      </c>
      <c r="I143" s="5">
        <v>50491.582269499995</v>
      </c>
      <c r="J143" s="4">
        <v>30.511662904439426</v>
      </c>
      <c r="K143" s="4">
        <v>20.176136929047669</v>
      </c>
      <c r="L143" s="4">
        <v>18.508425261190805</v>
      </c>
      <c r="M143" s="4">
        <v>13.102722431120634</v>
      </c>
      <c r="N143" s="4">
        <v>10.048999999999999</v>
      </c>
      <c r="O143" s="4">
        <v>49.316493313521526</v>
      </c>
      <c r="P143" s="4">
        <v>0.71319358816276202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-18.111829630662935</v>
      </c>
      <c r="AR143">
        <v>-16.926779741893938</v>
      </c>
      <c r="AS143">
        <v>10.974106041923548</v>
      </c>
      <c r="AT143">
        <v>18.111829630662935</v>
      </c>
      <c r="AU143">
        <v>16.926779741893938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12</v>
      </c>
      <c r="D144" s="3">
        <v>0</v>
      </c>
      <c r="E144" s="3">
        <v>6</v>
      </c>
      <c r="F144" s="3">
        <v>18</v>
      </c>
      <c r="G144" s="4">
        <v>137</v>
      </c>
      <c r="H144" s="4">
        <v>114.55</v>
      </c>
      <c r="I144" s="5">
        <v>15384.366381049998</v>
      </c>
      <c r="J144" s="4">
        <v>13.632036177555634</v>
      </c>
      <c r="K144" s="4">
        <v>12.516389860139858</v>
      </c>
      <c r="L144" s="4">
        <v>9.5559159280454029</v>
      </c>
      <c r="M144" s="4">
        <v>9.2609476550598302</v>
      </c>
      <c r="N144" s="4">
        <v>8.4030000000000005</v>
      </c>
      <c r="O144" s="4">
        <v>28.094512195121951</v>
      </c>
      <c r="P144" s="4">
        <v>2.0305543430816235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0.19598428780784383</v>
      </c>
      <c r="T144" s="37" t="str">
        <f t="shared" si="53"/>
        <v/>
      </c>
      <c r="U144" s="37" t="str">
        <f t="shared" si="54"/>
        <v/>
      </c>
      <c r="V144" s="37">
        <f t="shared" si="55"/>
        <v>-0.47229859625637927</v>
      </c>
      <c r="W144" s="37" t="str">
        <f t="shared" si="56"/>
        <v/>
      </c>
      <c r="X144" s="37">
        <f t="shared" si="57"/>
        <v>-0.39630602756167033</v>
      </c>
      <c r="Y144" t="str">
        <f t="shared" si="41"/>
        <v xml:space="preserve"> </v>
      </c>
      <c r="Z144" s="1">
        <f t="shared" si="58"/>
        <v>80</v>
      </c>
      <c r="AA144" t="str">
        <f t="shared" si="42"/>
        <v xml:space="preserve"> </v>
      </c>
      <c r="AB144" s="1">
        <f t="shared" si="59"/>
        <v>78</v>
      </c>
      <c r="AC144">
        <f t="shared" si="43"/>
        <v>76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2.0305543445516236</v>
      </c>
      <c r="AH144" t="str">
        <f t="shared" si="62"/>
        <v xml:space="preserve"> </v>
      </c>
      <c r="AI144">
        <f t="shared" si="46"/>
        <v>177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47.229859625637928</v>
      </c>
      <c r="AR144">
        <v>39.630602756167036</v>
      </c>
      <c r="AS144">
        <v>19.59842863378438</v>
      </c>
      <c r="AT144">
        <v>-47.229859625637928</v>
      </c>
      <c r="AU144">
        <v>-39.630602756167036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12</v>
      </c>
      <c r="D145" s="3">
        <v>1</v>
      </c>
      <c r="E145" s="3">
        <v>7</v>
      </c>
      <c r="F145" s="3">
        <v>20</v>
      </c>
      <c r="G145" s="4">
        <v>75</v>
      </c>
      <c r="H145" s="4">
        <v>74.37</v>
      </c>
      <c r="I145" s="5">
        <v>27048.55961031</v>
      </c>
      <c r="J145" s="4">
        <v>12.736769994862135</v>
      </c>
      <c r="K145" s="4">
        <v>11.109949208246192</v>
      </c>
      <c r="L145" s="4">
        <v>10.080479963240606</v>
      </c>
      <c r="M145" s="4">
        <v>8.6145477235767345</v>
      </c>
      <c r="N145" s="4">
        <v>5.8390000000000004</v>
      </c>
      <c r="O145" s="4">
        <v>36.107226107226111</v>
      </c>
      <c r="P145" s="4">
        <v>1.0057819013042892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-0.50695469716296193</v>
      </c>
      <c r="W145" s="37" t="str">
        <f t="shared" si="56"/>
        <v/>
      </c>
      <c r="X145" s="37">
        <f t="shared" si="57"/>
        <v>-0.36316675042802915</v>
      </c>
      <c r="Y145" t="str">
        <f t="shared" si="41"/>
        <v xml:space="preserve"> </v>
      </c>
      <c r="Z145" s="1">
        <f t="shared" si="58"/>
        <v>68</v>
      </c>
      <c r="AA145" t="str">
        <f t="shared" si="42"/>
        <v xml:space="preserve"> </v>
      </c>
      <c r="AB145" s="1">
        <f t="shared" si="59"/>
        <v>85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50.695469716296195</v>
      </c>
      <c r="AR145">
        <v>36.316675042802913</v>
      </c>
      <c r="AS145">
        <v>0.84711577248890446</v>
      </c>
      <c r="AT145">
        <v>-50.695469716296195</v>
      </c>
      <c r="AU145">
        <v>-36.316675042802913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20</v>
      </c>
      <c r="D146" s="3">
        <v>1</v>
      </c>
      <c r="E146" s="3">
        <v>3</v>
      </c>
      <c r="F146" s="3">
        <v>24</v>
      </c>
      <c r="G146" s="4">
        <v>218</v>
      </c>
      <c r="H146" s="4">
        <v>207.05</v>
      </c>
      <c r="I146" s="5">
        <v>146883.09970085</v>
      </c>
      <c r="J146" s="4">
        <v>37.679708826205641</v>
      </c>
      <c r="K146" s="4">
        <v>32.115712734605246</v>
      </c>
      <c r="L146" s="4">
        <v>28.628924504136524</v>
      </c>
      <c r="M146" s="4">
        <v>23.951302802645976</v>
      </c>
      <c r="N146" s="4">
        <v>5.4950000000000001</v>
      </c>
      <c r="O146" s="4">
        <v>24.321266968325798</v>
      </c>
      <c r="P146" s="4">
        <v>0.38831200193190052</v>
      </c>
      <c r="Q146" s="36">
        <f t="shared" si="50"/>
        <v>83.333333334823323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34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-45.85961320273546</v>
      </c>
      <c r="AR146">
        <v>-80.862926073004473</v>
      </c>
      <c r="AS146">
        <v>5.2885776382516347</v>
      </c>
      <c r="AT146">
        <v>45.85961320273546</v>
      </c>
      <c r="AU146">
        <v>80.862926073004473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20</v>
      </c>
      <c r="D147" s="3">
        <v>1</v>
      </c>
      <c r="E147" s="3">
        <v>10</v>
      </c>
      <c r="F147" s="3">
        <v>31</v>
      </c>
      <c r="G147" s="4">
        <v>136</v>
      </c>
      <c r="H147" s="4">
        <v>132.09</v>
      </c>
      <c r="I147" s="5">
        <v>238694.99988285001</v>
      </c>
      <c r="J147" s="4" t="s">
        <v>1238</v>
      </c>
      <c r="K147" s="4" t="s">
        <v>1238</v>
      </c>
      <c r="L147" s="4">
        <v>32.146593424612611</v>
      </c>
      <c r="M147" s="4">
        <v>25.876959290750499</v>
      </c>
      <c r="N147" s="4">
        <v>1.571</v>
      </c>
      <c r="O147" s="4">
        <v>-72.772963604852691</v>
      </c>
      <c r="P147" s="4">
        <v>0.93572564160799443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 xml:space="preserve"> </v>
      </c>
      <c r="V147" s="37" t="str">
        <f t="shared" si="55"/>
        <v xml:space="preserve"> </v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>
        <f t="shared" si="64"/>
        <v>-72.772963603352693</v>
      </c>
      <c r="AM147" t="str">
        <f t="shared" si="48"/>
        <v xml:space="preserve"> </v>
      </c>
      <c r="AN147">
        <f t="shared" si="49"/>
        <v>19</v>
      </c>
      <c r="AO147" t="s">
        <v>233</v>
      </c>
      <c r="AP147" t="s">
        <v>1262</v>
      </c>
      <c r="AQ147" t="e">
        <v>#VALUE!</v>
      </c>
      <c r="AR147">
        <v>-103.08576206607319</v>
      </c>
      <c r="AS147">
        <v>2.9601029601029616</v>
      </c>
      <c r="AT147" t="e">
        <v>#VALUE!</v>
      </c>
      <c r="AU147">
        <v>103.08576206607319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10</v>
      </c>
      <c r="D148" s="3">
        <v>1</v>
      </c>
      <c r="E148" s="3">
        <v>14</v>
      </c>
      <c r="F148" s="3">
        <v>25</v>
      </c>
      <c r="G148" s="4">
        <v>26</v>
      </c>
      <c r="H148" s="4">
        <v>24.27</v>
      </c>
      <c r="I148" s="5">
        <v>16309.624977556665</v>
      </c>
      <c r="J148" s="4">
        <v>8.2946001367053999</v>
      </c>
      <c r="K148" s="4">
        <v>7.3523174795516502</v>
      </c>
      <c r="L148" s="4">
        <v>8.0044807822830002</v>
      </c>
      <c r="M148" s="4">
        <v>7.8749180794104188</v>
      </c>
      <c r="N148" s="4">
        <v>2.9260000000000002</v>
      </c>
      <c r="O148" s="4">
        <v>-20.704607046070457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-0.67891281400513992</v>
      </c>
      <c r="W148" s="37" t="str">
        <f t="shared" si="56"/>
        <v/>
      </c>
      <c r="X148" s="37">
        <f t="shared" si="57"/>
        <v>-0.49431777789289333</v>
      </c>
      <c r="Y148" t="str">
        <f t="shared" si="41"/>
        <v xml:space="preserve"> </v>
      </c>
      <c r="Z148" s="1">
        <f t="shared" si="58"/>
        <v>25</v>
      </c>
      <c r="AA148" t="str">
        <f t="shared" si="42"/>
        <v xml:space="preserve"> </v>
      </c>
      <c r="AB148" s="1">
        <f t="shared" si="59"/>
        <v>50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615</v>
      </c>
      <c r="AP148" t="s">
        <v>1262</v>
      </c>
      <c r="AQ148">
        <v>67.891281400513989</v>
      </c>
      <c r="AR148">
        <v>49.431777789289335</v>
      </c>
      <c r="AS148">
        <v>7.1281417387721424</v>
      </c>
      <c r="AT148">
        <v>-67.891281400513989</v>
      </c>
      <c r="AU148">
        <v>-49.431777789289335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22</v>
      </c>
      <c r="H149" s="4">
        <v>22.13</v>
      </c>
      <c r="I149" s="5">
        <v>16309.624977556665</v>
      </c>
      <c r="J149" s="4">
        <v>7.5632262474367726</v>
      </c>
      <c r="K149" s="4">
        <v>6.7040290820963335</v>
      </c>
      <c r="L149" s="4">
        <v>8.0044807822830002</v>
      </c>
      <c r="M149" s="4">
        <v>7.8749180794104188</v>
      </c>
      <c r="N149" s="4">
        <v>2.9260000000000002</v>
      </c>
      <c r="O149" s="4">
        <v>-20.704607046070457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-0.70722458071420458</v>
      </c>
      <c r="W149" s="37" t="str">
        <f t="shared" si="56"/>
        <v/>
      </c>
      <c r="X149" s="37">
        <f t="shared" si="57"/>
        <v>-0.49431777789289333</v>
      </c>
      <c r="Y149" t="str">
        <f t="shared" si="41"/>
        <v xml:space="preserve"> </v>
      </c>
      <c r="Z149" s="1">
        <f t="shared" si="58"/>
        <v>17</v>
      </c>
      <c r="AA149" t="str">
        <f t="shared" si="42"/>
        <v xml:space="preserve"> </v>
      </c>
      <c r="AB149" s="1">
        <f t="shared" si="59"/>
        <v>50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673</v>
      </c>
      <c r="AP149" t="s">
        <v>1262</v>
      </c>
      <c r="AQ149">
        <v>70.722458071420462</v>
      </c>
      <c r="AR149">
        <v>49.431777789289335</v>
      </c>
      <c r="AS149">
        <v>-0.58743786714866575</v>
      </c>
      <c r="AT149">
        <v>-70.722458071420462</v>
      </c>
      <c r="AU149">
        <v>-49.431777789289335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10</v>
      </c>
      <c r="D150" s="3">
        <v>3</v>
      </c>
      <c r="E150" s="3">
        <v>9</v>
      </c>
      <c r="F150" s="3">
        <v>22</v>
      </c>
      <c r="G150" s="4">
        <v>35.856685638427734</v>
      </c>
      <c r="H150" s="4">
        <v>33.24</v>
      </c>
      <c r="I150" s="5">
        <v>17461.14421644</v>
      </c>
      <c r="J150" s="4">
        <v>14.793057409879841</v>
      </c>
      <c r="K150" s="4">
        <v>15.205855443732847</v>
      </c>
      <c r="L150" s="4">
        <v>10.672215408176402</v>
      </c>
      <c r="M150" s="4">
        <v>11.155352023720749</v>
      </c>
      <c r="N150" s="4">
        <v>2.2469999999999999</v>
      </c>
      <c r="O150" s="4">
        <v>-13.410404624277467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-0.42735501438103463</v>
      </c>
      <c r="W150" s="37" t="str">
        <f t="shared" si="56"/>
        <v/>
      </c>
      <c r="X150" s="37">
        <f t="shared" si="57"/>
        <v>-0.3257839266280167</v>
      </c>
      <c r="Y150" t="str">
        <f t="shared" si="41"/>
        <v xml:space="preserve"> </v>
      </c>
      <c r="Z150" s="1">
        <f t="shared" si="58"/>
        <v>90</v>
      </c>
      <c r="AA150" t="str">
        <f t="shared" si="42"/>
        <v xml:space="preserve"> </v>
      </c>
      <c r="AB150" s="1">
        <f t="shared" si="59"/>
        <v>108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42.735501438103462</v>
      </c>
      <c r="AR150">
        <v>32.578392662801669</v>
      </c>
      <c r="AS150">
        <v>7.872098791900517</v>
      </c>
      <c r="AT150">
        <v>-42.735501438103462</v>
      </c>
      <c r="AU150">
        <v>-32.578392662801669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15</v>
      </c>
      <c r="D151" s="3">
        <v>1</v>
      </c>
      <c r="E151" s="3">
        <v>10</v>
      </c>
      <c r="F151" s="3">
        <v>26</v>
      </c>
      <c r="G151" s="4">
        <v>166</v>
      </c>
      <c r="H151" s="4">
        <v>150.43</v>
      </c>
      <c r="I151" s="5">
        <v>41739.535308799997</v>
      </c>
      <c r="J151" s="4" t="s">
        <v>1238</v>
      </c>
      <c r="K151" s="4" t="s">
        <v>1238</v>
      </c>
      <c r="L151" s="4">
        <v>26.336451392651693</v>
      </c>
      <c r="M151" s="4">
        <v>23.254172273911877</v>
      </c>
      <c r="N151" s="4">
        <v>2.2570000000000001</v>
      </c>
      <c r="O151" s="4">
        <v>98.679577464788721</v>
      </c>
      <c r="P151" s="4">
        <v>3.1316891577477897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3.1316891592877898</v>
      </c>
      <c r="AH151" t="str">
        <f t="shared" si="62"/>
        <v xml:space="preserve"> </v>
      </c>
      <c r="AI151">
        <f t="shared" si="46"/>
        <v>108</v>
      </c>
      <c r="AJ151" t="str">
        <f t="shared" si="47"/>
        <v xml:space="preserve"> </v>
      </c>
      <c r="AK151">
        <f t="shared" si="63"/>
        <v>98.679577466328723</v>
      </c>
      <c r="AL151" t="str">
        <f t="shared" si="64"/>
        <v xml:space="preserve"> </v>
      </c>
      <c r="AM151">
        <f t="shared" si="48"/>
        <v>1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-66.380251572712879</v>
      </c>
      <c r="AS151">
        <v>10.3503290567041</v>
      </c>
      <c r="AT151" t="e">
        <v>#VALUE!</v>
      </c>
      <c r="AU151">
        <v>66.380251572712879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14</v>
      </c>
      <c r="D152" s="3">
        <v>0</v>
      </c>
      <c r="E152" s="3">
        <v>13</v>
      </c>
      <c r="F152" s="3">
        <v>27</v>
      </c>
      <c r="G152" s="4">
        <v>110</v>
      </c>
      <c r="H152" s="4">
        <v>89.26</v>
      </c>
      <c r="I152" s="5">
        <v>21182.085123479999</v>
      </c>
      <c r="J152" s="4">
        <v>18.887008040626323</v>
      </c>
      <c r="K152" s="4">
        <v>17.089795136894505</v>
      </c>
      <c r="L152" s="4">
        <v>10.529439543701999</v>
      </c>
      <c r="M152" s="4">
        <v>9.5166685127054116</v>
      </c>
      <c r="N152" s="4">
        <v>5.2229999999999999</v>
      </c>
      <c r="O152" s="4">
        <v>9.726890756302522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0.23235491976644615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>
        <f t="shared" si="57"/>
        <v>-0.33480377668131245</v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>
        <f t="shared" si="59"/>
        <v>104</v>
      </c>
      <c r="AC152">
        <f t="shared" si="43"/>
        <v>49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26.887659878975644</v>
      </c>
      <c r="AR152">
        <v>33.480377668131247</v>
      </c>
      <c r="AS152">
        <v>23.235491821644615</v>
      </c>
      <c r="AT152">
        <v>-26.887659878975644</v>
      </c>
      <c r="AU152">
        <v>-33.480377668131247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11</v>
      </c>
      <c r="D153" s="3">
        <v>0</v>
      </c>
      <c r="E153" s="3">
        <v>6</v>
      </c>
      <c r="F153" s="3">
        <v>17</v>
      </c>
      <c r="G153" s="4">
        <v>120</v>
      </c>
      <c r="H153" s="4">
        <v>115.34</v>
      </c>
      <c r="I153" s="5">
        <v>16605.518715760001</v>
      </c>
      <c r="J153" s="4">
        <v>22.061973986228004</v>
      </c>
      <c r="K153" s="4">
        <v>19.388132459236846</v>
      </c>
      <c r="L153" s="4">
        <v>16.268684151573005</v>
      </c>
      <c r="M153" s="4">
        <v>14.624191765608456</v>
      </c>
      <c r="N153" s="4">
        <v>5.2279999999999998</v>
      </c>
      <c r="O153" s="4">
        <v>-11.838111298482293</v>
      </c>
      <c r="P153" s="4">
        <v>1.7756199063637941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14.597243652743019</v>
      </c>
      <c r="AR153">
        <v>-2.7772391025680188</v>
      </c>
      <c r="AS153">
        <v>4.0402288885035498</v>
      </c>
      <c r="AT153">
        <v>-14.597243652743019</v>
      </c>
      <c r="AU153">
        <v>2.7772391025680188</v>
      </c>
      <c r="AV153" t="s">
        <v>1495</v>
      </c>
    </row>
    <row r="154" spans="1:48" x14ac:dyDescent="0.25">
      <c r="A154">
        <v>1.5699999999999964E-9</v>
      </c>
      <c r="B154" t="s">
        <v>1206</v>
      </c>
      <c r="C154" s="3">
        <v>8</v>
      </c>
      <c r="D154" s="3">
        <v>2</v>
      </c>
      <c r="E154" s="3">
        <v>15</v>
      </c>
      <c r="F154" s="3">
        <v>25</v>
      </c>
      <c r="G154" s="4">
        <v>45</v>
      </c>
      <c r="H154" s="4">
        <v>49.7</v>
      </c>
      <c r="I154" s="5">
        <v>36833.736065000005</v>
      </c>
      <c r="J154" s="4" t="s">
        <v>1238</v>
      </c>
      <c r="K154" s="4">
        <v>21.505841627001299</v>
      </c>
      <c r="L154" s="4">
        <v>10.786264213070007</v>
      </c>
      <c r="M154" s="4">
        <v>8.4009396120765025</v>
      </c>
      <c r="N154" s="4">
        <v>0.81400000000000006</v>
      </c>
      <c r="O154" s="4">
        <v>-76.940509915014161</v>
      </c>
      <c r="P154" s="4">
        <v>5.7927565392354117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 t="str">
        <f t="shared" si="56"/>
        <v/>
      </c>
      <c r="X154" s="37">
        <f t="shared" si="57"/>
        <v>-0.31857890550848211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111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5.7927565408054118</v>
      </c>
      <c r="AH154" t="str">
        <f t="shared" si="62"/>
        <v xml:space="preserve"> </v>
      </c>
      <c r="AI154">
        <f t="shared" si="46"/>
        <v>23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-76.94050991344416</v>
      </c>
      <c r="AM154" t="str">
        <f t="shared" si="48"/>
        <v xml:space="preserve"> </v>
      </c>
      <c r="AN154">
        <f t="shared" si="49"/>
        <v>22</v>
      </c>
      <c r="AO154" t="s">
        <v>1206</v>
      </c>
      <c r="AP154" t="s">
        <v>1242</v>
      </c>
      <c r="AQ154" t="e">
        <v>#VALUE!</v>
      </c>
      <c r="AR154">
        <v>31.857890550848211</v>
      </c>
      <c r="AS154">
        <v>-9.456740442655942</v>
      </c>
      <c r="AT154" t="e">
        <v>#VALUE!</v>
      </c>
      <c r="AU154">
        <v>-31.857890550848211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8</v>
      </c>
      <c r="D155" s="3">
        <v>1</v>
      </c>
      <c r="E155" s="3">
        <v>5</v>
      </c>
      <c r="F155" s="3">
        <v>14</v>
      </c>
      <c r="G155" s="4">
        <v>42.5</v>
      </c>
      <c r="H155" s="4">
        <v>37.979999999999997</v>
      </c>
      <c r="I155" s="5">
        <v>14073.936594299998</v>
      </c>
      <c r="J155" s="4" t="s">
        <v>1238</v>
      </c>
      <c r="K155" s="4" t="s">
        <v>1238</v>
      </c>
      <c r="L155" s="4">
        <v>27.020416793079544</v>
      </c>
      <c r="M155" s="4">
        <v>25.502743323442139</v>
      </c>
      <c r="N155" s="4">
        <v>0.45700000000000002</v>
      </c>
      <c r="O155" s="4">
        <v>-12.952380952380954</v>
      </c>
      <c r="P155" s="4">
        <v>2.6250658241179572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2.6250658256979573</v>
      </c>
      <c r="AH155" t="str">
        <f t="shared" si="62"/>
        <v xml:space="preserve"> </v>
      </c>
      <c r="AI155">
        <f t="shared" si="46"/>
        <v>142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-70.701195715626852</v>
      </c>
      <c r="AS155">
        <v>11.901000526592952</v>
      </c>
      <c r="AT155" t="e">
        <v>#VALUE!</v>
      </c>
      <c r="AU155">
        <v>70.701195715626852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20</v>
      </c>
      <c r="D156" s="3">
        <v>0</v>
      </c>
      <c r="E156" s="3">
        <v>12</v>
      </c>
      <c r="F156" s="3">
        <v>32</v>
      </c>
      <c r="G156" s="4">
        <v>90</v>
      </c>
      <c r="H156" s="4">
        <v>92.97</v>
      </c>
      <c r="I156" s="5">
        <v>12093.594962489999</v>
      </c>
      <c r="J156" s="4">
        <v>33.856518572469042</v>
      </c>
      <c r="K156" s="4">
        <v>30.155692507298085</v>
      </c>
      <c r="L156" s="4">
        <v>16.911133682830929</v>
      </c>
      <c r="M156" s="4">
        <v>15.338121842496285</v>
      </c>
      <c r="N156" s="4">
        <v>3.0830000000000002</v>
      </c>
      <c r="O156" s="4">
        <v>-1.5015974440894477</v>
      </c>
      <c r="P156" s="4">
        <v>1.5090889534258365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-31.059895556758011</v>
      </c>
      <c r="AR156">
        <v>-6.8359071835415008</v>
      </c>
      <c r="AS156">
        <v>-3.1945788964181987</v>
      </c>
      <c r="AT156">
        <v>31.059895556758011</v>
      </c>
      <c r="AU156">
        <v>6.8359071835415008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10</v>
      </c>
      <c r="D157" s="3">
        <v>0</v>
      </c>
      <c r="E157" s="3">
        <v>10</v>
      </c>
      <c r="F157" s="3">
        <v>20</v>
      </c>
      <c r="G157" s="4">
        <v>126</v>
      </c>
      <c r="H157" s="4">
        <v>119.04</v>
      </c>
      <c r="I157" s="5">
        <v>22868.187413759999</v>
      </c>
      <c r="J157" s="4">
        <v>17.844401139259482</v>
      </c>
      <c r="K157" s="4">
        <v>16.737907761529808</v>
      </c>
      <c r="L157" s="4">
        <v>12.036450130918366</v>
      </c>
      <c r="M157" s="4">
        <v>11.158448167569226</v>
      </c>
      <c r="N157" s="4">
        <v>6.6710000000000003</v>
      </c>
      <c r="O157" s="4">
        <v>5.8888888888888964</v>
      </c>
      <c r="P157" s="4">
        <v>3.6575940860215055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-0.30923631602040158</v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>
        <f t="shared" si="58"/>
        <v>134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3.6575940876215056</v>
      </c>
      <c r="AH157" t="str">
        <f t="shared" si="62"/>
        <v xml:space="preserve"> </v>
      </c>
      <c r="AI157">
        <f t="shared" si="46"/>
        <v>84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30.923631602040157</v>
      </c>
      <c r="AR157">
        <v>23.959854311147744</v>
      </c>
      <c r="AS157">
        <v>5.8467741935483764</v>
      </c>
      <c r="AT157">
        <v>-30.923631602040157</v>
      </c>
      <c r="AU157">
        <v>-23.959854311147744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9</v>
      </c>
      <c r="D158" s="3">
        <v>0</v>
      </c>
      <c r="E158" s="3">
        <v>9</v>
      </c>
      <c r="F158" s="3">
        <v>18</v>
      </c>
      <c r="G158" s="4">
        <v>90.5</v>
      </c>
      <c r="H158" s="4">
        <v>84.84</v>
      </c>
      <c r="I158" s="5">
        <v>62394.06250308</v>
      </c>
      <c r="J158" s="4">
        <v>16.704075605434141</v>
      </c>
      <c r="K158" s="4">
        <v>16.184662342617322</v>
      </c>
      <c r="L158" s="4">
        <v>12.103990913946619</v>
      </c>
      <c r="M158" s="4">
        <v>11.690986150133275</v>
      </c>
      <c r="N158" s="4">
        <v>5.0789999999999997</v>
      </c>
      <c r="O158" s="4">
        <v>0.37549407114623001</v>
      </c>
      <c r="P158" s="4">
        <v>4.6958981612446955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>
        <f t="shared" si="55"/>
        <v>-0.35337875938591101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>
        <f t="shared" si="58"/>
        <v>122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4.6958981628546956</v>
      </c>
      <c r="AH158" t="str">
        <f t="shared" si="62"/>
        <v xml:space="preserve"> </v>
      </c>
      <c r="AI158">
        <f t="shared" si="46"/>
        <v>45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35.337875938591104</v>
      </c>
      <c r="AR158">
        <v>23.533166132694284</v>
      </c>
      <c r="AS158">
        <v>6.6713814238566593</v>
      </c>
      <c r="AT158">
        <v>-35.337875938591104</v>
      </c>
      <c r="AU158">
        <v>-23.533166132694284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10</v>
      </c>
      <c r="F159" s="3">
        <v>13</v>
      </c>
      <c r="G159" s="4">
        <v>95.5</v>
      </c>
      <c r="H159" s="4">
        <v>91.84</v>
      </c>
      <c r="I159" s="5">
        <v>11204.48</v>
      </c>
      <c r="J159" s="4">
        <v>13.405342285797694</v>
      </c>
      <c r="K159" s="4">
        <v>12.345745395886544</v>
      </c>
      <c r="L159" s="4">
        <v>7.8043345364371461</v>
      </c>
      <c r="M159" s="4">
        <v>7.6955902927009054</v>
      </c>
      <c r="N159" s="4">
        <v>6.851</v>
      </c>
      <c r="O159" s="4">
        <v>26.87037037037036</v>
      </c>
      <c r="P159" s="4" t="s">
        <v>137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-0.48107400466511929</v>
      </c>
      <c r="W159" s="37" t="str">
        <f t="shared" si="56"/>
        <v/>
      </c>
      <c r="X159" s="37">
        <f t="shared" si="57"/>
        <v>-0.50696199568772449</v>
      </c>
      <c r="Y159" t="str">
        <f t="shared" si="41"/>
        <v xml:space="preserve"> </v>
      </c>
      <c r="Z159" s="1">
        <f t="shared" si="58"/>
        <v>77</v>
      </c>
      <c r="AA159" t="str">
        <f t="shared" si="42"/>
        <v xml:space="preserve"> </v>
      </c>
      <c r="AB159" s="1">
        <f t="shared" si="59"/>
        <v>46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48.107400466511926</v>
      </c>
      <c r="AR159">
        <v>50.69619956877245</v>
      </c>
      <c r="AS159">
        <v>3.9851916376306473</v>
      </c>
      <c r="AT159">
        <v>-48.107400466511926</v>
      </c>
      <c r="AU159">
        <v>-50.69619956877245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22</v>
      </c>
      <c r="D160" s="3">
        <v>0</v>
      </c>
      <c r="E160" s="3">
        <v>9</v>
      </c>
      <c r="F160" s="3">
        <v>31</v>
      </c>
      <c r="G160" s="4">
        <v>15.5</v>
      </c>
      <c r="H160" s="4">
        <v>9.76</v>
      </c>
      <c r="I160" s="5">
        <v>3736.1280000000002</v>
      </c>
      <c r="J160" s="4" t="s">
        <v>1238</v>
      </c>
      <c r="K160" s="4">
        <v>27.111111111111111</v>
      </c>
      <c r="L160" s="4">
        <v>4.7020962023118713</v>
      </c>
      <c r="M160" s="4">
        <v>4.4158841509436364</v>
      </c>
      <c r="N160" s="4">
        <v>-0.59199999999999997</v>
      </c>
      <c r="O160" s="4" t="s">
        <v>132</v>
      </c>
      <c r="P160" s="4">
        <v>4.4467213114754101</v>
      </c>
      <c r="Q160" s="36">
        <f t="shared" si="50"/>
        <v>70.967741937113871</v>
      </c>
      <c r="R160" t="str">
        <f t="shared" si="51"/>
        <v xml:space="preserve"> </v>
      </c>
      <c r="S160" s="37">
        <f t="shared" si="52"/>
        <v>0.58811475572836069</v>
      </c>
      <c r="T160" s="37" t="str">
        <f t="shared" si="53"/>
        <v/>
      </c>
      <c r="U160" s="37" t="str">
        <f t="shared" si="54"/>
        <v xml:space="preserve"> </v>
      </c>
      <c r="V160" s="37" t="str">
        <f t="shared" si="55"/>
        <v xml:space="preserve"> </v>
      </c>
      <c r="W160" s="37" t="str">
        <f t="shared" si="56"/>
        <v/>
      </c>
      <c r="X160" s="37">
        <f t="shared" si="57"/>
        <v>-0.70294557250866696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9</v>
      </c>
      <c r="AC160">
        <f t="shared" si="43"/>
        <v>2</v>
      </c>
      <c r="AD160" s="1" t="str">
        <f t="shared" si="60"/>
        <v xml:space="preserve"> </v>
      </c>
      <c r="AE160">
        <f t="shared" si="44"/>
        <v>81</v>
      </c>
      <c r="AF160" t="str">
        <f t="shared" si="45"/>
        <v xml:space="preserve"> </v>
      </c>
      <c r="AG160">
        <f t="shared" si="61"/>
        <v>4.4467213131054102</v>
      </c>
      <c r="AH160" t="str">
        <f t="shared" si="62"/>
        <v xml:space="preserve"> </v>
      </c>
      <c r="AI160">
        <f t="shared" si="46"/>
        <v>52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 t="e">
        <v>#VALUE!</v>
      </c>
      <c r="AR160">
        <v>70.294557250866703</v>
      </c>
      <c r="AS160">
        <v>58.811475409836063</v>
      </c>
      <c r="AT160" t="e">
        <v>#VALUE!</v>
      </c>
      <c r="AU160">
        <v>-70.294557250866703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7</v>
      </c>
      <c r="D161" s="3">
        <v>0</v>
      </c>
      <c r="E161" s="3">
        <v>6</v>
      </c>
      <c r="F161" s="3">
        <v>13</v>
      </c>
      <c r="G161" s="4">
        <v>24.5</v>
      </c>
      <c r="H161" s="4">
        <v>19.41</v>
      </c>
      <c r="I161" s="5">
        <v>4933.9169919000005</v>
      </c>
      <c r="J161" s="4">
        <v>3.6321107784431135</v>
      </c>
      <c r="K161" s="4">
        <v>8.4833916083916083</v>
      </c>
      <c r="L161" s="4">
        <v>3.4389228132861778</v>
      </c>
      <c r="M161" s="4">
        <v>4.78325184708254</v>
      </c>
      <c r="N161" s="4">
        <v>2.2880000000000003</v>
      </c>
      <c r="O161" s="4">
        <v>-58.99641577060931</v>
      </c>
      <c r="P161" s="4">
        <v>2.1123132405976301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0.26223596248492542</v>
      </c>
      <c r="T161" s="37" t="str">
        <f t="shared" si="53"/>
        <v/>
      </c>
      <c r="U161" s="37" t="str">
        <f t="shared" si="54"/>
        <v/>
      </c>
      <c r="V161" s="37">
        <f t="shared" si="55"/>
        <v>-0.85939958408469797</v>
      </c>
      <c r="W161" s="37" t="str">
        <f t="shared" si="56"/>
        <v/>
      </c>
      <c r="X161" s="37">
        <f t="shared" si="57"/>
        <v>-0.78274641701602199</v>
      </c>
      <c r="Y161" t="str">
        <f t="shared" si="41"/>
        <v xml:space="preserve"> </v>
      </c>
      <c r="Z161" s="1">
        <f t="shared" si="58"/>
        <v>3</v>
      </c>
      <c r="AA161" t="str">
        <f t="shared" si="42"/>
        <v xml:space="preserve"> </v>
      </c>
      <c r="AB161" s="1">
        <f t="shared" si="59"/>
        <v>5</v>
      </c>
      <c r="AC161">
        <f t="shared" si="43"/>
        <v>38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2.1123132422376303</v>
      </c>
      <c r="AH161" t="str">
        <f t="shared" si="62"/>
        <v xml:space="preserve"> </v>
      </c>
      <c r="AI161">
        <f t="shared" si="46"/>
        <v>172</v>
      </c>
      <c r="AJ161" t="str">
        <f t="shared" si="47"/>
        <v xml:space="preserve"> </v>
      </c>
      <c r="AK161" t="str">
        <f t="shared" si="63"/>
        <v xml:space="preserve"> </v>
      </c>
      <c r="AL161">
        <f t="shared" si="64"/>
        <v>-58.996415768969314</v>
      </c>
      <c r="AM161" t="str">
        <f t="shared" si="48"/>
        <v xml:space="preserve"> </v>
      </c>
      <c r="AN161">
        <f t="shared" si="49"/>
        <v>13</v>
      </c>
      <c r="AO161" t="s">
        <v>534</v>
      </c>
      <c r="AP161" t="s">
        <v>1293</v>
      </c>
      <c r="AQ161">
        <v>85.939958408469792</v>
      </c>
      <c r="AR161">
        <v>78.274641701602192</v>
      </c>
      <c r="AS161">
        <v>26.223596084492542</v>
      </c>
      <c r="AT161">
        <v>-85.939958408469792</v>
      </c>
      <c r="AU161">
        <v>-78.274641701602192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22</v>
      </c>
      <c r="D162" s="3">
        <v>0</v>
      </c>
      <c r="E162" s="3">
        <v>11</v>
      </c>
      <c r="F162" s="3">
        <v>33</v>
      </c>
      <c r="G162" s="4">
        <v>155</v>
      </c>
      <c r="H162" s="4">
        <v>126.74</v>
      </c>
      <c r="I162" s="5">
        <v>36602.108333099997</v>
      </c>
      <c r="J162" s="4">
        <v>27.127568493150687</v>
      </c>
      <c r="K162" s="4">
        <v>23.089815995627617</v>
      </c>
      <c r="L162" s="4">
        <v>17.94124288531038</v>
      </c>
      <c r="M162" s="4">
        <v>14.796366161811026</v>
      </c>
      <c r="N162" s="4">
        <v>5.4889999999999999</v>
      </c>
      <c r="O162" s="4">
        <v>13.714522477729437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>
        <f t="shared" si="52"/>
        <v>0.22297617334007422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>
        <f t="shared" si="43"/>
        <v>55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-5.0118690086524476</v>
      </c>
      <c r="AR162">
        <v>-13.34361111451674</v>
      </c>
      <c r="AS162">
        <v>22.297617169007424</v>
      </c>
      <c r="AT162">
        <v>5.0118690086524476</v>
      </c>
      <c r="AU162">
        <v>13.34361111451674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12</v>
      </c>
      <c r="D163" s="3">
        <v>0</v>
      </c>
      <c r="E163" s="3">
        <v>20</v>
      </c>
      <c r="F163" s="3">
        <v>32</v>
      </c>
      <c r="G163" s="4">
        <v>60</v>
      </c>
      <c r="H163" s="4">
        <v>50.42</v>
      </c>
      <c r="I163" s="5">
        <v>35288.00586872</v>
      </c>
      <c r="J163" s="4">
        <v>14.060234244283325</v>
      </c>
      <c r="K163" s="4">
        <v>12.697053638881894</v>
      </c>
      <c r="L163" s="4">
        <v>9.6393964254247635</v>
      </c>
      <c r="M163" s="4">
        <v>8.9460361332707645</v>
      </c>
      <c r="N163" s="4">
        <v>3.5859999999999999</v>
      </c>
      <c r="O163" s="4">
        <v>26.71378091872791</v>
      </c>
      <c r="P163" s="4">
        <v>1.3288377627925425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0.19000396833988895</v>
      </c>
      <c r="T163" s="37" t="str">
        <f t="shared" si="53"/>
        <v/>
      </c>
      <c r="U163" s="37" t="str">
        <f t="shared" si="54"/>
        <v/>
      </c>
      <c r="V163" s="37">
        <f t="shared" si="55"/>
        <v>-0.45572288313844178</v>
      </c>
      <c r="W163" s="37" t="str">
        <f t="shared" si="56"/>
        <v/>
      </c>
      <c r="X163" s="37">
        <f t="shared" si="57"/>
        <v>-0.39103215601826691</v>
      </c>
      <c r="Y163" t="str">
        <f t="shared" si="41"/>
        <v xml:space="preserve"> </v>
      </c>
      <c r="Z163" s="1">
        <f t="shared" si="58"/>
        <v>84</v>
      </c>
      <c r="AA163" t="str">
        <f t="shared" si="42"/>
        <v xml:space="preserve"> </v>
      </c>
      <c r="AB163" s="1">
        <f t="shared" si="59"/>
        <v>79</v>
      </c>
      <c r="AC163">
        <f t="shared" si="43"/>
        <v>80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45.572288313844176</v>
      </c>
      <c r="AR163">
        <v>39.10321560182669</v>
      </c>
      <c r="AS163">
        <v>19.000396667988895</v>
      </c>
      <c r="AT163">
        <v>-45.572288313844176</v>
      </c>
      <c r="AU163">
        <v>-39.10321560182669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3</v>
      </c>
      <c r="D164" s="3">
        <v>2</v>
      </c>
      <c r="E164" s="3">
        <v>16</v>
      </c>
      <c r="F164" s="3">
        <v>21</v>
      </c>
      <c r="G164" s="4">
        <v>190</v>
      </c>
      <c r="H164" s="4">
        <v>207.82</v>
      </c>
      <c r="I164" s="5">
        <v>59308.663940499995</v>
      </c>
      <c r="J164" s="4" t="s">
        <v>1238</v>
      </c>
      <c r="K164" s="4">
        <v>39.226123065307661</v>
      </c>
      <c r="L164" s="4">
        <v>26.402306323334329</v>
      </c>
      <c r="M164" s="4">
        <v>22.639920793398154</v>
      </c>
      <c r="N164" s="4">
        <v>4.1079999999999997</v>
      </c>
      <c r="O164" s="4">
        <v>-29.41580756013747</v>
      </c>
      <c r="P164" s="4">
        <v>0.96285246848234052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 xml:space="preserve"> </v>
      </c>
      <c r="V164" s="37" t="str">
        <f t="shared" si="55"/>
        <v xml:space="preserve"> </v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 t="e">
        <v>#VALUE!</v>
      </c>
      <c r="AR164">
        <v>-66.796289396902722</v>
      </c>
      <c r="AS164">
        <v>-8.5747281301125966</v>
      </c>
      <c r="AT164" t="e">
        <v>#VALUE!</v>
      </c>
      <c r="AU164">
        <v>66.796289396902722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5</v>
      </c>
      <c r="E165" s="3">
        <v>11</v>
      </c>
      <c r="F165" s="3">
        <v>18</v>
      </c>
      <c r="G165" s="4">
        <v>77</v>
      </c>
      <c r="H165" s="4">
        <v>75.680000000000007</v>
      </c>
      <c r="I165" s="5">
        <v>25314.702309600005</v>
      </c>
      <c r="J165" s="4">
        <v>17.844847913228016</v>
      </c>
      <c r="K165" s="4">
        <v>16.747067935383935</v>
      </c>
      <c r="L165" s="4">
        <v>10.227647122669156</v>
      </c>
      <c r="M165" s="4">
        <v>9.6339308060360676</v>
      </c>
      <c r="N165" s="4">
        <v>4.2409999999999997</v>
      </c>
      <c r="O165" s="4">
        <v>-3.1735159817351652</v>
      </c>
      <c r="P165" s="4">
        <v>4.1781183932346719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>
        <f t="shared" si="55"/>
        <v>-0.30921902122692524</v>
      </c>
      <c r="W165" s="37" t="str">
        <f t="shared" si="56"/>
        <v/>
      </c>
      <c r="X165" s="37">
        <f t="shared" si="57"/>
        <v>-0.35386948078303981</v>
      </c>
      <c r="Y165" t="str">
        <f t="shared" si="41"/>
        <v xml:space="preserve"> </v>
      </c>
      <c r="Z165" s="1">
        <f t="shared" si="58"/>
        <v>135</v>
      </c>
      <c r="AA165" t="str">
        <f t="shared" si="42"/>
        <v xml:space="preserve"> </v>
      </c>
      <c r="AB165" s="1">
        <f t="shared" si="59"/>
        <v>94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4.1781183949146721</v>
      </c>
      <c r="AH165" t="str">
        <f t="shared" si="62"/>
        <v xml:space="preserve"> </v>
      </c>
      <c r="AI165">
        <f t="shared" si="46"/>
        <v>65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30.921902122692522</v>
      </c>
      <c r="AR165">
        <v>35.38694807830398</v>
      </c>
      <c r="AS165">
        <v>1.7441860465116088</v>
      </c>
      <c r="AT165">
        <v>-30.921902122692522</v>
      </c>
      <c r="AU165">
        <v>-35.38694807830398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7</v>
      </c>
      <c r="D166" s="3">
        <v>1</v>
      </c>
      <c r="E166" s="3">
        <v>12</v>
      </c>
      <c r="F166" s="3">
        <v>20</v>
      </c>
      <c r="G166" s="4">
        <v>188</v>
      </c>
      <c r="H166" s="4">
        <v>159.12</v>
      </c>
      <c r="I166" s="5">
        <v>19326.310398720001</v>
      </c>
      <c r="J166" s="4">
        <v>26.577584766995155</v>
      </c>
      <c r="K166" s="4">
        <v>25.668656234876593</v>
      </c>
      <c r="L166" s="4">
        <v>16.724139089835759</v>
      </c>
      <c r="M166" s="4">
        <v>16.064327867112073</v>
      </c>
      <c r="N166" s="4">
        <v>5.9870000000000001</v>
      </c>
      <c r="O166" s="4">
        <v>6.530249110320284</v>
      </c>
      <c r="P166" s="4">
        <v>1.0187280040221216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0.18149824201176976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87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-2.8828606892183917</v>
      </c>
      <c r="AR166">
        <v>-5.6545708310686615</v>
      </c>
      <c r="AS166">
        <v>18.149824032176976</v>
      </c>
      <c r="AT166">
        <v>2.8828606892183917</v>
      </c>
      <c r="AU166">
        <v>5.6545708310686615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12</v>
      </c>
      <c r="D167" s="3">
        <v>0</v>
      </c>
      <c r="E167" s="3">
        <v>5</v>
      </c>
      <c r="F167" s="3">
        <v>17</v>
      </c>
      <c r="G167" s="4">
        <v>69.5</v>
      </c>
      <c r="H167" s="4">
        <v>52.54</v>
      </c>
      <c r="I167" s="5">
        <v>19871.730762059997</v>
      </c>
      <c r="J167" s="4">
        <v>11.825343236551879</v>
      </c>
      <c r="K167" s="4">
        <v>11.516878562034195</v>
      </c>
      <c r="L167" s="4">
        <v>8.5919170076050229</v>
      </c>
      <c r="M167" s="4">
        <v>7.9800479602367131</v>
      </c>
      <c r="N167" s="4">
        <v>4.4430000000000005</v>
      </c>
      <c r="O167" s="4">
        <v>-5.4680851063829712</v>
      </c>
      <c r="P167" s="4">
        <v>5.0190331176246668</v>
      </c>
      <c r="Q167" s="36">
        <f t="shared" si="50"/>
        <v>70.588235295817654</v>
      </c>
      <c r="R167" t="str">
        <f t="shared" si="51"/>
        <v xml:space="preserve"> </v>
      </c>
      <c r="S167" s="37">
        <f t="shared" si="52"/>
        <v>0.32280167661435094</v>
      </c>
      <c r="T167" s="37" t="str">
        <f t="shared" si="53"/>
        <v/>
      </c>
      <c r="U167" s="37" t="str">
        <f t="shared" si="54"/>
        <v/>
      </c>
      <c r="V167" s="37">
        <f t="shared" si="55"/>
        <v>-0.54223638021495479</v>
      </c>
      <c r="W167" s="37" t="str">
        <f t="shared" si="56"/>
        <v/>
      </c>
      <c r="X167" s="37">
        <f t="shared" si="57"/>
        <v>-0.45720655683473921</v>
      </c>
      <c r="Y167" t="str">
        <f t="shared" si="41"/>
        <v xml:space="preserve"> </v>
      </c>
      <c r="Z167" s="1">
        <f t="shared" si="58"/>
        <v>54</v>
      </c>
      <c r="AA167" t="str">
        <f t="shared" si="42"/>
        <v xml:space="preserve"> </v>
      </c>
      <c r="AB167" s="1">
        <f t="shared" si="59"/>
        <v>63</v>
      </c>
      <c r="AC167">
        <f t="shared" si="43"/>
        <v>21</v>
      </c>
      <c r="AD167" s="1" t="str">
        <f t="shared" si="60"/>
        <v xml:space="preserve"> </v>
      </c>
      <c r="AE167">
        <f t="shared" si="44"/>
        <v>84</v>
      </c>
      <c r="AF167" t="str">
        <f t="shared" si="45"/>
        <v xml:space="preserve"> </v>
      </c>
      <c r="AG167">
        <f t="shared" si="61"/>
        <v>5.0190331193246669</v>
      </c>
      <c r="AH167" t="str">
        <f t="shared" si="62"/>
        <v xml:space="preserve"> </v>
      </c>
      <c r="AI167">
        <f t="shared" si="46"/>
        <v>39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54.223638021495482</v>
      </c>
      <c r="AR167">
        <v>45.720655683473922</v>
      </c>
      <c r="AS167">
        <v>32.280167491435094</v>
      </c>
      <c r="AT167">
        <v>-54.223638021495482</v>
      </c>
      <c r="AU167">
        <v>-45.720655683473922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16</v>
      </c>
      <c r="D168" s="3">
        <v>3</v>
      </c>
      <c r="E168" s="3">
        <v>4</v>
      </c>
      <c r="F168" s="3">
        <v>23</v>
      </c>
      <c r="G168" s="4">
        <v>227.5</v>
      </c>
      <c r="H168" s="4">
        <v>217.26</v>
      </c>
      <c r="I168" s="5">
        <v>78388.416303659993</v>
      </c>
      <c r="J168" s="4" t="s">
        <v>1238</v>
      </c>
      <c r="K168" s="4" t="s">
        <v>1238</v>
      </c>
      <c r="L168" s="4">
        <v>27.788423792470958</v>
      </c>
      <c r="M168" s="4">
        <v>25.215040496277538</v>
      </c>
      <c r="N168" s="4">
        <v>4.875</v>
      </c>
      <c r="O168" s="4">
        <v>18.325242718446599</v>
      </c>
      <c r="P168" s="4">
        <v>0.88511460922397134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-75.553071766171811</v>
      </c>
      <c r="AS168">
        <v>4.7132468010678386</v>
      </c>
      <c r="AT168" t="e">
        <v>#VALUE!</v>
      </c>
      <c r="AU168">
        <v>75.553071766171811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8</v>
      </c>
      <c r="F169" s="3">
        <v>20</v>
      </c>
      <c r="G169" s="4">
        <v>82</v>
      </c>
      <c r="H169" s="4">
        <v>82.75</v>
      </c>
      <c r="I169" s="5">
        <v>11200.192309000002</v>
      </c>
      <c r="J169" s="4">
        <v>14.88041719115267</v>
      </c>
      <c r="K169" s="4">
        <v>11.970201070446983</v>
      </c>
      <c r="L169" s="4">
        <v>9.9839013980050346</v>
      </c>
      <c r="M169" s="4">
        <v>8.8351319648714188</v>
      </c>
      <c r="N169" s="4">
        <v>5.5609999999999999</v>
      </c>
      <c r="O169" s="4">
        <v>-22.005610098176717</v>
      </c>
      <c r="P169" s="4">
        <v>3.3643504531722059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-0.42397328339030349</v>
      </c>
      <c r="W169" s="37" t="str">
        <f t="shared" si="56"/>
        <v/>
      </c>
      <c r="X169" s="37">
        <f t="shared" si="57"/>
        <v>-0.36926809101520841</v>
      </c>
      <c r="Y169" t="str">
        <f t="shared" si="41"/>
        <v xml:space="preserve"> </v>
      </c>
      <c r="Z169" s="1">
        <f t="shared" si="58"/>
        <v>91</v>
      </c>
      <c r="AA169" t="str">
        <f t="shared" si="42"/>
        <v xml:space="preserve"> </v>
      </c>
      <c r="AB169" s="1">
        <f t="shared" si="59"/>
        <v>83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3.3643504548922061</v>
      </c>
      <c r="AH169" t="str">
        <f t="shared" si="62"/>
        <v xml:space="preserve"> </v>
      </c>
      <c r="AI169">
        <f t="shared" si="46"/>
        <v>96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42.397328339030352</v>
      </c>
      <c r="AR169">
        <v>36.926809101520838</v>
      </c>
      <c r="AS169">
        <v>-0.90634441087613649</v>
      </c>
      <c r="AT169">
        <v>-42.397328339030352</v>
      </c>
      <c r="AU169">
        <v>-36.926809101520838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8</v>
      </c>
      <c r="D170" s="3">
        <v>0</v>
      </c>
      <c r="E170" s="3">
        <v>18</v>
      </c>
      <c r="F170" s="3">
        <v>26</v>
      </c>
      <c r="G170" s="4">
        <v>70</v>
      </c>
      <c r="H170" s="4">
        <v>68.680000000000007</v>
      </c>
      <c r="I170" s="5">
        <v>41042.61313428</v>
      </c>
      <c r="J170" s="4">
        <v>21.00948302233099</v>
      </c>
      <c r="K170" s="4">
        <v>20.295508274231683</v>
      </c>
      <c r="L170" s="4">
        <v>13.331511698343988</v>
      </c>
      <c r="M170" s="4">
        <v>12.769668211345985</v>
      </c>
      <c r="N170" s="4">
        <v>3.2690000000000001</v>
      </c>
      <c r="O170" s="4">
        <v>-12.052730696798491</v>
      </c>
      <c r="P170" s="4">
        <v>2.948456610366919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2.9484566120969191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118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18.671476964934243</v>
      </c>
      <c r="AR170">
        <v>15.778316632516255</v>
      </c>
      <c r="AS170">
        <v>1.921956901572508</v>
      </c>
      <c r="AT170">
        <v>-18.671476964934243</v>
      </c>
      <c r="AU170">
        <v>-15.778316632516255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23</v>
      </c>
      <c r="D171" s="3">
        <v>0</v>
      </c>
      <c r="E171" s="3">
        <v>12</v>
      </c>
      <c r="F171" s="3">
        <v>35</v>
      </c>
      <c r="G171" s="4">
        <v>64</v>
      </c>
      <c r="H171" s="4">
        <v>40.86</v>
      </c>
      <c r="I171" s="5">
        <v>23790.471902459998</v>
      </c>
      <c r="J171" s="4" t="s">
        <v>1238</v>
      </c>
      <c r="K171" s="4">
        <v>21.28125</v>
      </c>
      <c r="L171" s="4">
        <v>6.3247957027796362</v>
      </c>
      <c r="M171" s="4">
        <v>5.1630620364253961</v>
      </c>
      <c r="N171" s="4">
        <v>0.25900000000000001</v>
      </c>
      <c r="O171" s="4">
        <v>-94.799196787148588</v>
      </c>
      <c r="P171" s="4">
        <v>3.7126774351443959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0.56632403502438577</v>
      </c>
      <c r="T171" s="37" t="str">
        <f t="shared" si="53"/>
        <v/>
      </c>
      <c r="U171" s="37" t="str">
        <f t="shared" si="54"/>
        <v xml:space="preserve"> </v>
      </c>
      <c r="V171" s="37" t="str">
        <f t="shared" si="55"/>
        <v xml:space="preserve"> </v>
      </c>
      <c r="W171" s="37" t="str">
        <f t="shared" si="56"/>
        <v/>
      </c>
      <c r="X171" s="37">
        <f t="shared" si="57"/>
        <v>-0.600431704148227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27</v>
      </c>
      <c r="AC171">
        <f t="shared" si="67"/>
        <v>3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3.712677436884396</v>
      </c>
      <c r="AH171" t="str">
        <f t="shared" si="62"/>
        <v xml:space="preserve"> </v>
      </c>
      <c r="AI171">
        <f t="shared" si="70"/>
        <v>77</v>
      </c>
      <c r="AJ171" t="str">
        <f t="shared" si="71"/>
        <v xml:space="preserve"> </v>
      </c>
      <c r="AK171" t="str">
        <f t="shared" si="63"/>
        <v xml:space="preserve"> </v>
      </c>
      <c r="AL171">
        <f t="shared" si="64"/>
        <v>-94.799196785408583</v>
      </c>
      <c r="AM171" t="str">
        <f t="shared" si="72"/>
        <v xml:space="preserve"> </v>
      </c>
      <c r="AN171">
        <f t="shared" si="73"/>
        <v>30</v>
      </c>
      <c r="AO171" t="s">
        <v>323</v>
      </c>
      <c r="AP171" t="s">
        <v>1295</v>
      </c>
      <c r="AQ171" t="e">
        <v>#VALUE!</v>
      </c>
      <c r="AR171">
        <v>60.043170414822697</v>
      </c>
      <c r="AS171">
        <v>56.632403328438571</v>
      </c>
      <c r="AT171" t="e">
        <v>#VALUE!</v>
      </c>
      <c r="AU171">
        <v>-60.043170414822697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3</v>
      </c>
      <c r="F172" s="3">
        <v>28</v>
      </c>
      <c r="G172" s="4">
        <v>841</v>
      </c>
      <c r="H172" s="4">
        <v>767.34</v>
      </c>
      <c r="I172" s="5">
        <v>67953.418926120008</v>
      </c>
      <c r="J172" s="4" t="s">
        <v>1238</v>
      </c>
      <c r="K172" s="4" t="s">
        <v>1238</v>
      </c>
      <c r="L172" s="4">
        <v>27.093310054317705</v>
      </c>
      <c r="M172" s="4">
        <v>24.474069893532814</v>
      </c>
      <c r="N172" s="4">
        <v>6.423</v>
      </c>
      <c r="O172" s="4">
        <v>-0.43404123391722937</v>
      </c>
      <c r="P172" s="4">
        <v>1.4856517319571507</v>
      </c>
      <c r="Q172" s="36">
        <f t="shared" si="50"/>
        <v>85.714285716035704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28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-71.161698118245326</v>
      </c>
      <c r="AS172">
        <v>9.5993953136810148</v>
      </c>
      <c r="AT172" t="e">
        <v>#VALUE!</v>
      </c>
      <c r="AU172">
        <v>71.161698118245326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11</v>
      </c>
      <c r="F173" s="3">
        <v>20</v>
      </c>
      <c r="G173" s="4">
        <v>60</v>
      </c>
      <c r="H173" s="4">
        <v>56.87</v>
      </c>
      <c r="I173" s="5">
        <v>21167.590548059998</v>
      </c>
      <c r="J173" s="4">
        <v>25.365744870651202</v>
      </c>
      <c r="K173" s="4">
        <v>35.812342569269518</v>
      </c>
      <c r="L173" s="4">
        <v>17.812481158388227</v>
      </c>
      <c r="M173" s="4">
        <v>18.772788792294701</v>
      </c>
      <c r="N173" s="4">
        <v>2.242</v>
      </c>
      <c r="O173" s="4">
        <v>67.31343283582089</v>
      </c>
      <c r="P173" s="4">
        <v>4.2816950940742045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4.2816950958342046</v>
      </c>
      <c r="AH173" t="str">
        <f t="shared" si="62"/>
        <v xml:space="preserve"> </v>
      </c>
      <c r="AI173">
        <f t="shared" si="70"/>
        <v>58</v>
      </c>
      <c r="AJ173" t="str">
        <f t="shared" si="71"/>
        <v xml:space="preserve"> </v>
      </c>
      <c r="AK173">
        <f t="shared" si="63"/>
        <v>67.313432837580891</v>
      </c>
      <c r="AL173" t="str">
        <f t="shared" si="64"/>
        <v xml:space="preserve"> </v>
      </c>
      <c r="AM173">
        <f t="shared" si="72"/>
        <v>8</v>
      </c>
      <c r="AN173" t="str">
        <f t="shared" si="73"/>
        <v xml:space="preserve"> </v>
      </c>
      <c r="AO173" t="s">
        <v>515</v>
      </c>
      <c r="AP173" t="s">
        <v>1254</v>
      </c>
      <c r="AQ173">
        <v>1.8082185162939246</v>
      </c>
      <c r="AR173">
        <v>-12.530160274126656</v>
      </c>
      <c r="AS173">
        <v>5.5037805521364502</v>
      </c>
      <c r="AT173">
        <v>-1.8082185162939246</v>
      </c>
      <c r="AU173">
        <v>12.530160274126656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8</v>
      </c>
      <c r="D174" s="3">
        <v>5</v>
      </c>
      <c r="E174" s="3">
        <v>7</v>
      </c>
      <c r="F174" s="3">
        <v>20</v>
      </c>
      <c r="G174" s="4">
        <v>89</v>
      </c>
      <c r="H174" s="4">
        <v>83.36</v>
      </c>
      <c r="I174" s="5">
        <v>28564.790808960002</v>
      </c>
      <c r="J174" s="4">
        <v>22.844614963003561</v>
      </c>
      <c r="K174" s="4">
        <v>21.418293936279547</v>
      </c>
      <c r="L174" s="4">
        <v>13.73397659896556</v>
      </c>
      <c r="M174" s="4">
        <v>13.434612851327568</v>
      </c>
      <c r="N174" s="4">
        <v>3.649</v>
      </c>
      <c r="O174" s="4">
        <v>5.7681159420289809</v>
      </c>
      <c r="P174" s="4">
        <v>2.8826775431861806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2.8826775449561808</v>
      </c>
      <c r="AH174" t="str">
        <f t="shared" si="62"/>
        <v xml:space="preserve"> </v>
      </c>
      <c r="AI174">
        <f t="shared" si="70"/>
        <v>124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11.567610099160452</v>
      </c>
      <c r="AR174">
        <v>13.235748903240175</v>
      </c>
      <c r="AS174">
        <v>6.7658349328215017</v>
      </c>
      <c r="AT174">
        <v>-11.567610099160452</v>
      </c>
      <c r="AU174">
        <v>-13.235748903240175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6</v>
      </c>
      <c r="D175" s="3">
        <v>3</v>
      </c>
      <c r="E175" s="3">
        <v>12</v>
      </c>
      <c r="F175" s="3">
        <v>21</v>
      </c>
      <c r="G175" s="4">
        <v>238</v>
      </c>
      <c r="H175" s="4">
        <v>219.56</v>
      </c>
      <c r="I175" s="5">
        <v>14317.495743760001</v>
      </c>
      <c r="J175" s="4">
        <v>30.08495478213209</v>
      </c>
      <c r="K175" s="4" t="s">
        <v>1238</v>
      </c>
      <c r="L175" s="4">
        <v>19.702586663182561</v>
      </c>
      <c r="M175" s="4">
        <v>19.922431051108969</v>
      </c>
      <c r="N175" s="4">
        <v>7.298</v>
      </c>
      <c r="O175" s="4">
        <v>14.604271356783915</v>
      </c>
      <c r="P175" s="4">
        <v>3.8549826926580439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3.8549826944380441</v>
      </c>
      <c r="AH175" t="str">
        <f t="shared" si="62"/>
        <v xml:space="preserve"> </v>
      </c>
      <c r="AI175">
        <f t="shared" si="70"/>
        <v>73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>
        <v>-16.460025951465518</v>
      </c>
      <c r="AR175">
        <v>-24.47088169851699</v>
      </c>
      <c r="AS175">
        <v>8.398615412643462</v>
      </c>
      <c r="AT175">
        <v>16.460025951465518</v>
      </c>
      <c r="AU175">
        <v>24.47088169851699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2</v>
      </c>
      <c r="D176" s="3">
        <v>0</v>
      </c>
      <c r="E176" s="3">
        <v>13</v>
      </c>
      <c r="F176" s="3">
        <v>15</v>
      </c>
      <c r="G176" s="4">
        <v>53</v>
      </c>
      <c r="H176" s="4">
        <v>53.01</v>
      </c>
      <c r="I176" s="5">
        <v>11720.3191038</v>
      </c>
      <c r="J176" s="4">
        <v>17.122093023255815</v>
      </c>
      <c r="K176" s="4">
        <v>19.743016759776534</v>
      </c>
      <c r="L176" s="4">
        <v>12.451757980388065</v>
      </c>
      <c r="M176" s="4">
        <v>13.850377349733117</v>
      </c>
      <c r="N176" s="4">
        <v>3.0960000000000001</v>
      </c>
      <c r="O176" s="4">
        <v>-19.164490861618798</v>
      </c>
      <c r="P176" s="4">
        <v>1.1129975476325222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-0.33719714313279636</v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>
        <f t="shared" si="58"/>
        <v>125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33.719714313279638</v>
      </c>
      <c r="AR176">
        <v>21.336151389114345</v>
      </c>
      <c r="AS176">
        <v>-1.8864365214110723E-2</v>
      </c>
      <c r="AT176">
        <v>-33.719714313279638</v>
      </c>
      <c r="AU176">
        <v>-21.336151389114345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0</v>
      </c>
      <c r="E177" s="3">
        <v>11</v>
      </c>
      <c r="F177" s="3">
        <v>25</v>
      </c>
      <c r="G177" s="4">
        <v>106</v>
      </c>
      <c r="H177" s="4">
        <v>104.39</v>
      </c>
      <c r="I177" s="5">
        <v>41766.439000000006</v>
      </c>
      <c r="J177" s="4">
        <v>26.643695763144461</v>
      </c>
      <c r="K177" s="4">
        <v>21.391393442622952</v>
      </c>
      <c r="L177" s="4">
        <v>17.798925433267272</v>
      </c>
      <c r="M177" s="4">
        <v>15.278801063051265</v>
      </c>
      <c r="N177" s="4">
        <v>3.9180000000000001</v>
      </c>
      <c r="O177" s="4">
        <v>-31.979166666666664</v>
      </c>
      <c r="P177" s="4">
        <v>2.9351470447360857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2.9351470465360858</v>
      </c>
      <c r="AH177" t="str">
        <f t="shared" si="62"/>
        <v xml:space="preserve"> </v>
      </c>
      <c r="AI177">
        <f t="shared" si="70"/>
        <v>121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-3.1387789175481906</v>
      </c>
      <c r="AR177">
        <v>-12.444522124846436</v>
      </c>
      <c r="AS177">
        <v>1.5422933231152403</v>
      </c>
      <c r="AT177">
        <v>3.1387789175481906</v>
      </c>
      <c r="AU177">
        <v>12.444522124846436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13</v>
      </c>
      <c r="D178" s="3">
        <v>0</v>
      </c>
      <c r="E178" s="3">
        <v>6</v>
      </c>
      <c r="F178" s="3">
        <v>19</v>
      </c>
      <c r="G178" s="4">
        <v>115</v>
      </c>
      <c r="H178" s="4">
        <v>96.84</v>
      </c>
      <c r="I178" s="5">
        <v>19388.464519320001</v>
      </c>
      <c r="J178" s="4">
        <v>17.286683327383077</v>
      </c>
      <c r="K178" s="4">
        <v>16.237424547283702</v>
      </c>
      <c r="L178" s="4">
        <v>11.174386358099879</v>
      </c>
      <c r="M178" s="4">
        <v>10.434680618744315</v>
      </c>
      <c r="N178" s="4">
        <v>5.6020000000000003</v>
      </c>
      <c r="O178" s="4">
        <v>3.7407407407407396</v>
      </c>
      <c r="P178" s="4">
        <v>3.9942172655927304</v>
      </c>
      <c r="Q178" s="36" t="str">
        <f t="shared" si="50"/>
        <v xml:space="preserve"> </v>
      </c>
      <c r="R178" t="str">
        <f t="shared" si="51"/>
        <v xml:space="preserve"> </v>
      </c>
      <c r="S178" s="37">
        <f t="shared" si="52"/>
        <v>0.18752581758860395</v>
      </c>
      <c r="T178" s="37" t="str">
        <f t="shared" si="53"/>
        <v/>
      </c>
      <c r="U178" s="37" t="str">
        <f t="shared" si="54"/>
        <v/>
      </c>
      <c r="V178" s="37">
        <f t="shared" si="55"/>
        <v>-0.33082578867046397</v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>
        <f t="shared" si="58"/>
        <v>128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82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3.9942172674027305</v>
      </c>
      <c r="AH178" t="str">
        <f t="shared" si="62"/>
        <v xml:space="preserve"> </v>
      </c>
      <c r="AI178">
        <f t="shared" si="70"/>
        <v>69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33.082578867046394</v>
      </c>
      <c r="AR178">
        <v>29.405933027480856</v>
      </c>
      <c r="AS178">
        <v>18.752581577860393</v>
      </c>
      <c r="AT178">
        <v>-33.082578867046394</v>
      </c>
      <c r="AU178">
        <v>-29.405933027480856</v>
      </c>
      <c r="AV178" t="s">
        <v>1520</v>
      </c>
    </row>
    <row r="179" spans="1:48" x14ac:dyDescent="0.25">
      <c r="A179">
        <v>1.8199999999999956E-9</v>
      </c>
      <c r="B179" t="s">
        <v>906</v>
      </c>
      <c r="C179" s="3">
        <v>4</v>
      </c>
      <c r="D179" s="3">
        <v>0</v>
      </c>
      <c r="E179" s="3">
        <v>5</v>
      </c>
      <c r="F179" s="3">
        <v>9</v>
      </c>
      <c r="G179" s="4">
        <v>59</v>
      </c>
      <c r="H179" s="4">
        <v>52.63</v>
      </c>
      <c r="I179" s="5">
        <v>11929.063854190001</v>
      </c>
      <c r="J179" s="4">
        <v>17.490860751080096</v>
      </c>
      <c r="K179" s="4">
        <v>16.263906056860321</v>
      </c>
      <c r="L179" s="4">
        <v>10.633424078742047</v>
      </c>
      <c r="M179" s="4">
        <v>10.163728315741166</v>
      </c>
      <c r="N179" s="4">
        <v>3.0089999999999999</v>
      </c>
      <c r="O179" s="4">
        <v>3.8660683465654002</v>
      </c>
      <c r="P179" s="4">
        <v>4.0851225536766105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>
        <f t="shared" si="55"/>
        <v>-0.32292200146697425</v>
      </c>
      <c r="W179" s="37" t="str">
        <f t="shared" si="56"/>
        <v/>
      </c>
      <c r="X179" s="37">
        <f t="shared" si="57"/>
        <v>-0.3282345647393945</v>
      </c>
      <c r="Y179" t="str">
        <f t="shared" si="65"/>
        <v xml:space="preserve"> </v>
      </c>
      <c r="Z179" s="1">
        <f t="shared" si="58"/>
        <v>129</v>
      </c>
      <c r="AA179" t="str">
        <f t="shared" si="66"/>
        <v xml:space="preserve"> </v>
      </c>
      <c r="AB179" s="1">
        <f t="shared" si="59"/>
        <v>107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4.0851225554966106</v>
      </c>
      <c r="AH179" t="str">
        <f t="shared" si="62"/>
        <v xml:space="preserve"> </v>
      </c>
      <c r="AI179">
        <f t="shared" si="70"/>
        <v>67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906</v>
      </c>
      <c r="AP179" t="s">
        <v>1250</v>
      </c>
      <c r="AQ179">
        <v>32.292200146697425</v>
      </c>
      <c r="AR179">
        <v>32.823456473939451</v>
      </c>
      <c r="AS179">
        <v>12.103363100893016</v>
      </c>
      <c r="AT179">
        <v>-32.292200146697425</v>
      </c>
      <c r="AU179">
        <v>-32.823456473939451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2</v>
      </c>
      <c r="E180" s="3">
        <v>9</v>
      </c>
      <c r="F180" s="3">
        <v>25</v>
      </c>
      <c r="G180" s="4">
        <v>88.5</v>
      </c>
      <c r="H180" s="4">
        <v>83.87</v>
      </c>
      <c r="I180" s="5">
        <v>52145.382528470007</v>
      </c>
      <c r="J180" s="4" t="s">
        <v>1238</v>
      </c>
      <c r="K180" s="4">
        <v>38.437213565536211</v>
      </c>
      <c r="L180" s="4">
        <v>36.333377479431562</v>
      </c>
      <c r="M180" s="4">
        <v>30.29344291758979</v>
      </c>
      <c r="N180" s="4">
        <v>1.847</v>
      </c>
      <c r="O180" s="4">
        <v>-0.5385029617662902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-129.53572580400342</v>
      </c>
      <c r="AS180">
        <v>5.5204483128651338</v>
      </c>
      <c r="AT180" t="e">
        <v>#VALUE!</v>
      </c>
      <c r="AU180">
        <v>129.53572580400342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15</v>
      </c>
      <c r="D181" s="3">
        <v>2</v>
      </c>
      <c r="E181" s="3">
        <v>3</v>
      </c>
      <c r="F181" s="3">
        <v>20</v>
      </c>
      <c r="G181" s="4">
        <v>46</v>
      </c>
      <c r="H181" s="4">
        <v>36.270000000000003</v>
      </c>
      <c r="I181" s="5">
        <v>35324.435586960004</v>
      </c>
      <c r="J181" s="4">
        <v>12.261663286004056</v>
      </c>
      <c r="K181" s="4">
        <v>12.299084435401832</v>
      </c>
      <c r="L181" s="4">
        <v>8.5946374490221942</v>
      </c>
      <c r="M181" s="4">
        <v>8.323760534116408</v>
      </c>
      <c r="N181" s="4">
        <v>2.9580000000000002</v>
      </c>
      <c r="O181" s="4">
        <v>-8.1366459627329188</v>
      </c>
      <c r="P181" s="4">
        <v>4.3948166528811692</v>
      </c>
      <c r="Q181" s="36">
        <f t="shared" si="50"/>
        <v>75.000000001839993</v>
      </c>
      <c r="R181" t="str">
        <f t="shared" si="51"/>
        <v xml:space="preserve"> </v>
      </c>
      <c r="S181" s="37">
        <f t="shared" si="52"/>
        <v>0.26826578623481662</v>
      </c>
      <c r="T181" s="37" t="str">
        <f t="shared" si="53"/>
        <v/>
      </c>
      <c r="U181" s="37" t="str">
        <f t="shared" si="54"/>
        <v/>
      </c>
      <c r="V181" s="37">
        <f t="shared" si="55"/>
        <v>-0.52534626199795009</v>
      </c>
      <c r="W181" s="37" t="str">
        <f t="shared" si="56"/>
        <v/>
      </c>
      <c r="X181" s="37">
        <f t="shared" si="57"/>
        <v>-0.45703469323754098</v>
      </c>
      <c r="Y181" t="str">
        <f t="shared" si="65"/>
        <v xml:space="preserve"> </v>
      </c>
      <c r="Z181" s="1">
        <f t="shared" si="58"/>
        <v>61</v>
      </c>
      <c r="AA181" t="str">
        <f t="shared" si="66"/>
        <v xml:space="preserve"> </v>
      </c>
      <c r="AB181" s="1">
        <f t="shared" si="59"/>
        <v>64</v>
      </c>
      <c r="AC181">
        <f t="shared" si="67"/>
        <v>33</v>
      </c>
      <c r="AD181" s="1" t="str">
        <f t="shared" si="60"/>
        <v xml:space="preserve"> </v>
      </c>
      <c r="AE181">
        <f t="shared" si="68"/>
        <v>64</v>
      </c>
      <c r="AF181" t="str">
        <f t="shared" si="69"/>
        <v xml:space="preserve"> </v>
      </c>
      <c r="AG181">
        <f t="shared" si="61"/>
        <v>4.3948166547211693</v>
      </c>
      <c r="AH181" t="str">
        <f t="shared" si="62"/>
        <v xml:space="preserve"> </v>
      </c>
      <c r="AI181">
        <f t="shared" si="70"/>
        <v>54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52.534626199795007</v>
      </c>
      <c r="AR181">
        <v>45.703469323754099</v>
      </c>
      <c r="AS181">
        <v>26.826578439481665</v>
      </c>
      <c r="AT181">
        <v>-52.534626199795007</v>
      </c>
      <c r="AU181">
        <v>-45.703469323754099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80</v>
      </c>
      <c r="H182" s="4">
        <v>91.52</v>
      </c>
      <c r="I182" s="5">
        <v>15344.170350079998</v>
      </c>
      <c r="J182" s="4">
        <v>24.910179640718564</v>
      </c>
      <c r="K182" s="4">
        <v>24.096893101632435</v>
      </c>
      <c r="L182" s="4">
        <v>16.060043510940655</v>
      </c>
      <c r="M182" s="4">
        <v>15.979230444718668</v>
      </c>
      <c r="N182" s="4">
        <v>3.6739999999999999</v>
      </c>
      <c r="O182" s="4">
        <v>8.3775811209439475</v>
      </c>
      <c r="P182" s="4">
        <v>1.2019230769230771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3.5717291775115623</v>
      </c>
      <c r="AR182">
        <v>-1.4591540743630338</v>
      </c>
      <c r="AS182">
        <v>-12.587412587412583</v>
      </c>
      <c r="AT182">
        <v>-3.5717291775115623</v>
      </c>
      <c r="AU182">
        <v>1.4591540743630338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14</v>
      </c>
      <c r="D183" s="3">
        <v>1</v>
      </c>
      <c r="E183" s="3">
        <v>16</v>
      </c>
      <c r="F183" s="3">
        <v>31</v>
      </c>
      <c r="G183" s="4">
        <v>93</v>
      </c>
      <c r="H183" s="4">
        <v>99.03</v>
      </c>
      <c r="I183" s="5">
        <v>13985.680794210002</v>
      </c>
      <c r="J183" s="4" t="s">
        <v>1238</v>
      </c>
      <c r="K183" s="4" t="s">
        <v>1238</v>
      </c>
      <c r="L183" s="4" t="s">
        <v>1238</v>
      </c>
      <c r="M183" s="4">
        <v>14.842210877476749</v>
      </c>
      <c r="N183" s="4">
        <v>-6.7650000000000006</v>
      </c>
      <c r="O183" s="4" t="s">
        <v>132</v>
      </c>
      <c r="P183" s="4">
        <v>0.77047359386044634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 xml:space="preserve"> </v>
      </c>
      <c r="V183" s="37" t="str">
        <f t="shared" si="55"/>
        <v xml:space="preserve"> </v>
      </c>
      <c r="W183" s="37" t="str">
        <f t="shared" si="56"/>
        <v xml:space="preserve"> </v>
      </c>
      <c r="X183" s="37" t="str">
        <f t="shared" si="57"/>
        <v xml:space="preserve"> 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 t="e">
        <v>#VALUE!</v>
      </c>
      <c r="AR183" t="e">
        <v>#VALUE!</v>
      </c>
      <c r="AS183">
        <v>-6.0890639200242402</v>
      </c>
      <c r="AT183" t="e">
        <v>#VALUE!</v>
      </c>
      <c r="AU183" t="e">
        <v>#VALUE!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5</v>
      </c>
      <c r="D184" s="3">
        <v>3</v>
      </c>
      <c r="E184" s="3">
        <v>7</v>
      </c>
      <c r="F184" s="3">
        <v>15</v>
      </c>
      <c r="G184" s="4">
        <v>105</v>
      </c>
      <c r="H184" s="4">
        <v>112.29</v>
      </c>
      <c r="I184" s="5">
        <v>14493.260306189999</v>
      </c>
      <c r="J184" s="4">
        <v>35.9328</v>
      </c>
      <c r="K184" s="4">
        <v>35.9328</v>
      </c>
      <c r="L184" s="4">
        <v>23.397163529411763</v>
      </c>
      <c r="M184" s="4">
        <v>23.179008158508157</v>
      </c>
      <c r="N184" s="4">
        <v>3.125</v>
      </c>
      <c r="O184" s="4">
        <v>1.8246985988921489</v>
      </c>
      <c r="P184" s="4">
        <v>3.3306616795796598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3.3306616814496599</v>
      </c>
      <c r="AH184" t="str">
        <f t="shared" si="62"/>
        <v xml:space="preserve"> </v>
      </c>
      <c r="AI184">
        <f t="shared" si="70"/>
        <v>97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-39.097261432289002</v>
      </c>
      <c r="AR184">
        <v>-47.811331757383037</v>
      </c>
      <c r="AS184">
        <v>-6.492118621426668</v>
      </c>
      <c r="AT184">
        <v>39.097261432289002</v>
      </c>
      <c r="AU184">
        <v>47.811331757383037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3</v>
      </c>
      <c r="D185" s="3">
        <v>2</v>
      </c>
      <c r="E185" s="3">
        <v>14</v>
      </c>
      <c r="F185" s="3">
        <v>19</v>
      </c>
      <c r="G185" s="4">
        <v>8</v>
      </c>
      <c r="H185" s="4">
        <v>7.02</v>
      </c>
      <c r="I185" s="5">
        <v>27928.290751919998</v>
      </c>
      <c r="J185" s="4" t="s">
        <v>1238</v>
      </c>
      <c r="K185" s="4">
        <v>9.9433427762039663</v>
      </c>
      <c r="L185" s="4">
        <v>10.126289168336324</v>
      </c>
      <c r="M185" s="4">
        <v>2.9592344404907385</v>
      </c>
      <c r="N185" s="4">
        <v>-0.65900000000000003</v>
      </c>
      <c r="O185" s="4" t="s">
        <v>132</v>
      </c>
      <c r="P185" s="4">
        <v>1.5811965811965814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 xml:space="preserve"> </v>
      </c>
      <c r="V185" s="37" t="str">
        <f t="shared" si="55"/>
        <v xml:space="preserve"> </v>
      </c>
      <c r="W185" s="37" t="str">
        <f t="shared" si="56"/>
        <v/>
      </c>
      <c r="X185" s="37">
        <f t="shared" si="57"/>
        <v>-0.36027275876812836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88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 t="e">
        <v>#VALUE!</v>
      </c>
      <c r="AR185">
        <v>36.027275876812837</v>
      </c>
      <c r="AS185">
        <v>13.960113960113961</v>
      </c>
      <c r="AT185" t="e">
        <v>#VALUE!</v>
      </c>
      <c r="AU185">
        <v>-36.027275876812837</v>
      </c>
      <c r="AV185" t="s">
        <v>1527</v>
      </c>
    </row>
    <row r="186" spans="1:48" x14ac:dyDescent="0.25">
      <c r="A186">
        <v>1.8899999999999957E-9</v>
      </c>
      <c r="B186" t="s">
        <v>1207</v>
      </c>
      <c r="C186" s="3">
        <v>33</v>
      </c>
      <c r="D186" s="3">
        <v>0</v>
      </c>
      <c r="E186" s="3">
        <v>3</v>
      </c>
      <c r="F186" s="3">
        <v>36</v>
      </c>
      <c r="G186" s="4">
        <v>56</v>
      </c>
      <c r="H186" s="4">
        <v>32.909999999999997</v>
      </c>
      <c r="I186" s="5">
        <v>5193.9907360799989</v>
      </c>
      <c r="J186" s="4">
        <v>13.792958927074599</v>
      </c>
      <c r="K186" s="4">
        <v>10.249143568981625</v>
      </c>
      <c r="L186" s="4">
        <v>5.7952160968223065</v>
      </c>
      <c r="M186" s="4">
        <v>5.5164898733319783</v>
      </c>
      <c r="N186" s="4">
        <v>2.3860000000000001</v>
      </c>
      <c r="O186" s="4">
        <v>-65.569985569985562</v>
      </c>
      <c r="P186" s="4">
        <v>4.5973868125189918</v>
      </c>
      <c r="Q186" s="36">
        <f t="shared" si="50"/>
        <v>91.666666668556672</v>
      </c>
      <c r="R186" t="str">
        <f t="shared" si="51"/>
        <v xml:space="preserve"> </v>
      </c>
      <c r="S186" s="37">
        <f t="shared" si="52"/>
        <v>0.70161045463992433</v>
      </c>
      <c r="T186" s="37" t="str">
        <f t="shared" si="53"/>
        <v/>
      </c>
      <c r="U186" s="37" t="str">
        <f t="shared" si="54"/>
        <v/>
      </c>
      <c r="V186" s="37">
        <f t="shared" si="55"/>
        <v>-0.46606921425435266</v>
      </c>
      <c r="W186" s="37" t="str">
        <f t="shared" si="56"/>
        <v/>
      </c>
      <c r="X186" s="37">
        <f t="shared" si="57"/>
        <v>-0.63388783943133631</v>
      </c>
      <c r="Y186" t="str">
        <f t="shared" si="65"/>
        <v xml:space="preserve"> </v>
      </c>
      <c r="Z186" s="1">
        <f t="shared" si="58"/>
        <v>82</v>
      </c>
      <c r="AA186" t="str">
        <f t="shared" si="66"/>
        <v xml:space="preserve"> </v>
      </c>
      <c r="AB186" s="1">
        <f t="shared" si="59"/>
        <v>20</v>
      </c>
      <c r="AC186">
        <f t="shared" si="67"/>
        <v>1</v>
      </c>
      <c r="AD186" s="1" t="str">
        <f t="shared" si="60"/>
        <v xml:space="preserve"> </v>
      </c>
      <c r="AE186">
        <f t="shared" si="68"/>
        <v>12</v>
      </c>
      <c r="AF186" t="str">
        <f t="shared" si="69"/>
        <v xml:space="preserve"> </v>
      </c>
      <c r="AG186">
        <f t="shared" si="61"/>
        <v>4.597386814408992</v>
      </c>
      <c r="AH186" t="str">
        <f t="shared" si="62"/>
        <v xml:space="preserve"> </v>
      </c>
      <c r="AI186">
        <f t="shared" si="70"/>
        <v>49</v>
      </c>
      <c r="AJ186" t="str">
        <f t="shared" si="71"/>
        <v xml:space="preserve"> </v>
      </c>
      <c r="AK186" t="str">
        <f t="shared" si="63"/>
        <v xml:space="preserve"> </v>
      </c>
      <c r="AL186">
        <f t="shared" si="64"/>
        <v>-65.569985568095561</v>
      </c>
      <c r="AM186" t="str">
        <f t="shared" si="72"/>
        <v xml:space="preserve"> </v>
      </c>
      <c r="AN186">
        <f t="shared" si="73"/>
        <v>17</v>
      </c>
      <c r="AO186" t="s">
        <v>1207</v>
      </c>
      <c r="AP186" t="s">
        <v>1295</v>
      </c>
      <c r="AQ186">
        <v>46.606921425435267</v>
      </c>
      <c r="AR186">
        <v>63.388783943133632</v>
      </c>
      <c r="AS186">
        <v>70.161045274992432</v>
      </c>
      <c r="AT186">
        <v>-46.606921425435267</v>
      </c>
      <c r="AU186">
        <v>-63.388783943133632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3</v>
      </c>
      <c r="D187" s="3">
        <v>3</v>
      </c>
      <c r="E187" s="3">
        <v>11</v>
      </c>
      <c r="F187" s="3">
        <v>17</v>
      </c>
      <c r="G187" s="4">
        <v>46</v>
      </c>
      <c r="H187" s="4">
        <v>44.26</v>
      </c>
      <c r="I187" s="5">
        <v>25388.701233019998</v>
      </c>
      <c r="J187" s="4">
        <v>30.252904989747091</v>
      </c>
      <c r="K187" s="4">
        <v>28.299232736572886</v>
      </c>
      <c r="L187" s="4">
        <v>19.99751595795804</v>
      </c>
      <c r="M187" s="4">
        <v>18.896883869843492</v>
      </c>
      <c r="N187" s="4">
        <v>1.4630000000000001</v>
      </c>
      <c r="O187" s="4">
        <v>6.0144927536231849</v>
      </c>
      <c r="P187" s="4">
        <v>2.3633077270673297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2.3633077289673299</v>
      </c>
      <c r="AH187" t="str">
        <f t="shared" si="62"/>
        <v xml:space="preserve"> </v>
      </c>
      <c r="AI187">
        <f t="shared" si="70"/>
        <v>152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-17.110167714318148</v>
      </c>
      <c r="AR187">
        <v>-26.334094381551367</v>
      </c>
      <c r="AS187">
        <v>3.9313149570718631</v>
      </c>
      <c r="AT187">
        <v>17.110167714318148</v>
      </c>
      <c r="AU187">
        <v>26.334094381551367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3</v>
      </c>
      <c r="E188" s="3">
        <v>6</v>
      </c>
      <c r="F188" s="3">
        <v>56</v>
      </c>
      <c r="G188" s="4">
        <v>297.5</v>
      </c>
      <c r="H188" s="4">
        <v>263.52</v>
      </c>
      <c r="I188" s="5">
        <v>750719.94435936003</v>
      </c>
      <c r="J188" s="4">
        <v>29.250749250749248</v>
      </c>
      <c r="K188" s="4">
        <v>23.657419876110961</v>
      </c>
      <c r="L188" s="4">
        <v>17.52718138369924</v>
      </c>
      <c r="M188" s="4">
        <v>13.857994264392351</v>
      </c>
      <c r="N188" s="4">
        <v>9.0090000000000003</v>
      </c>
      <c r="O188" s="4">
        <v>-8.1557753083902611</v>
      </c>
      <c r="P188" s="4">
        <v>0</v>
      </c>
      <c r="Q188" s="36">
        <f t="shared" si="50"/>
        <v>83.928571430481426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32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-13.23078400853257</v>
      </c>
      <c r="AR188">
        <v>-10.727781981824291</v>
      </c>
      <c r="AS188">
        <v>12.894656952034001</v>
      </c>
      <c r="AT188">
        <v>13.23078400853257</v>
      </c>
      <c r="AU188">
        <v>10.727781981824291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6</v>
      </c>
      <c r="D189" s="3">
        <v>2</v>
      </c>
      <c r="E189" s="3">
        <v>8</v>
      </c>
      <c r="F189" s="3">
        <v>16</v>
      </c>
      <c r="G189" s="4">
        <v>84</v>
      </c>
      <c r="H189" s="4">
        <v>85.21</v>
      </c>
      <c r="I189" s="5">
        <v>11771.61843241</v>
      </c>
      <c r="J189" s="4">
        <v>22.259665621734584</v>
      </c>
      <c r="K189" s="4">
        <v>20.22069292833412</v>
      </c>
      <c r="L189" s="4">
        <v>14.296769575056786</v>
      </c>
      <c r="M189" s="4">
        <v>13.315115711843148</v>
      </c>
      <c r="N189" s="4">
        <v>3.8280000000000003</v>
      </c>
      <c r="O189" s="4">
        <v>6.3333333333333393</v>
      </c>
      <c r="P189" s="4">
        <v>1.16066189414388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13.831971669846189</v>
      </c>
      <c r="AR189">
        <v>9.6803102623479464</v>
      </c>
      <c r="AS189">
        <v>-1.4200211242811789</v>
      </c>
      <c r="AT189">
        <v>-13.831971669846189</v>
      </c>
      <c r="AU189">
        <v>-9.6803102623479464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0</v>
      </c>
      <c r="E190" s="3">
        <v>7</v>
      </c>
      <c r="F190" s="3">
        <v>19</v>
      </c>
      <c r="G190" s="4">
        <v>16</v>
      </c>
      <c r="H190" s="4">
        <v>16.78</v>
      </c>
      <c r="I190" s="5">
        <v>24368.228510720004</v>
      </c>
      <c r="J190" s="4" t="s">
        <v>1238</v>
      </c>
      <c r="K190" s="4">
        <v>13.099141295862609</v>
      </c>
      <c r="L190" s="4">
        <v>13.471235765014985</v>
      </c>
      <c r="M190" s="4">
        <v>6.7625793611081475</v>
      </c>
      <c r="N190" s="4">
        <v>0.216</v>
      </c>
      <c r="O190" s="4">
        <v>980.00000000000011</v>
      </c>
      <c r="P190" s="4">
        <v>1.072705601907032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14.89561132735242</v>
      </c>
      <c r="AS190">
        <v>-4.6483909415971469</v>
      </c>
      <c r="AT190" t="e">
        <v>#VALUE!</v>
      </c>
      <c r="AU190">
        <v>-14.89561132735242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19</v>
      </c>
      <c r="D191" s="3">
        <v>2</v>
      </c>
      <c r="E191" s="3">
        <v>10</v>
      </c>
      <c r="F191" s="3">
        <v>31</v>
      </c>
      <c r="G191" s="4">
        <v>280</v>
      </c>
      <c r="H191" s="4">
        <v>250.3</v>
      </c>
      <c r="I191" s="5">
        <v>65726.777099400002</v>
      </c>
      <c r="J191" s="4">
        <v>28.869665513264131</v>
      </c>
      <c r="K191" s="4">
        <v>17.518197088465847</v>
      </c>
      <c r="L191" s="4">
        <v>12.770111688985065</v>
      </c>
      <c r="M191" s="4">
        <v>9.3920067926971864</v>
      </c>
      <c r="N191" s="4">
        <v>14.288</v>
      </c>
      <c r="O191" s="4">
        <v>50.4</v>
      </c>
      <c r="P191" s="4">
        <v>1.0551338393927288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>
        <f t="shared" si="63"/>
        <v>50.400000001940001</v>
      </c>
      <c r="AL191" t="str">
        <f t="shared" si="64"/>
        <v xml:space="preserve"> </v>
      </c>
      <c r="AM191">
        <f t="shared" si="72"/>
        <v>11</v>
      </c>
      <c r="AN191" t="str">
        <f t="shared" si="73"/>
        <v xml:space="preserve"> </v>
      </c>
      <c r="AO191" t="s">
        <v>327</v>
      </c>
      <c r="AP191" t="s">
        <v>1244</v>
      </c>
      <c r="AQ191">
        <v>-11.755594091226907</v>
      </c>
      <c r="AR191">
        <v>19.324955220892015</v>
      </c>
      <c r="AS191">
        <v>11.865761086695969</v>
      </c>
      <c r="AT191">
        <v>11.755594091226907</v>
      </c>
      <c r="AU191">
        <v>-19.324955220892015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9</v>
      </c>
      <c r="D192" s="3">
        <v>0</v>
      </c>
      <c r="E192" s="3">
        <v>8</v>
      </c>
      <c r="F192" s="3">
        <v>17</v>
      </c>
      <c r="G192" s="4">
        <v>39.5</v>
      </c>
      <c r="H192" s="4">
        <v>29.76</v>
      </c>
      <c r="I192" s="5">
        <v>16133.20508736</v>
      </c>
      <c r="J192" s="4">
        <v>11.923076923076923</v>
      </c>
      <c r="K192" s="4">
        <v>11.319893495625713</v>
      </c>
      <c r="L192" s="4">
        <v>10.098184353881429</v>
      </c>
      <c r="M192" s="4">
        <v>9.1646294392436918</v>
      </c>
      <c r="N192" s="4">
        <v>2.496</v>
      </c>
      <c r="O192" s="4">
        <v>-3.2558139534883748</v>
      </c>
      <c r="P192" s="4">
        <v>5.4301075268817209</v>
      </c>
      <c r="Q192" s="36" t="str">
        <f t="shared" si="50"/>
        <v xml:space="preserve"> </v>
      </c>
      <c r="R192" t="str">
        <f t="shared" si="51"/>
        <v xml:space="preserve"> </v>
      </c>
      <c r="S192" s="37">
        <f t="shared" si="52"/>
        <v>0.32728494818655901</v>
      </c>
      <c r="T192" s="37" t="str">
        <f t="shared" si="53"/>
        <v/>
      </c>
      <c r="U192" s="37" t="str">
        <f t="shared" si="54"/>
        <v/>
      </c>
      <c r="V192" s="37">
        <f t="shared" si="55"/>
        <v>-0.53845307133134002</v>
      </c>
      <c r="W192" s="37" t="str">
        <f t="shared" si="56"/>
        <v/>
      </c>
      <c r="X192" s="37">
        <f t="shared" si="57"/>
        <v>-0.36204827743223922</v>
      </c>
      <c r="Y192" t="str">
        <f t="shared" si="65"/>
        <v xml:space="preserve"> </v>
      </c>
      <c r="Z192" s="1">
        <f t="shared" si="58"/>
        <v>57</v>
      </c>
      <c r="AA192" t="str">
        <f t="shared" si="66"/>
        <v xml:space="preserve"> </v>
      </c>
      <c r="AB192" s="1">
        <f t="shared" si="59"/>
        <v>87</v>
      </c>
      <c r="AC192">
        <f t="shared" si="67"/>
        <v>20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5.4301075288317211</v>
      </c>
      <c r="AH192" t="str">
        <f t="shared" si="62"/>
        <v xml:space="preserve"> </v>
      </c>
      <c r="AI192">
        <f t="shared" si="70"/>
        <v>31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53.845307133134</v>
      </c>
      <c r="AR192">
        <v>36.204827743223923</v>
      </c>
      <c r="AS192">
        <v>32.728494623655905</v>
      </c>
      <c r="AT192">
        <v>-53.845307133134</v>
      </c>
      <c r="AU192">
        <v>-36.204827743223923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9</v>
      </c>
      <c r="D193" s="3">
        <v>1</v>
      </c>
      <c r="E193" s="3">
        <v>10</v>
      </c>
      <c r="F193" s="3">
        <v>20</v>
      </c>
      <c r="G193" s="4">
        <v>168</v>
      </c>
      <c r="H193" s="4">
        <v>123.53</v>
      </c>
      <c r="I193" s="5">
        <v>7556.7141547699994</v>
      </c>
      <c r="J193" s="4">
        <v>13.227326266195524</v>
      </c>
      <c r="K193" s="4">
        <v>12.681449543168053</v>
      </c>
      <c r="L193" s="4">
        <v>8.4315347508933716</v>
      </c>
      <c r="M193" s="4">
        <v>7.9147370892018776</v>
      </c>
      <c r="N193" s="4">
        <v>9.3390000000000004</v>
      </c>
      <c r="O193" s="4">
        <v>-9.8552123552123465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0.35999352580036265</v>
      </c>
      <c r="T193" s="37" t="str">
        <f t="shared" si="53"/>
        <v/>
      </c>
      <c r="U193" s="37" t="str">
        <f t="shared" si="54"/>
        <v/>
      </c>
      <c r="V193" s="37">
        <f t="shared" si="55"/>
        <v>-0.48796507377683296</v>
      </c>
      <c r="W193" s="37" t="str">
        <f t="shared" si="56"/>
        <v/>
      </c>
      <c r="X193" s="37">
        <f t="shared" si="57"/>
        <v>-0.46733868884510155</v>
      </c>
      <c r="Y193" t="str">
        <f t="shared" si="65"/>
        <v xml:space="preserve"> </v>
      </c>
      <c r="Z193" s="1">
        <f t="shared" si="58"/>
        <v>75</v>
      </c>
      <c r="AA193" t="str">
        <f t="shared" si="66"/>
        <v xml:space="preserve"> </v>
      </c>
      <c r="AB193" s="1">
        <f t="shared" si="59"/>
        <v>58</v>
      </c>
      <c r="AC193">
        <f t="shared" si="67"/>
        <v>19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48.796507377683298</v>
      </c>
      <c r="AR193">
        <v>46.733868884510152</v>
      </c>
      <c r="AS193">
        <v>35.999352384036264</v>
      </c>
      <c r="AT193">
        <v>-48.796507377683298</v>
      </c>
      <c r="AU193">
        <v>-46.733868884510152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30</v>
      </c>
      <c r="D194" s="3">
        <v>1</v>
      </c>
      <c r="E194" s="3">
        <v>6</v>
      </c>
      <c r="F194" s="3">
        <v>37</v>
      </c>
      <c r="G194" s="4">
        <v>167.5</v>
      </c>
      <c r="H194" s="4">
        <v>148.66999999999999</v>
      </c>
      <c r="I194" s="5">
        <v>92116.449668939997</v>
      </c>
      <c r="J194" s="4">
        <v>26.991648511256351</v>
      </c>
      <c r="K194" s="4">
        <v>22.169698777214432</v>
      </c>
      <c r="L194" s="4">
        <v>21.134759322241745</v>
      </c>
      <c r="M194" s="4">
        <v>18.356932905699619</v>
      </c>
      <c r="N194" s="4">
        <v>5.508</v>
      </c>
      <c r="O194" s="4">
        <v>-1.8181818181818237</v>
      </c>
      <c r="P194" s="4">
        <v>1.0203807089527142</v>
      </c>
      <c r="Q194" s="36">
        <f t="shared" si="50"/>
        <v>81.081081083051075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42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-4.4857174909463948</v>
      </c>
      <c r="AR194">
        <v>-33.518617240303513</v>
      </c>
      <c r="AS194">
        <v>12.665635299656962</v>
      </c>
      <c r="AT194">
        <v>4.4857174909463948</v>
      </c>
      <c r="AU194">
        <v>33.518617240303513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29</v>
      </c>
      <c r="D195" s="3">
        <v>2</v>
      </c>
      <c r="E195" s="3">
        <v>6</v>
      </c>
      <c r="F195" s="3">
        <v>37</v>
      </c>
      <c r="G195" s="4">
        <v>125</v>
      </c>
      <c r="H195" s="4">
        <v>102.26</v>
      </c>
      <c r="I195" s="5">
        <v>68478.404193780007</v>
      </c>
      <c r="J195" s="4">
        <v>23.240909090909089</v>
      </c>
      <c r="K195" s="4">
        <v>19.12832023943135</v>
      </c>
      <c r="L195" s="4">
        <v>15.806445484420182</v>
      </c>
      <c r="M195" s="4">
        <v>13.863031375714215</v>
      </c>
      <c r="N195" s="4">
        <v>4.4000000000000004</v>
      </c>
      <c r="O195" s="4">
        <v>10.000000000000009</v>
      </c>
      <c r="P195" s="4">
        <v>0</v>
      </c>
      <c r="Q195" s="36">
        <f t="shared" si="50"/>
        <v>78.37837838035837</v>
      </c>
      <c r="R195" t="str">
        <f t="shared" si="51"/>
        <v xml:space="preserve"> </v>
      </c>
      <c r="S195" s="37">
        <f t="shared" si="52"/>
        <v>0.22237434189785638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56</v>
      </c>
      <c r="AD195" s="1" t="str">
        <f t="shared" si="60"/>
        <v xml:space="preserve"> </v>
      </c>
      <c r="AE195">
        <f t="shared" si="68"/>
        <v>52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10.033540171034726</v>
      </c>
      <c r="AR195">
        <v>0.1429487610475233</v>
      </c>
      <c r="AS195">
        <v>22.237433991785636</v>
      </c>
      <c r="AT195">
        <v>-10.033540171034726</v>
      </c>
      <c r="AU195">
        <v>-0.1429487610475233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15</v>
      </c>
      <c r="D196" s="3">
        <v>1</v>
      </c>
      <c r="E196" s="3">
        <v>8</v>
      </c>
      <c r="F196" s="3">
        <v>24</v>
      </c>
      <c r="G196" s="4">
        <v>23.25</v>
      </c>
      <c r="H196" s="4">
        <v>22.045000000000002</v>
      </c>
      <c r="I196" s="5">
        <v>15701.353329990003</v>
      </c>
      <c r="J196" s="4">
        <v>16.209558823529413</v>
      </c>
      <c r="K196" s="4">
        <v>11.596528143082589</v>
      </c>
      <c r="L196" s="4" t="s">
        <v>1238</v>
      </c>
      <c r="M196" s="4" t="s">
        <v>1238</v>
      </c>
      <c r="N196" s="4">
        <v>1.36</v>
      </c>
      <c r="O196" s="4">
        <v>-49.442379182156124</v>
      </c>
      <c r="P196" s="4">
        <v>4.9807212519845772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-0.37252169567121474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111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4.9807212539745773</v>
      </c>
      <c r="AH196" t="str">
        <f t="shared" si="62"/>
        <v xml:space="preserve"> </v>
      </c>
      <c r="AI196">
        <f t="shared" si="70"/>
        <v>40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37.25216956712147</v>
      </c>
      <c r="AR196" t="e">
        <v>#VALUE!</v>
      </c>
      <c r="AS196">
        <v>5.4660920843728755</v>
      </c>
      <c r="AT196">
        <v>-37.25216956712147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9</v>
      </c>
      <c r="D197" s="3">
        <v>1</v>
      </c>
      <c r="E197" s="3">
        <v>13</v>
      </c>
      <c r="F197" s="3">
        <v>23</v>
      </c>
      <c r="G197" s="4">
        <v>32.5</v>
      </c>
      <c r="H197" s="4">
        <v>36.54</v>
      </c>
      <c r="I197" s="5">
        <v>3814.4568230999998</v>
      </c>
      <c r="J197" s="4">
        <v>7.4815724815724804</v>
      </c>
      <c r="K197" s="4">
        <v>21.468860164512339</v>
      </c>
      <c r="L197" s="4">
        <v>2.875064019015749</v>
      </c>
      <c r="M197" s="4">
        <v>5.9018896485722951</v>
      </c>
      <c r="N197" s="4">
        <v>1.702</v>
      </c>
      <c r="O197" s="4">
        <v>-65.476673427991884</v>
      </c>
      <c r="P197" s="4">
        <v>1.9321291735084838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-0.71038542963701512</v>
      </c>
      <c r="W197" s="37" t="str">
        <f t="shared" si="56"/>
        <v/>
      </c>
      <c r="X197" s="37">
        <f t="shared" si="57"/>
        <v>-0.81836813637506078</v>
      </c>
      <c r="Y197" t="str">
        <f t="shared" si="65"/>
        <v xml:space="preserve"> </v>
      </c>
      <c r="Z197" s="1">
        <f t="shared" si="58"/>
        <v>15</v>
      </c>
      <c r="AA197" t="str">
        <f t="shared" si="66"/>
        <v xml:space="preserve"> </v>
      </c>
      <c r="AB197" s="1">
        <f t="shared" si="59"/>
        <v>1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>
        <f t="shared" si="64"/>
        <v>-65.476673425991891</v>
      </c>
      <c r="AM197" t="str">
        <f t="shared" si="72"/>
        <v xml:space="preserve"> </v>
      </c>
      <c r="AN197">
        <f t="shared" si="73"/>
        <v>16</v>
      </c>
      <c r="AO197" t="s">
        <v>354</v>
      </c>
      <c r="AP197" t="s">
        <v>1248</v>
      </c>
      <c r="AQ197">
        <v>71.038542963701516</v>
      </c>
      <c r="AR197">
        <v>81.836813637506083</v>
      </c>
      <c r="AS197">
        <v>-11.056376573617953</v>
      </c>
      <c r="AT197">
        <v>-71.038542963701516</v>
      </c>
      <c r="AU197">
        <v>-81.836813637506083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5</v>
      </c>
      <c r="D198" s="3">
        <v>1</v>
      </c>
      <c r="E198" s="3">
        <v>4</v>
      </c>
      <c r="F198" s="3">
        <v>10</v>
      </c>
      <c r="G198" s="4">
        <v>50</v>
      </c>
      <c r="H198" s="4">
        <v>36.020000000000003</v>
      </c>
      <c r="I198" s="5">
        <v>4723.0131793</v>
      </c>
      <c r="J198" s="4">
        <v>16.372727272727271</v>
      </c>
      <c r="K198" s="4">
        <v>15.846898372195337</v>
      </c>
      <c r="L198" s="4">
        <v>11.988976648351647</v>
      </c>
      <c r="M198" s="4">
        <v>11.51447889182058</v>
      </c>
      <c r="N198" s="4">
        <v>2.2000000000000002</v>
      </c>
      <c r="O198" s="4">
        <v>-1.345291479820619</v>
      </c>
      <c r="P198" s="4">
        <v>2.0266518600777346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0.38811771439200987</v>
      </c>
      <c r="T198" s="37" t="str">
        <f t="shared" si="53"/>
        <v/>
      </c>
      <c r="U198" s="37" t="str">
        <f t="shared" si="54"/>
        <v/>
      </c>
      <c r="V198" s="37">
        <f t="shared" si="55"/>
        <v>-0.36620538176426187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>
        <f t="shared" si="58"/>
        <v>116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17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2.0266518620877347</v>
      </c>
      <c r="AH198" t="str">
        <f t="shared" si="62"/>
        <v xml:space="preserve"> </v>
      </c>
      <c r="AI198">
        <f t="shared" si="70"/>
        <v>178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36.620538176426187</v>
      </c>
      <c r="AR198">
        <v>24.25976753236051</v>
      </c>
      <c r="AS198">
        <v>38.81177123820099</v>
      </c>
      <c r="AT198">
        <v>-36.620538176426187</v>
      </c>
      <c r="AU198">
        <v>-24.25976753236051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2</v>
      </c>
      <c r="D199" s="3">
        <v>2</v>
      </c>
      <c r="E199" s="3">
        <v>10</v>
      </c>
      <c r="F199" s="3">
        <v>14</v>
      </c>
      <c r="G199" s="4">
        <v>30</v>
      </c>
      <c r="H199" s="4">
        <v>29.54</v>
      </c>
      <c r="I199" s="5">
        <v>3844.9181287999995</v>
      </c>
      <c r="J199" s="4">
        <v>17.752403846153843</v>
      </c>
      <c r="K199" s="4">
        <v>18.731769181991123</v>
      </c>
      <c r="L199" s="4">
        <v>10.387873684210527</v>
      </c>
      <c r="M199" s="4">
        <v>10.716382765187452</v>
      </c>
      <c r="N199" s="4">
        <v>1.6640000000000001</v>
      </c>
      <c r="O199" s="4">
        <v>-24.363636363636363</v>
      </c>
      <c r="P199" s="4">
        <v>2.7725118483412325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>
        <f t="shared" si="55"/>
        <v>-0.31279756689152149</v>
      </c>
      <c r="W199" s="37" t="str">
        <f t="shared" si="56"/>
        <v/>
      </c>
      <c r="X199" s="37">
        <f t="shared" si="57"/>
        <v>-0.34374718479850097</v>
      </c>
      <c r="Y199" t="str">
        <f t="shared" si="65"/>
        <v xml:space="preserve"> </v>
      </c>
      <c r="Z199" s="1">
        <f t="shared" si="58"/>
        <v>133</v>
      </c>
      <c r="AA199" t="str">
        <f t="shared" si="66"/>
        <v xml:space="preserve"> </v>
      </c>
      <c r="AB199" s="1">
        <f t="shared" si="59"/>
        <v>100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2.7725118503612327</v>
      </c>
      <c r="AH199" t="str">
        <f t="shared" si="62"/>
        <v xml:space="preserve"> </v>
      </c>
      <c r="AI199">
        <f t="shared" si="70"/>
        <v>130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31.279756689152151</v>
      </c>
      <c r="AR199">
        <v>34.374718479850095</v>
      </c>
      <c r="AS199">
        <v>1.5572105619499066</v>
      </c>
      <c r="AT199">
        <v>-31.279756689152151</v>
      </c>
      <c r="AU199">
        <v>-34.374718479850095</v>
      </c>
      <c r="AV199" t="s">
        <v>1541</v>
      </c>
    </row>
    <row r="200" spans="1:48" x14ac:dyDescent="0.25">
      <c r="A200">
        <v>2.0299999999999982E-9</v>
      </c>
      <c r="B200" t="s">
        <v>907</v>
      </c>
      <c r="C200" s="3">
        <v>14</v>
      </c>
      <c r="D200" s="3">
        <v>0</v>
      </c>
      <c r="E200" s="3">
        <v>9</v>
      </c>
      <c r="F200" s="3">
        <v>23</v>
      </c>
      <c r="G200" s="4">
        <v>290</v>
      </c>
      <c r="H200" s="4">
        <v>234.49</v>
      </c>
      <c r="I200" s="5">
        <v>19709.339410600001</v>
      </c>
      <c r="J200" s="4">
        <v>21.469511078557041</v>
      </c>
      <c r="K200" s="4">
        <v>18.239732420659614</v>
      </c>
      <c r="L200" s="4">
        <v>18.654095398199601</v>
      </c>
      <c r="M200" s="4">
        <v>15.318396201702685</v>
      </c>
      <c r="N200" s="4">
        <v>10.922000000000001</v>
      </c>
      <c r="O200" s="4">
        <v>-7.3621713316369828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0.2367265148876912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47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907</v>
      </c>
      <c r="AP200" t="s">
        <v>1293</v>
      </c>
      <c r="AQ200">
        <v>16.89069053017095</v>
      </c>
      <c r="AR200">
        <v>-17.847049283177597</v>
      </c>
      <c r="AS200">
        <v>23.67265128576912</v>
      </c>
      <c r="AT200">
        <v>-16.89069053017095</v>
      </c>
      <c r="AU200">
        <v>17.847049283177597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19</v>
      </c>
      <c r="D201" s="3">
        <v>0</v>
      </c>
      <c r="E201" s="3">
        <v>3</v>
      </c>
      <c r="F201" s="3">
        <v>22</v>
      </c>
      <c r="G201" s="4">
        <v>124</v>
      </c>
      <c r="H201" s="4">
        <v>110.67</v>
      </c>
      <c r="I201" s="5">
        <v>14339.109171870001</v>
      </c>
      <c r="J201" s="4">
        <v>17.060274394943733</v>
      </c>
      <c r="K201" s="4">
        <v>15.145750650061585</v>
      </c>
      <c r="L201" s="4">
        <v>13.545619286403086</v>
      </c>
      <c r="M201" s="4">
        <v>12.428048864216283</v>
      </c>
      <c r="N201" s="4">
        <v>6.4870000000000001</v>
      </c>
      <c r="O201" s="4">
        <v>6.5188834154351438</v>
      </c>
      <c r="P201" s="4">
        <v>1.8243426402819192</v>
      </c>
      <c r="Q201" s="36">
        <f t="shared" si="74"/>
        <v>86.363636365676356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>
        <f t="shared" si="79"/>
        <v>-0.33959016619354065</v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>
        <f t="shared" si="82"/>
        <v>123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26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33.959016619354067</v>
      </c>
      <c r="AR201">
        <v>14.425694222086305</v>
      </c>
      <c r="AS201">
        <v>12.04481792717087</v>
      </c>
      <c r="AT201">
        <v>-33.959016619354067</v>
      </c>
      <c r="AU201">
        <v>-14.425694222086305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36</v>
      </c>
      <c r="H202" s="4">
        <v>29.46</v>
      </c>
      <c r="I202" s="5">
        <v>17774.820380640002</v>
      </c>
      <c r="J202" s="4">
        <v>12.058943921408105</v>
      </c>
      <c r="K202" s="4">
        <v>15.587301587301587</v>
      </c>
      <c r="L202" s="4">
        <v>8.0352309425460007</v>
      </c>
      <c r="M202" s="4">
        <v>9.235140267587397</v>
      </c>
      <c r="N202" s="4">
        <v>1.8900000000000001</v>
      </c>
      <c r="O202" s="4">
        <v>-23.790322580645157</v>
      </c>
      <c r="P202" s="4">
        <v>1.6293279022403258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0.22199592873024426</v>
      </c>
      <c r="T202" s="37" t="str">
        <f t="shared" si="77"/>
        <v/>
      </c>
      <c r="U202" s="37" t="str">
        <f t="shared" si="78"/>
        <v/>
      </c>
      <c r="V202" s="37">
        <f t="shared" si="79"/>
        <v>-0.53319360716854369</v>
      </c>
      <c r="W202" s="37" t="str">
        <f t="shared" si="80"/>
        <v/>
      </c>
      <c r="X202" s="37">
        <f t="shared" si="81"/>
        <v>-0.4923751397887004</v>
      </c>
      <c r="Y202" t="str">
        <f t="shared" si="65"/>
        <v xml:space="preserve"> </v>
      </c>
      <c r="Z202" s="1">
        <f t="shared" si="82"/>
        <v>60</v>
      </c>
      <c r="AA202" t="str">
        <f t="shared" si="66"/>
        <v xml:space="preserve"> </v>
      </c>
      <c r="AB202" s="1">
        <f t="shared" si="83"/>
        <v>52</v>
      </c>
      <c r="AC202">
        <f t="shared" si="67"/>
        <v>57</v>
      </c>
      <c r="AD202" s="1" t="str">
        <f t="shared" si="84"/>
        <v xml:space="preserve"> </v>
      </c>
      <c r="AE202">
        <f t="shared" si="68"/>
        <v>2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53.319360716854369</v>
      </c>
      <c r="AR202">
        <v>49.237513978870041</v>
      </c>
      <c r="AS202">
        <v>22.199592668024426</v>
      </c>
      <c r="AT202">
        <v>-53.319360716854369</v>
      </c>
      <c r="AU202">
        <v>-49.237513978870041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3</v>
      </c>
      <c r="E203" s="3">
        <v>11</v>
      </c>
      <c r="F203" s="3">
        <v>27</v>
      </c>
      <c r="G203" s="4">
        <v>29.75</v>
      </c>
      <c r="H203" s="4">
        <v>29.34</v>
      </c>
      <c r="I203" s="5">
        <v>17774.820380640002</v>
      </c>
      <c r="J203" s="4">
        <v>12.307046979865772</v>
      </c>
      <c r="K203" s="4">
        <v>15.178479048111743</v>
      </c>
      <c r="L203" s="4">
        <v>8.0820906797201957</v>
      </c>
      <c r="M203" s="4">
        <v>9.2629571237232913</v>
      </c>
      <c r="N203" s="4">
        <v>1.9330000000000001</v>
      </c>
      <c r="O203" s="4">
        <v>-22.056451612903224</v>
      </c>
      <c r="P203" s="4">
        <v>1.7484662576687118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>
        <f t="shared" si="79"/>
        <v>-0.52358944161939736</v>
      </c>
      <c r="W203" s="37" t="str">
        <f t="shared" si="80"/>
        <v/>
      </c>
      <c r="X203" s="37">
        <f t="shared" si="81"/>
        <v>-0.48941478087647072</v>
      </c>
      <c r="Y203" t="str">
        <f t="shared" si="65"/>
        <v xml:space="preserve"> </v>
      </c>
      <c r="Z203" s="1">
        <f t="shared" si="82"/>
        <v>64</v>
      </c>
      <c r="AA203" t="str">
        <f t="shared" si="66"/>
        <v xml:space="preserve"> </v>
      </c>
      <c r="AB203" s="1">
        <f t="shared" si="83"/>
        <v>53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52.358944161939732</v>
      </c>
      <c r="AR203">
        <v>48.94147808764707</v>
      </c>
      <c r="AS203">
        <v>1.3974096796182778</v>
      </c>
      <c r="AT203">
        <v>-52.358944161939732</v>
      </c>
      <c r="AU203">
        <v>-48.94147808764707</v>
      </c>
      <c r="AV203" t="s">
        <v>1544</v>
      </c>
    </row>
    <row r="204" spans="1:48" x14ac:dyDescent="0.25">
      <c r="A204">
        <v>2.0699999999999988E-9</v>
      </c>
      <c r="B204" t="s">
        <v>1208</v>
      </c>
      <c r="C204" s="3">
        <v>8</v>
      </c>
      <c r="D204" s="3">
        <v>1</v>
      </c>
      <c r="E204" s="3">
        <v>14</v>
      </c>
      <c r="F204" s="3">
        <v>23</v>
      </c>
      <c r="G204" s="4">
        <v>115</v>
      </c>
      <c r="H204" s="4">
        <v>108.38</v>
      </c>
      <c r="I204" s="5">
        <v>18564.1511718</v>
      </c>
      <c r="J204" s="4">
        <v>20.254158101289477</v>
      </c>
      <c r="K204" s="4">
        <v>19.981563421828906</v>
      </c>
      <c r="L204" s="4" t="s">
        <v>1238</v>
      </c>
      <c r="M204" s="4" t="s">
        <v>1238</v>
      </c>
      <c r="N204" s="4">
        <v>5.351</v>
      </c>
      <c r="O204" s="4">
        <v>2.9038461538461497</v>
      </c>
      <c r="P204" s="4">
        <v>0.7565971581472597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1208</v>
      </c>
      <c r="AP204" t="s">
        <v>1246</v>
      </c>
      <c r="AQ204">
        <v>21.595369008093545</v>
      </c>
      <c r="AR204" t="e">
        <v>#VALUE!</v>
      </c>
      <c r="AS204">
        <v>6.1081380328473989</v>
      </c>
      <c r="AT204">
        <v>-21.595369008093545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10</v>
      </c>
      <c r="D205" s="3">
        <v>1</v>
      </c>
      <c r="E205" s="3">
        <v>7</v>
      </c>
      <c r="F205" s="3">
        <v>18</v>
      </c>
      <c r="G205" s="4">
        <v>89</v>
      </c>
      <c r="H205" s="4">
        <v>83.58</v>
      </c>
      <c r="I205" s="5">
        <v>6321.8874772199997</v>
      </c>
      <c r="J205" s="4">
        <v>34.114285714285714</v>
      </c>
      <c r="K205" s="4">
        <v>30.436999271667879</v>
      </c>
      <c r="L205" s="4">
        <v>19.978517645734296</v>
      </c>
      <c r="M205" s="4">
        <v>18.346297682709448</v>
      </c>
      <c r="N205" s="4">
        <v>2.4500000000000002</v>
      </c>
      <c r="O205" s="4">
        <v>-20.16943629846855</v>
      </c>
      <c r="P205" s="4">
        <v>5.09212730318258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5.0921273052625802</v>
      </c>
      <c r="AH205" t="str">
        <f t="shared" si="86"/>
        <v xml:space="preserve"> </v>
      </c>
      <c r="AI205">
        <f t="shared" si="70"/>
        <v>37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-32.057722152902123</v>
      </c>
      <c r="AR205">
        <v>-26.21407274613372</v>
      </c>
      <c r="AS205">
        <v>6.4848049772672889</v>
      </c>
      <c r="AT205">
        <v>32.057722152902123</v>
      </c>
      <c r="AU205">
        <v>26.21407274613372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25</v>
      </c>
      <c r="D206" s="3">
        <v>3</v>
      </c>
      <c r="E206" s="3">
        <v>7</v>
      </c>
      <c r="F206" s="3">
        <v>35</v>
      </c>
      <c r="G206" s="4">
        <v>11.100000381469727</v>
      </c>
      <c r="H206" s="4">
        <v>7.33</v>
      </c>
      <c r="I206" s="5">
        <v>3293.6045348900002</v>
      </c>
      <c r="J206" s="4">
        <v>15.270833333333334</v>
      </c>
      <c r="K206" s="4">
        <v>10.763582966226137</v>
      </c>
      <c r="L206" s="4">
        <v>3.1434698973098487</v>
      </c>
      <c r="M206" s="4">
        <v>3.1140511282595176</v>
      </c>
      <c r="N206" s="4">
        <v>0.48</v>
      </c>
      <c r="O206" s="4">
        <v>-35.135135135135137</v>
      </c>
      <c r="P206" s="4">
        <v>2.169167803547067</v>
      </c>
      <c r="Q206" s="36">
        <f t="shared" si="74"/>
        <v>71.428571430661435</v>
      </c>
      <c r="R206" t="str">
        <f t="shared" si="75"/>
        <v xml:space="preserve"> </v>
      </c>
      <c r="S206" s="37">
        <f t="shared" si="76"/>
        <v>0.51432474717454646</v>
      </c>
      <c r="T206" s="37" t="str">
        <f t="shared" si="77"/>
        <v/>
      </c>
      <c r="U206" s="37" t="str">
        <f t="shared" si="78"/>
        <v/>
      </c>
      <c r="V206" s="37">
        <f t="shared" si="79"/>
        <v>-0.40886012321456167</v>
      </c>
      <c r="W206" s="37" t="str">
        <f t="shared" si="80"/>
        <v/>
      </c>
      <c r="X206" s="37">
        <f t="shared" si="81"/>
        <v>-0.80141162356003992</v>
      </c>
      <c r="Y206" t="str">
        <f t="shared" si="65"/>
        <v xml:space="preserve"> </v>
      </c>
      <c r="Z206" s="1">
        <f t="shared" si="82"/>
        <v>98</v>
      </c>
      <c r="AA206" t="str">
        <f t="shared" si="66"/>
        <v xml:space="preserve"> </v>
      </c>
      <c r="AB206" s="1">
        <f t="shared" si="83"/>
        <v>3</v>
      </c>
      <c r="AC206">
        <f t="shared" si="67"/>
        <v>6</v>
      </c>
      <c r="AD206" s="1" t="str">
        <f t="shared" si="84"/>
        <v xml:space="preserve"> </v>
      </c>
      <c r="AE206">
        <f t="shared" si="68"/>
        <v>79</v>
      </c>
      <c r="AF206" t="str">
        <f t="shared" si="69"/>
        <v xml:space="preserve"> </v>
      </c>
      <c r="AG206">
        <f t="shared" si="85"/>
        <v>2.1691678056370671</v>
      </c>
      <c r="AH206" t="str">
        <f t="shared" si="86"/>
        <v xml:space="preserve"> </v>
      </c>
      <c r="AI206">
        <f t="shared" si="70"/>
        <v>164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40.886012321456164</v>
      </c>
      <c r="AR206">
        <v>80.141162356003989</v>
      </c>
      <c r="AS206">
        <v>51.432474508454654</v>
      </c>
      <c r="AT206">
        <v>-40.886012321456164</v>
      </c>
      <c r="AU206">
        <v>-80.141162356003989</v>
      </c>
      <c r="AV206" t="s">
        <v>1547</v>
      </c>
    </row>
    <row r="207" spans="1:48" x14ac:dyDescent="0.25">
      <c r="A207">
        <v>2.0999999999999994E-9</v>
      </c>
      <c r="B207" t="s">
        <v>908</v>
      </c>
      <c r="C207" s="3">
        <v>10</v>
      </c>
      <c r="D207" s="3">
        <v>1</v>
      </c>
      <c r="E207" s="3">
        <v>17</v>
      </c>
      <c r="F207" s="3">
        <v>28</v>
      </c>
      <c r="G207" s="4">
        <v>135.5</v>
      </c>
      <c r="H207" s="4">
        <v>116.93</v>
      </c>
      <c r="I207" s="5">
        <v>18922.967117119999</v>
      </c>
      <c r="J207" s="4">
        <v>38.287491814014409</v>
      </c>
      <c r="K207" s="4">
        <v>34.50280318678076</v>
      </c>
      <c r="L207" s="4">
        <v>24.591556403731975</v>
      </c>
      <c r="M207" s="4">
        <v>21.060613801452785</v>
      </c>
      <c r="N207" s="4">
        <v>3.0540000000000003</v>
      </c>
      <c r="O207" s="4">
        <v>23.643724696356276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0.15881296712180776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105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908</v>
      </c>
      <c r="AP207" t="s">
        <v>1293</v>
      </c>
      <c r="AQ207">
        <v>-48.212364704130685</v>
      </c>
      <c r="AR207">
        <v>-55.356896037979311</v>
      </c>
      <c r="AS207">
        <v>15.881296502180774</v>
      </c>
      <c r="AT207">
        <v>48.212364704130685</v>
      </c>
      <c r="AU207">
        <v>55.356896037979311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9</v>
      </c>
      <c r="D208" s="3">
        <v>0</v>
      </c>
      <c r="E208" s="3">
        <v>9</v>
      </c>
      <c r="F208" s="3">
        <v>18</v>
      </c>
      <c r="G208" s="4">
        <v>83</v>
      </c>
      <c r="H208" s="4">
        <v>76.900000000000006</v>
      </c>
      <c r="I208" s="5">
        <v>25920.797965500005</v>
      </c>
      <c r="J208" s="4">
        <v>24.350854971500951</v>
      </c>
      <c r="K208" s="4">
        <v>21.172907488986784</v>
      </c>
      <c r="L208" s="4">
        <v>19.153156180125332</v>
      </c>
      <c r="M208" s="4">
        <v>16.730346725540251</v>
      </c>
      <c r="N208" s="4">
        <v>3.1579999999999999</v>
      </c>
      <c r="O208" s="4">
        <v>-9.2528735632183938</v>
      </c>
      <c r="P208" s="4">
        <v>0.35760728218465543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5.7368966495619063</v>
      </c>
      <c r="AR208">
        <v>-20.99986046525073</v>
      </c>
      <c r="AS208">
        <v>7.9323797139141616</v>
      </c>
      <c r="AT208">
        <v>-5.7368966495619063</v>
      </c>
      <c r="AU208">
        <v>20.99986046525073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15</v>
      </c>
      <c r="D209" s="3">
        <v>1</v>
      </c>
      <c r="E209" s="3">
        <v>6</v>
      </c>
      <c r="F209" s="3">
        <v>22</v>
      </c>
      <c r="G209" s="4">
        <v>170</v>
      </c>
      <c r="H209" s="4">
        <v>146.78</v>
      </c>
      <c r="I209" s="5">
        <v>42115.942956079998</v>
      </c>
      <c r="J209" s="4">
        <v>13.29047446577327</v>
      </c>
      <c r="K209" s="4">
        <v>12.191029900332225</v>
      </c>
      <c r="L209" s="4">
        <v>10.75897513273477</v>
      </c>
      <c r="M209" s="4">
        <v>10.057046677780995</v>
      </c>
      <c r="N209" s="4">
        <v>11.044</v>
      </c>
      <c r="O209" s="4">
        <v>-7.8130217028380633</v>
      </c>
      <c r="P209" s="4">
        <v>3.2061588772312306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0.15819594162129441</v>
      </c>
      <c r="T209" s="37" t="str">
        <f t="shared" si="77"/>
        <v/>
      </c>
      <c r="U209" s="37" t="str">
        <f t="shared" si="78"/>
        <v/>
      </c>
      <c r="V209" s="37">
        <f t="shared" si="79"/>
        <v>-0.48552058249709851</v>
      </c>
      <c r="W209" s="37" t="str">
        <f t="shared" si="80"/>
        <v/>
      </c>
      <c r="X209" s="37">
        <f t="shared" si="81"/>
        <v>-0.32030289025634062</v>
      </c>
      <c r="Y209" t="str">
        <f t="shared" si="65"/>
        <v xml:space="preserve"> </v>
      </c>
      <c r="Z209" s="1">
        <f t="shared" si="82"/>
        <v>76</v>
      </c>
      <c r="AA209" t="str">
        <f t="shared" si="66"/>
        <v xml:space="preserve"> </v>
      </c>
      <c r="AB209" s="1">
        <f t="shared" si="83"/>
        <v>109</v>
      </c>
      <c r="AC209">
        <f t="shared" si="67"/>
        <v>107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3.2061588793512308</v>
      </c>
      <c r="AH209" t="str">
        <f t="shared" si="86"/>
        <v xml:space="preserve"> </v>
      </c>
      <c r="AI209">
        <f t="shared" si="70"/>
        <v>99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48.552058249709852</v>
      </c>
      <c r="AR209">
        <v>32.030289025634062</v>
      </c>
      <c r="AS209">
        <v>15.819593950129441</v>
      </c>
      <c r="AT209">
        <v>-48.552058249709852</v>
      </c>
      <c r="AU209">
        <v>-32.030289025634062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13</v>
      </c>
      <c r="D210" s="3">
        <v>1</v>
      </c>
      <c r="E210" s="3">
        <v>8</v>
      </c>
      <c r="F210" s="3">
        <v>22</v>
      </c>
      <c r="G210" s="4">
        <v>8</v>
      </c>
      <c r="H210" s="4">
        <v>6.75</v>
      </c>
      <c r="I210" s="5">
        <v>59084.700750000004</v>
      </c>
      <c r="J210" s="4" t="s">
        <v>1238</v>
      </c>
      <c r="K210" s="4">
        <v>20.209580838323351</v>
      </c>
      <c r="L210" s="4">
        <v>18.595778672939964</v>
      </c>
      <c r="M210" s="4">
        <v>9.9500421144923799</v>
      </c>
      <c r="N210" s="4">
        <v>-0.03</v>
      </c>
      <c r="O210" s="4" t="s">
        <v>132</v>
      </c>
      <c r="P210" s="4">
        <v>0.60740740740740751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0.18518518731518513</v>
      </c>
      <c r="T210" s="37" t="str">
        <f t="shared" si="77"/>
        <v/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84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 t="e">
        <v>#VALUE!</v>
      </c>
      <c r="AR210">
        <v>-17.478633991575233</v>
      </c>
      <c r="AS210">
        <v>18.518518518518512</v>
      </c>
      <c r="AT210" t="e">
        <v>#VALUE!</v>
      </c>
      <c r="AU210">
        <v>17.478633991575233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14</v>
      </c>
      <c r="D211" s="3">
        <v>2</v>
      </c>
      <c r="E211" s="3">
        <v>15</v>
      </c>
      <c r="F211" s="3">
        <v>31</v>
      </c>
      <c r="G211" s="4">
        <v>79</v>
      </c>
      <c r="H211" s="4">
        <v>65.650000000000006</v>
      </c>
      <c r="I211" s="5">
        <v>82307.0048905</v>
      </c>
      <c r="J211" s="4">
        <v>9.4324712643678161</v>
      </c>
      <c r="K211" s="4">
        <v>9.4148859888139977</v>
      </c>
      <c r="L211" s="4">
        <v>6.9471138836028379</v>
      </c>
      <c r="M211" s="4">
        <v>6.5354985831354835</v>
      </c>
      <c r="N211" s="4">
        <v>6.96</v>
      </c>
      <c r="O211" s="4">
        <v>4.9773755656108607</v>
      </c>
      <c r="P211" s="4">
        <v>4.292460015232292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0.2033511064812033</v>
      </c>
      <c r="T211" s="37" t="str">
        <f t="shared" si="77"/>
        <v/>
      </c>
      <c r="U211" s="37" t="str">
        <f t="shared" si="78"/>
        <v/>
      </c>
      <c r="V211" s="37">
        <f t="shared" si="79"/>
        <v>-0.63486538165344097</v>
      </c>
      <c r="W211" s="37" t="str">
        <f t="shared" si="80"/>
        <v/>
      </c>
      <c r="X211" s="37">
        <f t="shared" si="81"/>
        <v>-0.56111681926114332</v>
      </c>
      <c r="Y211" t="str">
        <f t="shared" si="65"/>
        <v xml:space="preserve"> </v>
      </c>
      <c r="Z211" s="1">
        <f t="shared" si="82"/>
        <v>33</v>
      </c>
      <c r="AA211" t="str">
        <f t="shared" si="66"/>
        <v xml:space="preserve"> </v>
      </c>
      <c r="AB211" s="1">
        <f t="shared" si="83"/>
        <v>32</v>
      </c>
      <c r="AC211">
        <f t="shared" si="67"/>
        <v>70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4.2924600173722922</v>
      </c>
      <c r="AH211" t="str">
        <f t="shared" si="86"/>
        <v xml:space="preserve"> </v>
      </c>
      <c r="AI211">
        <f t="shared" si="70"/>
        <v>57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63.486538165344101</v>
      </c>
      <c r="AR211">
        <v>56.111681926114329</v>
      </c>
      <c r="AS211">
        <v>20.335110434120331</v>
      </c>
      <c r="AT211">
        <v>-63.486538165344101</v>
      </c>
      <c r="AU211">
        <v>-56.111681926114329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5</v>
      </c>
      <c r="D212" s="3">
        <v>3</v>
      </c>
      <c r="E212" s="3">
        <v>12</v>
      </c>
      <c r="F212" s="3">
        <v>20</v>
      </c>
      <c r="G212" s="4">
        <v>64.5</v>
      </c>
      <c r="H212" s="4">
        <v>58.75</v>
      </c>
      <c r="I212" s="5">
        <v>35891.4302675</v>
      </c>
      <c r="J212" s="4">
        <v>16.475042063937185</v>
      </c>
      <c r="K212" s="4">
        <v>16.558624577226606</v>
      </c>
      <c r="L212" s="4">
        <v>13.047166241998367</v>
      </c>
      <c r="M212" s="4">
        <v>13.465076901759735</v>
      </c>
      <c r="N212" s="4">
        <v>3.548</v>
      </c>
      <c r="O212" s="4">
        <v>-1.717451523545702</v>
      </c>
      <c r="P212" s="4">
        <v>3.3668085106382981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>
        <f t="shared" si="79"/>
        <v>-0.36224473654281641</v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>
        <f t="shared" si="82"/>
        <v>119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3.3668085127882983</v>
      </c>
      <c r="AH212" t="str">
        <f t="shared" si="86"/>
        <v xml:space="preserve"> </v>
      </c>
      <c r="AI212">
        <f t="shared" si="70"/>
        <v>95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36.224473654281638</v>
      </c>
      <c r="AR212">
        <v>17.574666028834017</v>
      </c>
      <c r="AS212">
        <v>9.7872340425531945</v>
      </c>
      <c r="AT212">
        <v>-36.224473654281638</v>
      </c>
      <c r="AU212">
        <v>-17.574666028834017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1</v>
      </c>
      <c r="E213" s="3">
        <v>7</v>
      </c>
      <c r="F213" s="3">
        <v>12</v>
      </c>
      <c r="G213" s="4">
        <v>29</v>
      </c>
      <c r="H213" s="4">
        <v>32.64</v>
      </c>
      <c r="I213" s="5">
        <v>24864.378758399998</v>
      </c>
      <c r="J213" s="4">
        <v>26.132906325060045</v>
      </c>
      <c r="K213" s="4">
        <v>18.204127161182377</v>
      </c>
      <c r="L213" s="4">
        <v>11.951819453642596</v>
      </c>
      <c r="M213" s="4">
        <v>9.222402001719491</v>
      </c>
      <c r="N213" s="4">
        <v>1.2490000000000001</v>
      </c>
      <c r="O213" s="4">
        <v>-29.034090909090903</v>
      </c>
      <c r="P213" s="4">
        <v>2.9534313725490193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2.9534313747090195</v>
      </c>
      <c r="AH213" t="str">
        <f t="shared" si="86"/>
        <v xml:space="preserve"> </v>
      </c>
      <c r="AI213">
        <f t="shared" si="70"/>
        <v>117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-1.1614932062738115</v>
      </c>
      <c r="AR213">
        <v>24.494507714750956</v>
      </c>
      <c r="AS213">
        <v>-11.151960784313729</v>
      </c>
      <c r="AT213">
        <v>1.1614932062738115</v>
      </c>
      <c r="AU213">
        <v>-24.494507714750956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2</v>
      </c>
      <c r="F214" s="3">
        <v>18</v>
      </c>
      <c r="G214" s="4">
        <v>40</v>
      </c>
      <c r="H214" s="4">
        <v>31.79</v>
      </c>
      <c r="I214" s="5">
        <v>45494.558116480002</v>
      </c>
      <c r="J214" s="4">
        <v>13.174471612101117</v>
      </c>
      <c r="K214" s="4">
        <v>7.2879413113250795</v>
      </c>
      <c r="L214" s="4">
        <v>4.9470391272989547</v>
      </c>
      <c r="M214" s="4">
        <v>3.6679789535871556</v>
      </c>
      <c r="N214" s="4">
        <v>2.4130000000000003</v>
      </c>
      <c r="O214" s="4">
        <v>-49.937759336099589</v>
      </c>
      <c r="P214" s="4">
        <v>1.9880465555206042</v>
      </c>
      <c r="Q214" s="36">
        <f t="shared" si="74"/>
        <v>88.888888891058883</v>
      </c>
      <c r="R214" t="str">
        <f t="shared" si="75"/>
        <v xml:space="preserve"> </v>
      </c>
      <c r="S214" s="37">
        <f t="shared" si="76"/>
        <v>0.25825731579063543</v>
      </c>
      <c r="T214" s="37" t="str">
        <f t="shared" si="77"/>
        <v/>
      </c>
      <c r="U214" s="37" t="str">
        <f t="shared" si="78"/>
        <v/>
      </c>
      <c r="V214" s="37">
        <f t="shared" si="79"/>
        <v>-0.49001109792148156</v>
      </c>
      <c r="W214" s="37" t="str">
        <f t="shared" si="80"/>
        <v/>
      </c>
      <c r="X214" s="37">
        <f t="shared" si="81"/>
        <v>-0.68747132927342303</v>
      </c>
      <c r="Y214" t="str">
        <f t="shared" si="65"/>
        <v xml:space="preserve"> </v>
      </c>
      <c r="Z214" s="1">
        <f t="shared" si="82"/>
        <v>73</v>
      </c>
      <c r="AA214" t="str">
        <f t="shared" si="66"/>
        <v xml:space="preserve"> </v>
      </c>
      <c r="AB214" s="1">
        <f t="shared" si="83"/>
        <v>13</v>
      </c>
      <c r="AC214">
        <f t="shared" si="67"/>
        <v>40</v>
      </c>
      <c r="AD214" s="1" t="str">
        <f t="shared" si="84"/>
        <v xml:space="preserve"> </v>
      </c>
      <c r="AE214">
        <f t="shared" si="68"/>
        <v>17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49.001109792148156</v>
      </c>
      <c r="AR214">
        <v>68.747132927342307</v>
      </c>
      <c r="AS214">
        <v>25.825731362063543</v>
      </c>
      <c r="AT214">
        <v>-49.001109792148156</v>
      </c>
      <c r="AU214">
        <v>-68.747132927342307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13</v>
      </c>
      <c r="D215" s="3">
        <v>0</v>
      </c>
      <c r="E215" s="3">
        <v>0</v>
      </c>
      <c r="F215" s="3">
        <v>13</v>
      </c>
      <c r="G215" s="4">
        <v>1725</v>
      </c>
      <c r="H215" s="4">
        <v>1520.9</v>
      </c>
      <c r="I215" s="5">
        <v>1031610.8212699101</v>
      </c>
      <c r="J215" s="4">
        <v>29.713783334961416</v>
      </c>
      <c r="K215" s="4">
        <v>23.264956480504182</v>
      </c>
      <c r="L215" s="4">
        <v>15.549467262374147</v>
      </c>
      <c r="M215" s="4">
        <v>12.637120234046042</v>
      </c>
      <c r="N215" s="4">
        <v>51.185000000000002</v>
      </c>
      <c r="O215" s="4">
        <v>12.896466540209097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-15.023206894133502</v>
      </c>
      <c r="AR215">
        <v>1.7664059457408898</v>
      </c>
      <c r="AS215">
        <v>13.419685712407126</v>
      </c>
      <c r="AT215">
        <v>15.023206894133502</v>
      </c>
      <c r="AU215">
        <v>-1.7664059457408898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4</v>
      </c>
      <c r="F216" s="3">
        <v>43</v>
      </c>
      <c r="G216" s="4">
        <v>1750</v>
      </c>
      <c r="H216" s="4">
        <v>1512.09</v>
      </c>
      <c r="I216" s="5">
        <v>1031610.8212699101</v>
      </c>
      <c r="J216" s="4">
        <v>29.541662596463805</v>
      </c>
      <c r="K216" s="4">
        <v>23.130191363406908</v>
      </c>
      <c r="L216" s="4">
        <v>15.549467262374147</v>
      </c>
      <c r="M216" s="4">
        <v>12.637120234046042</v>
      </c>
      <c r="N216" s="4">
        <v>51.185000000000002</v>
      </c>
      <c r="O216" s="4">
        <v>12.896466540209097</v>
      </c>
      <c r="P216" s="4">
        <v>0</v>
      </c>
      <c r="Q216" s="36">
        <f t="shared" si="74"/>
        <v>90.697674420794655</v>
      </c>
      <c r="R216" t="str">
        <f t="shared" si="75"/>
        <v xml:space="preserve"> </v>
      </c>
      <c r="S216" s="37">
        <f t="shared" si="76"/>
        <v>0.15733852039989496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108</v>
      </c>
      <c r="AD216" s="1" t="str">
        <f t="shared" si="84"/>
        <v xml:space="preserve"> </v>
      </c>
      <c r="AE216">
        <f t="shared" si="68"/>
        <v>13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-14.356920844598786</v>
      </c>
      <c r="AR216">
        <v>1.7664059457408898</v>
      </c>
      <c r="AS216">
        <v>15.733851820989496</v>
      </c>
      <c r="AT216">
        <v>14.356920844598786</v>
      </c>
      <c r="AU216">
        <v>-1.7664059457408898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3</v>
      </c>
      <c r="D217" s="3">
        <v>2</v>
      </c>
      <c r="E217" s="3">
        <v>9</v>
      </c>
      <c r="F217" s="3">
        <v>14</v>
      </c>
      <c r="G217" s="4">
        <v>94</v>
      </c>
      <c r="H217" s="4">
        <v>101.36</v>
      </c>
      <c r="I217" s="5">
        <v>14622.618197039999</v>
      </c>
      <c r="J217" s="4">
        <v>21.029045643153527</v>
      </c>
      <c r="K217" s="4">
        <v>18.479489516864174</v>
      </c>
      <c r="L217" s="4">
        <v>13.625477226728412</v>
      </c>
      <c r="M217" s="4">
        <v>11.630245864190682</v>
      </c>
      <c r="N217" s="4">
        <v>4.82</v>
      </c>
      <c r="O217" s="4">
        <v>-15.289982425307558</v>
      </c>
      <c r="P217" s="4">
        <v>3.0288082083662196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3.0288082105662197</v>
      </c>
      <c r="AH217" t="str">
        <f t="shared" si="86"/>
        <v xml:space="preserve"> </v>
      </c>
      <c r="AI217">
        <f t="shared" si="70"/>
        <v>112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18.595749301550015</v>
      </c>
      <c r="AR217">
        <v>13.921192533407256</v>
      </c>
      <c r="AS217">
        <v>-7.2612470402525613</v>
      </c>
      <c r="AT217">
        <v>-18.595749301550015</v>
      </c>
      <c r="AU217">
        <v>-13.921192533407256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29</v>
      </c>
      <c r="D218" s="3">
        <v>0</v>
      </c>
      <c r="E218" s="3">
        <v>8</v>
      </c>
      <c r="F218" s="3">
        <v>37</v>
      </c>
      <c r="G218" s="4">
        <v>208</v>
      </c>
      <c r="H218" s="4">
        <v>175.79</v>
      </c>
      <c r="I218" s="5">
        <v>52603.976191200003</v>
      </c>
      <c r="J218" s="4">
        <v>27.631248035209051</v>
      </c>
      <c r="K218" s="4">
        <v>22.134223117602616</v>
      </c>
      <c r="L218" s="4">
        <v>20.022033336983785</v>
      </c>
      <c r="M218" s="4">
        <v>16.769613731628962</v>
      </c>
      <c r="N218" s="4">
        <v>6.3620000000000001</v>
      </c>
      <c r="O218" s="4">
        <v>2.2829581993569192</v>
      </c>
      <c r="P218" s="4">
        <v>0.40218442459753118</v>
      </c>
      <c r="Q218" s="36">
        <f t="shared" si="74"/>
        <v>78.378378380588373</v>
      </c>
      <c r="R218" t="str">
        <f t="shared" si="75"/>
        <v xml:space="preserve"> </v>
      </c>
      <c r="S218" s="37">
        <f t="shared" si="76"/>
        <v>0.18322999253937036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85</v>
      </c>
      <c r="AD218" s="1" t="str">
        <f t="shared" si="84"/>
        <v xml:space="preserve"> </v>
      </c>
      <c r="AE218">
        <f t="shared" si="68"/>
        <v>51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-6.9616320368547591</v>
      </c>
      <c r="AR218">
        <v>-26.488982662792825</v>
      </c>
      <c r="AS218">
        <v>18.322999032937037</v>
      </c>
      <c r="AT218">
        <v>6.9616320368547591</v>
      </c>
      <c r="AU218">
        <v>26.488982662792825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4</v>
      </c>
      <c r="D219" s="3">
        <v>3</v>
      </c>
      <c r="E219" s="3">
        <v>16</v>
      </c>
      <c r="F219" s="3">
        <v>23</v>
      </c>
      <c r="G219" s="4">
        <v>17</v>
      </c>
      <c r="H219" s="4">
        <v>17.239999999999998</v>
      </c>
      <c r="I219" s="5">
        <v>6438.6347990399991</v>
      </c>
      <c r="J219" s="4">
        <v>9.5937673900946017</v>
      </c>
      <c r="K219" s="4" t="s">
        <v>1238</v>
      </c>
      <c r="L219" s="4">
        <v>4.1769680162883738</v>
      </c>
      <c r="M219" s="4" t="s">
        <v>1238</v>
      </c>
      <c r="N219" s="4">
        <v>-1.8940000000000001</v>
      </c>
      <c r="O219" s="4" t="s">
        <v>132</v>
      </c>
      <c r="P219" s="4">
        <v>1.2645011600928076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-0.6286215461137018</v>
      </c>
      <c r="W219" s="37" t="str">
        <f t="shared" si="80"/>
        <v/>
      </c>
      <c r="X219" s="37">
        <f t="shared" si="81"/>
        <v>-0.73612048981088551</v>
      </c>
      <c r="Y219" t="str">
        <f t="shared" si="65"/>
        <v xml:space="preserve"> </v>
      </c>
      <c r="Z219" s="1">
        <f t="shared" si="82"/>
        <v>37</v>
      </c>
      <c r="AA219" t="str">
        <f t="shared" si="66"/>
        <v xml:space="preserve"> </v>
      </c>
      <c r="AB219" s="1">
        <f t="shared" si="83"/>
        <v>6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 t="str">
        <f t="shared" si="85"/>
        <v xml:space="preserve"> </v>
      </c>
      <c r="AH219" t="str">
        <f t="shared" si="86"/>
        <v xml:space="preserve"> </v>
      </c>
      <c r="AI219" t="str">
        <f t="shared" si="70"/>
        <v xml:space="preserve"> 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62.86215461137018</v>
      </c>
      <c r="AR219">
        <v>73.612048981088549</v>
      </c>
      <c r="AS219">
        <v>-1.3921113689094988</v>
      </c>
      <c r="AT219">
        <v>-62.86215461137018</v>
      </c>
      <c r="AU219">
        <v>-73.612048981088549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3</v>
      </c>
      <c r="D220" s="3">
        <v>2</v>
      </c>
      <c r="E220" s="3">
        <v>5</v>
      </c>
      <c r="F220" s="3">
        <v>10</v>
      </c>
      <c r="G220" s="4">
        <v>101.5</v>
      </c>
      <c r="H220" s="4">
        <v>98.39</v>
      </c>
      <c r="I220" s="5">
        <v>18815.852213550002</v>
      </c>
      <c r="J220" s="4">
        <v>24.317844784972813</v>
      </c>
      <c r="K220" s="4">
        <v>21.883896797153024</v>
      </c>
      <c r="L220" s="4">
        <v>16.847259588951434</v>
      </c>
      <c r="M220" s="4">
        <v>14.921300405797101</v>
      </c>
      <c r="N220" s="4">
        <v>4.0460000000000003</v>
      </c>
      <c r="O220" s="4">
        <v>-9.0786516853932557</v>
      </c>
      <c r="P220" s="4">
        <v>2.5795304400853745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2.5795304423153746</v>
      </c>
      <c r="AH220" t="str">
        <f t="shared" si="86"/>
        <v xml:space="preserve"> </v>
      </c>
      <c r="AI220">
        <f t="shared" si="70"/>
        <v>143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5.8646803609741287</v>
      </c>
      <c r="AR220">
        <v>-6.4323832747883669</v>
      </c>
      <c r="AS220">
        <v>3.1608903343835815</v>
      </c>
      <c r="AT220">
        <v>-5.8646803609741287</v>
      </c>
      <c r="AU220">
        <v>6.4323832747883669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16</v>
      </c>
      <c r="D221" s="3">
        <v>0</v>
      </c>
      <c r="E221" s="3">
        <v>10</v>
      </c>
      <c r="F221" s="3">
        <v>26</v>
      </c>
      <c r="G221" s="4">
        <v>245</v>
      </c>
      <c r="H221" s="4">
        <v>200.68</v>
      </c>
      <c r="I221" s="5">
        <v>71941.373044079999</v>
      </c>
      <c r="J221" s="4">
        <v>11.368683435304781</v>
      </c>
      <c r="K221" s="4">
        <v>8.7366129734436235</v>
      </c>
      <c r="L221" s="4" t="s">
        <v>1238</v>
      </c>
      <c r="M221" s="4" t="s">
        <v>1238</v>
      </c>
      <c r="N221" s="4">
        <v>17.652000000000001</v>
      </c>
      <c r="O221" s="4">
        <v>-27.027697395618024</v>
      </c>
      <c r="P221" s="4">
        <v>2.577735698624676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0.22084911525574638</v>
      </c>
      <c r="T221" s="37" t="str">
        <f t="shared" si="77"/>
        <v/>
      </c>
      <c r="U221" s="37" t="str">
        <f t="shared" si="78"/>
        <v/>
      </c>
      <c r="V221" s="37">
        <f t="shared" si="79"/>
        <v>-0.55991385810693228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49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60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2.5777357008646762</v>
      </c>
      <c r="AH221" t="str">
        <f t="shared" si="86"/>
        <v xml:space="preserve"> </v>
      </c>
      <c r="AI221">
        <f t="shared" si="70"/>
        <v>144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55.991385810693231</v>
      </c>
      <c r="AR221" t="e">
        <v>#VALUE!</v>
      </c>
      <c r="AS221">
        <v>22.084911301574639</v>
      </c>
      <c r="AT221">
        <v>-55.991385810693231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8</v>
      </c>
      <c r="D222" s="3">
        <v>3</v>
      </c>
      <c r="E222" s="3">
        <v>9</v>
      </c>
      <c r="F222" s="3">
        <v>20</v>
      </c>
      <c r="G222" s="4">
        <v>365</v>
      </c>
      <c r="H222" s="4">
        <v>356.71</v>
      </c>
      <c r="I222" s="5">
        <v>19109.573948559999</v>
      </c>
      <c r="J222" s="4">
        <v>22.445884721872641</v>
      </c>
      <c r="K222" s="4">
        <v>19.913470663763746</v>
      </c>
      <c r="L222" s="4">
        <v>13.936762982912615</v>
      </c>
      <c r="M222" s="4">
        <v>12.721361111111111</v>
      </c>
      <c r="N222" s="4">
        <v>15.891999999999999</v>
      </c>
      <c r="O222" s="4">
        <v>-8.085598611914401</v>
      </c>
      <c r="P222" s="4">
        <v>1.7622158055563344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13.111110315997088</v>
      </c>
      <c r="AR222">
        <v>11.954648079381814</v>
      </c>
      <c r="AS222">
        <v>2.3240167082503982</v>
      </c>
      <c r="AT222">
        <v>-13.111110315997088</v>
      </c>
      <c r="AU222">
        <v>-11.954648079381814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11</v>
      </c>
      <c r="D223" s="3">
        <v>1</v>
      </c>
      <c r="E223" s="3">
        <v>17</v>
      </c>
      <c r="F223" s="3">
        <v>29</v>
      </c>
      <c r="G223" s="4">
        <v>15</v>
      </c>
      <c r="H223" s="4">
        <v>15.07</v>
      </c>
      <c r="I223" s="5">
        <v>13238.54894307</v>
      </c>
      <c r="J223" s="4">
        <v>29.549019607843139</v>
      </c>
      <c r="K223" s="4">
        <v>31.136363636363637</v>
      </c>
      <c r="L223" s="4">
        <v>9.1068333325480353</v>
      </c>
      <c r="M223" s="4">
        <v>9.7370732927128643</v>
      </c>
      <c r="N223" s="4">
        <v>0.51</v>
      </c>
      <c r="O223" s="4">
        <v>-58.870967741935488</v>
      </c>
      <c r="P223" s="4">
        <v>1.3404114134041143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-0.42467677277020155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69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>
        <f t="shared" si="88"/>
        <v>-58.870967739675486</v>
      </c>
      <c r="AM223" t="str">
        <f t="shared" si="72"/>
        <v xml:space="preserve"> </v>
      </c>
      <c r="AN223">
        <f t="shared" si="73"/>
        <v>11</v>
      </c>
      <c r="AO223" t="s">
        <v>339</v>
      </c>
      <c r="AP223" t="s">
        <v>1295</v>
      </c>
      <c r="AQ223">
        <v>-14.385400120780755</v>
      </c>
      <c r="AR223">
        <v>42.467677277020158</v>
      </c>
      <c r="AS223">
        <v>-0.4644990046449915</v>
      </c>
      <c r="AT223">
        <v>14.385400120780755</v>
      </c>
      <c r="AU223">
        <v>-42.467677277020158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6</v>
      </c>
      <c r="F224" s="3">
        <v>17</v>
      </c>
      <c r="G224" s="4">
        <v>88</v>
      </c>
      <c r="H224" s="4">
        <v>78.510000000000005</v>
      </c>
      <c r="I224" s="5">
        <v>10757.653276140001</v>
      </c>
      <c r="J224" s="4">
        <v>24.32909823365355</v>
      </c>
      <c r="K224" s="4">
        <v>18.455571227080394</v>
      </c>
      <c r="L224" s="4">
        <v>14.763755647584791</v>
      </c>
      <c r="M224" s="4">
        <v>12.740684756270378</v>
      </c>
      <c r="N224" s="4">
        <v>3.2269999999999999</v>
      </c>
      <c r="O224" s="4">
        <v>-20.906862745098042</v>
      </c>
      <c r="P224" s="4">
        <v>3.391924595592918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3.3919245978629182</v>
      </c>
      <c r="AH224" t="str">
        <f t="shared" si="86"/>
        <v xml:space="preserve"> </v>
      </c>
      <c r="AI224">
        <f t="shared" si="70"/>
        <v>94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5.8211178249858548</v>
      </c>
      <c r="AR224">
        <v>6.7301307157655366</v>
      </c>
      <c r="AS224">
        <v>12.087632148770844</v>
      </c>
      <c r="AT224">
        <v>-5.8211178249858548</v>
      </c>
      <c r="AU224">
        <v>-6.7301307157655366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7</v>
      </c>
      <c r="D225" s="3">
        <v>0</v>
      </c>
      <c r="E225" s="3">
        <v>14</v>
      </c>
      <c r="F225" s="3">
        <v>21</v>
      </c>
      <c r="G225" s="4">
        <v>11</v>
      </c>
      <c r="H225" s="4">
        <v>9.89</v>
      </c>
      <c r="I225" s="5">
        <v>10061.19177587</v>
      </c>
      <c r="J225" s="4">
        <v>16.566164154103856</v>
      </c>
      <c r="K225" s="4">
        <v>10.399579390115667</v>
      </c>
      <c r="L225" s="4" t="s">
        <v>1238</v>
      </c>
      <c r="M225" s="4" t="s">
        <v>1238</v>
      </c>
      <c r="N225" s="4">
        <v>0.59699999999999998</v>
      </c>
      <c r="O225" s="4">
        <v>-52.99212598425197</v>
      </c>
      <c r="P225" s="4">
        <v>6.2588473205257831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-0.35871736511666263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120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6.2588473228057833</v>
      </c>
      <c r="AH225" t="str">
        <f t="shared" si="86"/>
        <v xml:space="preserve"> </v>
      </c>
      <c r="AI225">
        <f t="shared" si="70"/>
        <v>16</v>
      </c>
      <c r="AJ225" t="str">
        <f t="shared" si="71"/>
        <v xml:space="preserve"> </v>
      </c>
      <c r="AK225" t="str">
        <f t="shared" si="87"/>
        <v xml:space="preserve"> </v>
      </c>
      <c r="AL225">
        <f t="shared" si="88"/>
        <v>-52.992125981971974</v>
      </c>
      <c r="AM225" t="str">
        <f t="shared" si="72"/>
        <v xml:space="preserve"> </v>
      </c>
      <c r="AN225">
        <f t="shared" si="73"/>
        <v>4</v>
      </c>
      <c r="AO225" t="s">
        <v>480</v>
      </c>
      <c r="AP225" t="s">
        <v>1246</v>
      </c>
      <c r="AQ225">
        <v>35.871736511666263</v>
      </c>
      <c r="AR225" t="e">
        <v>#VALUE!</v>
      </c>
      <c r="AS225">
        <v>11.22345803842264</v>
      </c>
      <c r="AT225">
        <v>-35.871736511666263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8</v>
      </c>
      <c r="D226" s="3">
        <v>2</v>
      </c>
      <c r="E226" s="3">
        <v>5</v>
      </c>
      <c r="F226" s="3">
        <v>15</v>
      </c>
      <c r="G226" s="4">
        <v>17</v>
      </c>
      <c r="H226" s="4">
        <v>16.21</v>
      </c>
      <c r="I226" s="5">
        <v>5643.6861627500002</v>
      </c>
      <c r="J226" s="4">
        <v>11.272600834492351</v>
      </c>
      <c r="K226" s="4">
        <v>10.018541409147096</v>
      </c>
      <c r="L226" s="4">
        <v>9.696843118383061</v>
      </c>
      <c r="M226" s="4">
        <v>9.0875105231509323</v>
      </c>
      <c r="N226" s="4">
        <v>1.4379999999999999</v>
      </c>
      <c r="O226" s="4">
        <v>-18.295454545454547</v>
      </c>
      <c r="P226" s="4">
        <v>3.7507711289327572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-0.56363325282270749</v>
      </c>
      <c r="W226" s="37" t="str">
        <f t="shared" si="80"/>
        <v/>
      </c>
      <c r="X226" s="37">
        <f t="shared" si="81"/>
        <v>-0.3874029673003484</v>
      </c>
      <c r="Y226" t="str">
        <f t="shared" si="65"/>
        <v xml:space="preserve"> </v>
      </c>
      <c r="Z226" s="1">
        <f t="shared" si="82"/>
        <v>48</v>
      </c>
      <c r="AA226" t="str">
        <f t="shared" si="66"/>
        <v xml:space="preserve"> </v>
      </c>
      <c r="AB226" s="1">
        <f t="shared" si="83"/>
        <v>80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3.7507711312227574</v>
      </c>
      <c r="AH226" t="str">
        <f t="shared" si="86"/>
        <v xml:space="preserve"> </v>
      </c>
      <c r="AI226">
        <f t="shared" si="70"/>
        <v>76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56.36332528227075</v>
      </c>
      <c r="AR226">
        <v>38.740296730034842</v>
      </c>
      <c r="AS226">
        <v>4.8735348550277502</v>
      </c>
      <c r="AT226">
        <v>-56.36332528227075</v>
      </c>
      <c r="AU226">
        <v>-38.740296730034842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18</v>
      </c>
      <c r="D227" s="3">
        <v>0</v>
      </c>
      <c r="E227" s="3">
        <v>6</v>
      </c>
      <c r="F227" s="3">
        <v>24</v>
      </c>
      <c r="G227" s="4">
        <v>144.5</v>
      </c>
      <c r="H227" s="4">
        <v>138.01</v>
      </c>
      <c r="I227" s="5">
        <v>46651.975732999999</v>
      </c>
      <c r="J227" s="4">
        <v>12.732724421072053</v>
      </c>
      <c r="K227" s="4">
        <v>12.048013967699694</v>
      </c>
      <c r="L227" s="4">
        <v>7.7677412647178166</v>
      </c>
      <c r="M227" s="4">
        <v>7.3621985833213248</v>
      </c>
      <c r="N227" s="4">
        <v>10.839</v>
      </c>
      <c r="O227" s="4">
        <v>3.2777513101476834</v>
      </c>
      <c r="P227" s="4">
        <v>0.94920657923338891</v>
      </c>
      <c r="Q227" s="36">
        <f t="shared" si="74"/>
        <v>75.000000002299998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>
        <f t="shared" si="79"/>
        <v>-0.50711130289230177</v>
      </c>
      <c r="W227" s="37" t="str">
        <f t="shared" si="80"/>
        <v/>
      </c>
      <c r="X227" s="37">
        <f t="shared" si="81"/>
        <v>-0.50927377173672916</v>
      </c>
      <c r="Y227" t="str">
        <f t="shared" si="65"/>
        <v xml:space="preserve"> </v>
      </c>
      <c r="Z227" s="1">
        <f t="shared" si="82"/>
        <v>67</v>
      </c>
      <c r="AA227" t="str">
        <f t="shared" si="66"/>
        <v xml:space="preserve"> </v>
      </c>
      <c r="AB227" s="1">
        <f t="shared" si="83"/>
        <v>45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63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50.711130289230177</v>
      </c>
      <c r="AR227">
        <v>50.927377173672916</v>
      </c>
      <c r="AS227">
        <v>4.7025577856677048</v>
      </c>
      <c r="AT227">
        <v>-50.711130289230177</v>
      </c>
      <c r="AU227">
        <v>-50.927377173672916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11</v>
      </c>
      <c r="D228" s="3">
        <v>0</v>
      </c>
      <c r="E228" s="3">
        <v>9</v>
      </c>
      <c r="F228" s="3">
        <v>20</v>
      </c>
      <c r="G228" s="4">
        <v>30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0.755</v>
      </c>
      <c r="O228" s="4">
        <v>-23.660262891809907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21</v>
      </c>
      <c r="D229" s="3">
        <v>2</v>
      </c>
      <c r="E229" s="3">
        <v>11</v>
      </c>
      <c r="F229" s="3">
        <v>34</v>
      </c>
      <c r="G229" s="4">
        <v>305</v>
      </c>
      <c r="H229" s="4">
        <v>281.63</v>
      </c>
      <c r="I229" s="5">
        <v>303162.16640782001</v>
      </c>
      <c r="J229" s="4">
        <v>27.947801925176144</v>
      </c>
      <c r="K229" s="4">
        <v>24.676246385700516</v>
      </c>
      <c r="L229" s="4">
        <v>18.239888609602225</v>
      </c>
      <c r="M229" s="4">
        <v>16.521843419386546</v>
      </c>
      <c r="N229" s="4">
        <v>11.413</v>
      </c>
      <c r="O229" s="4">
        <v>11.368071818891501</v>
      </c>
      <c r="P229" s="4">
        <v>2.1403969747541103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2.1403969770741105</v>
      </c>
      <c r="AH229" t="str">
        <f t="shared" si="86"/>
        <v xml:space="preserve"> </v>
      </c>
      <c r="AI229">
        <f t="shared" si="70"/>
        <v>168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-8.1870244134622183</v>
      </c>
      <c r="AR229">
        <v>-15.230302301494802</v>
      </c>
      <c r="AS229">
        <v>8.2981216489720566</v>
      </c>
      <c r="AT229">
        <v>8.1870244134622183</v>
      </c>
      <c r="AU229">
        <v>15.230302301494802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17</v>
      </c>
      <c r="D230" s="3">
        <v>0</v>
      </c>
      <c r="E230" s="3">
        <v>9</v>
      </c>
      <c r="F230" s="3">
        <v>26</v>
      </c>
      <c r="G230" s="4">
        <v>58</v>
      </c>
      <c r="H230" s="4">
        <v>44.2</v>
      </c>
      <c r="I230" s="5">
        <v>13575.783540800001</v>
      </c>
      <c r="J230" s="4" t="s">
        <v>1238</v>
      </c>
      <c r="K230" s="4" t="s">
        <v>1238</v>
      </c>
      <c r="L230" s="4">
        <v>10.597102961615748</v>
      </c>
      <c r="M230" s="4">
        <v>10.698290989661739</v>
      </c>
      <c r="N230" s="4">
        <v>-2.2669999999999999</v>
      </c>
      <c r="O230" s="4">
        <v>-138.63157894736838</v>
      </c>
      <c r="P230" s="4">
        <v>2.2986425339366514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0.31221719690013577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>
        <f t="shared" si="81"/>
        <v>-0.33052914745092932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>
        <f t="shared" si="83"/>
        <v>105</v>
      </c>
      <c r="AC230">
        <f t="shared" si="67"/>
        <v>23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2.2986425362666516</v>
      </c>
      <c r="AH230" t="str">
        <f t="shared" si="86"/>
        <v xml:space="preserve"> </v>
      </c>
      <c r="AI230">
        <f t="shared" si="70"/>
        <v>156</v>
      </c>
      <c r="AJ230" t="str">
        <f t="shared" si="71"/>
        <v xml:space="preserve"> </v>
      </c>
      <c r="AK230" t="str">
        <f t="shared" si="87"/>
        <v xml:space="preserve"> </v>
      </c>
      <c r="AL230">
        <f t="shared" si="88"/>
        <v>-138.63157894503837</v>
      </c>
      <c r="AM230" t="str">
        <f t="shared" si="72"/>
        <v xml:space="preserve"> </v>
      </c>
      <c r="AN230">
        <f t="shared" si="73"/>
        <v>32</v>
      </c>
      <c r="AO230" t="s">
        <v>275</v>
      </c>
      <c r="AP230" t="s">
        <v>1295</v>
      </c>
      <c r="AQ230" t="e">
        <v>#VALUE!</v>
      </c>
      <c r="AR230">
        <v>33.052914745092934</v>
      </c>
      <c r="AS230">
        <v>31.221719457013574</v>
      </c>
      <c r="AT230" t="e">
        <v>#VALUE!</v>
      </c>
      <c r="AU230">
        <v>-33.052914745092934</v>
      </c>
      <c r="AV230" t="s">
        <v>1570</v>
      </c>
    </row>
    <row r="231" spans="1:48" x14ac:dyDescent="0.25">
      <c r="A231">
        <v>2.3400000000000035E-9</v>
      </c>
      <c r="B231" t="s">
        <v>909</v>
      </c>
      <c r="C231" s="3">
        <v>8</v>
      </c>
      <c r="D231" s="3">
        <v>2</v>
      </c>
      <c r="E231" s="3">
        <v>9</v>
      </c>
      <c r="F231" s="3">
        <v>19</v>
      </c>
      <c r="G231" s="4">
        <v>34.5</v>
      </c>
      <c r="H231" s="4">
        <v>22.52</v>
      </c>
      <c r="I231" s="5">
        <v>3648.5871683199998</v>
      </c>
      <c r="J231" s="4" t="s">
        <v>1238</v>
      </c>
      <c r="K231" s="4">
        <v>21.612284069097889</v>
      </c>
      <c r="L231" s="4">
        <v>9.8344231527859129</v>
      </c>
      <c r="M231" s="4">
        <v>6.2829865486605936</v>
      </c>
      <c r="N231" s="4">
        <v>-0.54100000000000004</v>
      </c>
      <c r="O231" s="4" t="s">
        <v>132</v>
      </c>
      <c r="P231" s="4">
        <v>6.2522202486678502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0.53197158315705151</v>
      </c>
      <c r="T231" s="37" t="str">
        <f t="shared" si="77"/>
        <v/>
      </c>
      <c r="U231" s="37" t="str">
        <f t="shared" si="78"/>
        <v xml:space="preserve"> </v>
      </c>
      <c r="V231" s="37" t="str">
        <f t="shared" si="79"/>
        <v xml:space="preserve"> </v>
      </c>
      <c r="W231" s="37" t="str">
        <f t="shared" si="80"/>
        <v/>
      </c>
      <c r="X231" s="37">
        <f t="shared" si="81"/>
        <v>-0.3787113632592225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81</v>
      </c>
      <c r="AC231">
        <f t="shared" si="67"/>
        <v>4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6.2522202510078504</v>
      </c>
      <c r="AH231" t="str">
        <f t="shared" si="86"/>
        <v xml:space="preserve"> </v>
      </c>
      <c r="AI231">
        <f t="shared" si="70"/>
        <v>17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909</v>
      </c>
      <c r="AP231" t="s">
        <v>1295</v>
      </c>
      <c r="AQ231" t="e">
        <v>#VALUE!</v>
      </c>
      <c r="AR231">
        <v>37.871136325922251</v>
      </c>
      <c r="AS231">
        <v>53.197158081705155</v>
      </c>
      <c r="AT231" t="e">
        <v>#VALUE!</v>
      </c>
      <c r="AU231">
        <v>-37.871136325922251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13</v>
      </c>
      <c r="D232" s="3">
        <v>0</v>
      </c>
      <c r="E232" s="3">
        <v>4</v>
      </c>
      <c r="F232" s="3">
        <v>17</v>
      </c>
      <c r="G232" s="4">
        <v>53</v>
      </c>
      <c r="H232" s="4">
        <v>38.14</v>
      </c>
      <c r="I232" s="5">
        <v>13661.610886700002</v>
      </c>
      <c r="J232" s="4">
        <v>7.9724080267558532</v>
      </c>
      <c r="K232" s="4">
        <v>7.2016616314199391</v>
      </c>
      <c r="L232" s="4" t="s">
        <v>1238</v>
      </c>
      <c r="M232" s="4" t="s">
        <v>1238</v>
      </c>
      <c r="N232" s="4">
        <v>4.7839999999999998</v>
      </c>
      <c r="O232" s="4">
        <v>-15.327433628318593</v>
      </c>
      <c r="P232" s="4">
        <v>3.6601992658626119</v>
      </c>
      <c r="Q232" s="36">
        <f t="shared" si="74"/>
        <v>76.470588237644122</v>
      </c>
      <c r="R232" t="str">
        <f t="shared" si="75"/>
        <v xml:space="preserve"> </v>
      </c>
      <c r="S232" s="37">
        <f t="shared" si="76"/>
        <v>0.38961720214024642</v>
      </c>
      <c r="T232" s="37" t="str">
        <f t="shared" si="77"/>
        <v/>
      </c>
      <c r="U232" s="37" t="str">
        <f t="shared" si="78"/>
        <v/>
      </c>
      <c r="V232" s="37">
        <f t="shared" si="79"/>
        <v>-0.69138499545191634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22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16</v>
      </c>
      <c r="AD232" s="1" t="str">
        <f t="shared" si="84"/>
        <v xml:space="preserve"> </v>
      </c>
      <c r="AE232">
        <f t="shared" si="68"/>
        <v>59</v>
      </c>
      <c r="AF232" t="str">
        <f t="shared" si="69"/>
        <v xml:space="preserve"> </v>
      </c>
      <c r="AG232">
        <f t="shared" si="85"/>
        <v>3.6601992682126121</v>
      </c>
      <c r="AH232" t="str">
        <f t="shared" si="86"/>
        <v xml:space="preserve"> </v>
      </c>
      <c r="AI232">
        <f t="shared" si="70"/>
        <v>83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69.138499545191635</v>
      </c>
      <c r="AR232" t="e">
        <v>#VALUE!</v>
      </c>
      <c r="AS232">
        <v>38.961719979024643</v>
      </c>
      <c r="AT232">
        <v>-69.138499545191635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910</v>
      </c>
      <c r="C233" s="3">
        <v>6</v>
      </c>
      <c r="D233" s="3">
        <v>1</v>
      </c>
      <c r="E233" s="3">
        <v>8</v>
      </c>
      <c r="F233" s="3">
        <v>15</v>
      </c>
      <c r="G233" s="4">
        <v>187.5</v>
      </c>
      <c r="H233" s="4">
        <v>147.94</v>
      </c>
      <c r="I233" s="5">
        <v>5990.4092627599994</v>
      </c>
      <c r="J233" s="4">
        <v>10.325957981433657</v>
      </c>
      <c r="K233" s="4">
        <v>12.948796498905907</v>
      </c>
      <c r="L233" s="4">
        <v>7.7063070246265646</v>
      </c>
      <c r="M233" s="4">
        <v>9.7564643496038848</v>
      </c>
      <c r="N233" s="4">
        <v>14.327</v>
      </c>
      <c r="O233" s="4">
        <v>2.2626695217701656</v>
      </c>
      <c r="P233" s="4">
        <v>3.1506015952413144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0.26740570737554692</v>
      </c>
      <c r="T233" s="37" t="str">
        <f t="shared" si="77"/>
        <v/>
      </c>
      <c r="U233" s="37" t="str">
        <f t="shared" si="78"/>
        <v/>
      </c>
      <c r="V233" s="37">
        <f t="shared" si="79"/>
        <v>-0.60027816455096494</v>
      </c>
      <c r="W233" s="37" t="str">
        <f t="shared" si="80"/>
        <v/>
      </c>
      <c r="X233" s="37">
        <f t="shared" si="81"/>
        <v>-0.51315487332067788</v>
      </c>
      <c r="Y233" t="str">
        <f t="shared" si="65"/>
        <v xml:space="preserve"> </v>
      </c>
      <c r="Z233" s="1">
        <f t="shared" si="82"/>
        <v>41</v>
      </c>
      <c r="AA233" t="str">
        <f t="shared" si="66"/>
        <v xml:space="preserve"> </v>
      </c>
      <c r="AB233" s="1">
        <f t="shared" si="83"/>
        <v>42</v>
      </c>
      <c r="AC233">
        <f t="shared" si="67"/>
        <v>34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3.1506015976013146</v>
      </c>
      <c r="AH233" t="str">
        <f t="shared" si="86"/>
        <v xml:space="preserve"> </v>
      </c>
      <c r="AI233">
        <f t="shared" si="70"/>
        <v>105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910</v>
      </c>
      <c r="AP233" t="s">
        <v>1244</v>
      </c>
      <c r="AQ233">
        <v>60.027816455096492</v>
      </c>
      <c r="AR233">
        <v>51.315487332067789</v>
      </c>
      <c r="AS233">
        <v>26.740570501554693</v>
      </c>
      <c r="AT233">
        <v>-60.027816455096492</v>
      </c>
      <c r="AU233">
        <v>-51.315487332067789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9</v>
      </c>
      <c r="D234" s="3">
        <v>1</v>
      </c>
      <c r="E234" s="3">
        <v>14</v>
      </c>
      <c r="F234" s="3">
        <v>24</v>
      </c>
      <c r="G234" s="4">
        <v>84.5</v>
      </c>
      <c r="H234" s="4">
        <v>94.03</v>
      </c>
      <c r="I234" s="5">
        <v>26075.39836856</v>
      </c>
      <c r="J234" s="4" t="s">
        <v>1238</v>
      </c>
      <c r="K234" s="4">
        <v>38.663651315789473</v>
      </c>
      <c r="L234" s="4">
        <v>38.330059786382805</v>
      </c>
      <c r="M234" s="4">
        <v>19.289073584870437</v>
      </c>
      <c r="N234" s="4">
        <v>0.29899999999999999</v>
      </c>
      <c r="O234" s="4">
        <v>-92.333333333333329</v>
      </c>
      <c r="P234" s="4">
        <v>0.29777730511538875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>
        <f t="shared" si="88"/>
        <v>-92.333333330963328</v>
      </c>
      <c r="AM234" t="str">
        <f t="shared" ref="AM234:AM297" si="96">IF(ISERROR((RANK(AK234,AK$7:AK$391,0)))=TRUE," ",((RANK(AK234,AK$7:AK$391,0))))</f>
        <v xml:space="preserve"> </v>
      </c>
      <c r="AN234">
        <f t="shared" ref="AN234:AN297" si="97">IF(ISERROR((RANK(AL234,AL$7:AL$391,0)))=TRUE," ",((RANK(AL234,AL$7:AL$391,0))))</f>
        <v>29</v>
      </c>
      <c r="AO234" t="s">
        <v>298</v>
      </c>
      <c r="AP234" t="s">
        <v>1248</v>
      </c>
      <c r="AQ234" t="e">
        <v>#VALUE!</v>
      </c>
      <c r="AR234">
        <v>-142.14974504252638</v>
      </c>
      <c r="AS234">
        <v>-10.135063277677336</v>
      </c>
      <c r="AT234" t="e">
        <v>#VALUE!</v>
      </c>
      <c r="AU234">
        <v>142.14974504252638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9</v>
      </c>
      <c r="D235" s="3">
        <v>1</v>
      </c>
      <c r="E235" s="3">
        <v>9</v>
      </c>
      <c r="F235" s="3">
        <v>19</v>
      </c>
      <c r="G235" s="4">
        <v>32</v>
      </c>
      <c r="H235" s="4">
        <v>26.44</v>
      </c>
      <c r="I235" s="5">
        <v>4051.69872932</v>
      </c>
      <c r="J235" s="4" t="s">
        <v>1238</v>
      </c>
      <c r="K235" s="4">
        <v>10.648409182440597</v>
      </c>
      <c r="L235" s="4">
        <v>29.502383238315335</v>
      </c>
      <c r="M235" s="4">
        <v>13.94514859437751</v>
      </c>
      <c r="N235" s="4">
        <v>0.56600000000000006</v>
      </c>
      <c r="O235" s="4">
        <v>-83.154761904761898</v>
      </c>
      <c r="P235" s="4">
        <v>0.43872919818456885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0.21028744564777593</v>
      </c>
      <c r="T235" s="37" t="str">
        <f t="shared" si="77"/>
        <v/>
      </c>
      <c r="U235" s="37" t="str">
        <f t="shared" si="78"/>
        <v xml:space="preserve"> </v>
      </c>
      <c r="V235" s="37" t="str">
        <f t="shared" si="79"/>
        <v xml:space="preserve"> 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67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>
        <f t="shared" si="88"/>
        <v>-83.154761902381892</v>
      </c>
      <c r="AM235" t="str">
        <f t="shared" si="96"/>
        <v xml:space="preserve"> </v>
      </c>
      <c r="AN235">
        <f t="shared" si="97"/>
        <v>25</v>
      </c>
      <c r="AO235" t="s">
        <v>340</v>
      </c>
      <c r="AP235" t="s">
        <v>1248</v>
      </c>
      <c r="AQ235" t="e">
        <v>#VALUE!</v>
      </c>
      <c r="AR235">
        <v>-86.380992336540757</v>
      </c>
      <c r="AS235">
        <v>21.028744326777591</v>
      </c>
      <c r="AT235" t="e">
        <v>#VALUE!</v>
      </c>
      <c r="AU235">
        <v>86.380992336540757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13</v>
      </c>
      <c r="D236" s="3">
        <v>0</v>
      </c>
      <c r="E236" s="3">
        <v>5</v>
      </c>
      <c r="F236" s="3">
        <v>18</v>
      </c>
      <c r="G236" s="4">
        <v>79</v>
      </c>
      <c r="H236" s="4">
        <v>60.77</v>
      </c>
      <c r="I236" s="5">
        <v>15738.533156340003</v>
      </c>
      <c r="J236" s="4">
        <v>19.937664041994751</v>
      </c>
      <c r="K236" s="4">
        <v>14.538277511961724</v>
      </c>
      <c r="L236" s="4">
        <v>14.831424978114448</v>
      </c>
      <c r="M236" s="4">
        <v>11.095675285641496</v>
      </c>
      <c r="N236" s="4">
        <v>3.048</v>
      </c>
      <c r="O236" s="4">
        <v>25.432098765432094</v>
      </c>
      <c r="P236" s="4">
        <v>0</v>
      </c>
      <c r="Q236" s="36">
        <f t="shared" si="74"/>
        <v>72.222222224612224</v>
      </c>
      <c r="R236" t="str">
        <f t="shared" si="75"/>
        <v xml:space="preserve"> </v>
      </c>
      <c r="S236" s="37">
        <f t="shared" si="76"/>
        <v>0.29998354690209461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>
        <f t="shared" si="91"/>
        <v>25</v>
      </c>
      <c r="AD236" s="1" t="str">
        <f t="shared" si="84"/>
        <v xml:space="preserve"> </v>
      </c>
      <c r="AE236">
        <f t="shared" si="92"/>
        <v>73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22.82052977784944</v>
      </c>
      <c r="AR236">
        <v>6.3026304398391186</v>
      </c>
      <c r="AS236">
        <v>29.998354451209465</v>
      </c>
      <c r="AT236">
        <v>-22.82052977784944</v>
      </c>
      <c r="AU236">
        <v>-6.3026304398391186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17</v>
      </c>
      <c r="D237" s="3">
        <v>0</v>
      </c>
      <c r="E237" s="3">
        <v>8</v>
      </c>
      <c r="F237" s="3">
        <v>25</v>
      </c>
      <c r="G237" s="4">
        <v>170</v>
      </c>
      <c r="H237" s="4">
        <v>170</v>
      </c>
      <c r="I237" s="5">
        <v>119303.13805000001</v>
      </c>
      <c r="J237" s="4">
        <v>24.734468208933507</v>
      </c>
      <c r="K237" s="4">
        <v>21.744691737017138</v>
      </c>
      <c r="L237" s="4">
        <v>16.954275738996845</v>
      </c>
      <c r="M237" s="4">
        <v>15.445249105364372</v>
      </c>
      <c r="N237" s="4">
        <v>6.8730000000000002</v>
      </c>
      <c r="O237" s="4">
        <v>-15.772058823529411</v>
      </c>
      <c r="P237" s="4">
        <v>2.1458823529411766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2.1458823553411768</v>
      </c>
      <c r="AH237" t="str">
        <f t="shared" si="86"/>
        <v xml:space="preserve"> </v>
      </c>
      <c r="AI237">
        <f t="shared" si="94"/>
        <v>167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4.2519149399249496</v>
      </c>
      <c r="AR237">
        <v>-7.108456664533902</v>
      </c>
      <c r="AS237">
        <v>0</v>
      </c>
      <c r="AT237">
        <v>-4.2519149399249496</v>
      </c>
      <c r="AU237">
        <v>7.108456664533902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13</v>
      </c>
      <c r="D238" s="3">
        <v>3</v>
      </c>
      <c r="E238" s="3">
        <v>8</v>
      </c>
      <c r="F238" s="3">
        <v>24</v>
      </c>
      <c r="G238" s="4">
        <v>20</v>
      </c>
      <c r="H238" s="4">
        <v>16.64</v>
      </c>
      <c r="I238" s="5">
        <v>1788.43668224</v>
      </c>
      <c r="J238" s="4" t="s">
        <v>1238</v>
      </c>
      <c r="K238" s="4" t="s">
        <v>1238</v>
      </c>
      <c r="L238" s="4">
        <v>5.3730006320558141</v>
      </c>
      <c r="M238" s="4">
        <v>22.141171192502775</v>
      </c>
      <c r="N238" s="4">
        <v>-1.302</v>
      </c>
      <c r="O238" s="4" t="s">
        <v>132</v>
      </c>
      <c r="P238" s="4">
        <v>6.3161057692307683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0.20192307933307688</v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-0.66056125651338826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17</v>
      </c>
      <c r="AC238">
        <f t="shared" si="91"/>
        <v>73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6.3161057716407685</v>
      </c>
      <c r="AH238" t="str">
        <f t="shared" si="86"/>
        <v xml:space="preserve"> </v>
      </c>
      <c r="AI238">
        <f t="shared" si="94"/>
        <v>15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 t="e">
        <v>#VALUE!</v>
      </c>
      <c r="AR238">
        <v>66.056125651338832</v>
      </c>
      <c r="AS238">
        <v>20.192307692307686</v>
      </c>
      <c r="AT238" t="e">
        <v>#VALUE!</v>
      </c>
      <c r="AU238">
        <v>-66.056125651338832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2</v>
      </c>
      <c r="E239" s="3">
        <v>14</v>
      </c>
      <c r="F239" s="3">
        <v>22</v>
      </c>
      <c r="G239" s="4">
        <v>11</v>
      </c>
      <c r="H239" s="4">
        <v>9.4700000000000006</v>
      </c>
      <c r="I239" s="5">
        <v>12182.052341610002</v>
      </c>
      <c r="J239" s="4">
        <v>7.2179878048780486</v>
      </c>
      <c r="K239" s="4">
        <v>6.4421768707483</v>
      </c>
      <c r="L239" s="4">
        <v>5.4070849533210712</v>
      </c>
      <c r="M239" s="4">
        <v>4.9613458087669828</v>
      </c>
      <c r="N239" s="4">
        <v>1.3120000000000001</v>
      </c>
      <c r="O239" s="4">
        <v>-25.875706214689266</v>
      </c>
      <c r="P239" s="4">
        <v>5.2481520591341075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0.16156283240944028</v>
      </c>
      <c r="T239" s="37" t="str">
        <f t="shared" si="77"/>
        <v/>
      </c>
      <c r="U239" s="37" t="str">
        <f t="shared" si="78"/>
        <v/>
      </c>
      <c r="V239" s="37">
        <f t="shared" si="79"/>
        <v>-0.72058889462825171</v>
      </c>
      <c r="W239" s="37" t="str">
        <f t="shared" si="80"/>
        <v/>
      </c>
      <c r="X239" s="37">
        <f t="shared" si="81"/>
        <v>-0.65840798314248117</v>
      </c>
      <c r="Y239" t="str">
        <f t="shared" si="89"/>
        <v xml:space="preserve"> </v>
      </c>
      <c r="Z239" s="1">
        <f t="shared" si="82"/>
        <v>12</v>
      </c>
      <c r="AA239" t="str">
        <f t="shared" si="90"/>
        <v xml:space="preserve"> </v>
      </c>
      <c r="AB239" s="1">
        <f t="shared" si="83"/>
        <v>18</v>
      </c>
      <c r="AC239">
        <f t="shared" si="91"/>
        <v>102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5.2481520615541077</v>
      </c>
      <c r="AH239" t="str">
        <f t="shared" si="86"/>
        <v xml:space="preserve"> </v>
      </c>
      <c r="AI239">
        <f t="shared" si="94"/>
        <v>33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72.058889462825164</v>
      </c>
      <c r="AR239">
        <v>65.840798314248119</v>
      </c>
      <c r="AS239">
        <v>16.156282998944029</v>
      </c>
      <c r="AT239">
        <v>-72.058889462825164</v>
      </c>
      <c r="AU239">
        <v>-65.840798314248119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4</v>
      </c>
      <c r="D240" s="3">
        <v>2</v>
      </c>
      <c r="E240" s="3">
        <v>11</v>
      </c>
      <c r="F240" s="3">
        <v>17</v>
      </c>
      <c r="G240" s="4">
        <v>20</v>
      </c>
      <c r="H240" s="4">
        <v>19.41</v>
      </c>
      <c r="I240" s="5">
        <v>26659.57162635</v>
      </c>
      <c r="J240" s="4">
        <v>8.8792314730100639</v>
      </c>
      <c r="K240" s="4">
        <v>8.1043841336116902</v>
      </c>
      <c r="L240" s="4">
        <v>6.0412853811428935</v>
      </c>
      <c r="M240" s="4">
        <v>6.1671228706144747</v>
      </c>
      <c r="N240" s="4">
        <v>2.1859999999999999</v>
      </c>
      <c r="O240" s="4">
        <v>-2.4107142857142976</v>
      </c>
      <c r="P240" s="4">
        <v>4.0288511076764557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-0.65628150839369903</v>
      </c>
      <c r="W240" s="37" t="str">
        <f t="shared" si="80"/>
        <v/>
      </c>
      <c r="X240" s="37">
        <f t="shared" si="81"/>
        <v>-0.61834243856499183</v>
      </c>
      <c r="Y240" t="str">
        <f t="shared" si="89"/>
        <v xml:space="preserve"> </v>
      </c>
      <c r="Z240" s="1">
        <f t="shared" si="82"/>
        <v>28</v>
      </c>
      <c r="AA240" t="str">
        <f t="shared" si="90"/>
        <v xml:space="preserve"> </v>
      </c>
      <c r="AB240" s="1">
        <f t="shared" si="83"/>
        <v>23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4.0288511101064559</v>
      </c>
      <c r="AH240" t="str">
        <f t="shared" si="86"/>
        <v xml:space="preserve"> </v>
      </c>
      <c r="AI240">
        <f t="shared" si="94"/>
        <v>68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65.628150839369908</v>
      </c>
      <c r="AR240">
        <v>61.834243856499185</v>
      </c>
      <c r="AS240">
        <v>3.0396702730551173</v>
      </c>
      <c r="AT240">
        <v>-65.628150839369908</v>
      </c>
      <c r="AU240">
        <v>-61.834243856499185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3</v>
      </c>
      <c r="D241" s="3">
        <v>1</v>
      </c>
      <c r="E241" s="3">
        <v>5</v>
      </c>
      <c r="F241" s="3">
        <v>9</v>
      </c>
      <c r="G241" s="4">
        <v>18.5</v>
      </c>
      <c r="H241" s="4">
        <v>14.89</v>
      </c>
      <c r="I241" s="5">
        <v>2872.2582331900003</v>
      </c>
      <c r="J241" s="4">
        <v>18.360049321824906</v>
      </c>
      <c r="K241" s="4">
        <v>4.4808907613602171</v>
      </c>
      <c r="L241" s="4">
        <v>10.821845762531829</v>
      </c>
      <c r="M241" s="4">
        <v>3.5684354514258669</v>
      </c>
      <c r="N241" s="4">
        <v>3.323</v>
      </c>
      <c r="O241" s="4">
        <v>295.59523809523813</v>
      </c>
      <c r="P241" s="4">
        <v>6.8502350570852917</v>
      </c>
      <c r="Q241" s="36" t="str">
        <f t="shared" si="74"/>
        <v xml:space="preserve"> </v>
      </c>
      <c r="R241" t="str">
        <f t="shared" si="75"/>
        <v xml:space="preserve"> </v>
      </c>
      <c r="S241" s="37">
        <f t="shared" si="76"/>
        <v>0.24244459612703831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-0.31633104490549413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112</v>
      </c>
      <c r="AC241">
        <f t="shared" si="91"/>
        <v>45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6.8502350595252919</v>
      </c>
      <c r="AH241" t="str">
        <f t="shared" si="86"/>
        <v xml:space="preserve"> </v>
      </c>
      <c r="AI241">
        <f t="shared" si="94"/>
        <v>10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28.927537502571489</v>
      </c>
      <c r="AR241">
        <v>31.633104490549414</v>
      </c>
      <c r="AS241">
        <v>24.244459368703829</v>
      </c>
      <c r="AT241">
        <v>-28.927537502571489</v>
      </c>
      <c r="AU241">
        <v>-31.633104490549414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3</v>
      </c>
      <c r="E242" s="3">
        <v>10</v>
      </c>
      <c r="F242" s="3">
        <v>14</v>
      </c>
      <c r="G242" s="4">
        <v>46</v>
      </c>
      <c r="H242" s="4">
        <v>49.45</v>
      </c>
      <c r="I242" s="5">
        <v>26683.615006600001</v>
      </c>
      <c r="J242" s="4">
        <v>29.504773269689739</v>
      </c>
      <c r="K242" s="4">
        <v>27.290286975717439</v>
      </c>
      <c r="L242" s="4">
        <v>19.754432425086328</v>
      </c>
      <c r="M242" s="4">
        <v>18.192646492417541</v>
      </c>
      <c r="N242" s="4">
        <v>1.6759999999999999</v>
      </c>
      <c r="O242" s="4">
        <v>-6.8888888888888946</v>
      </c>
      <c r="P242" s="4">
        <v>2.0485338725985844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2.0485338750485846</v>
      </c>
      <c r="AH242" t="str">
        <f t="shared" si="86"/>
        <v xml:space="preserve"> </v>
      </c>
      <c r="AI242">
        <f t="shared" si="94"/>
        <v>175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-14.214120830952371</v>
      </c>
      <c r="AR242">
        <v>-24.798416747940344</v>
      </c>
      <c r="AS242">
        <v>-6.9767441860465134</v>
      </c>
      <c r="AT242">
        <v>14.214120830952371</v>
      </c>
      <c r="AU242">
        <v>24.798416747940344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6</v>
      </c>
      <c r="D243" s="3">
        <v>2</v>
      </c>
      <c r="E243" s="3">
        <v>10</v>
      </c>
      <c r="F243" s="3">
        <v>18</v>
      </c>
      <c r="G243" s="4">
        <v>72</v>
      </c>
      <c r="H243" s="4">
        <v>64.150000000000006</v>
      </c>
      <c r="I243" s="5">
        <v>9158.5516757000005</v>
      </c>
      <c r="J243" s="4">
        <v>24.522171253822631</v>
      </c>
      <c r="K243" s="4">
        <v>17.745504840940526</v>
      </c>
      <c r="L243" s="4">
        <v>15.433821426447643</v>
      </c>
      <c r="M243" s="4">
        <v>12.124395070022279</v>
      </c>
      <c r="N243" s="4">
        <v>2.6160000000000001</v>
      </c>
      <c r="O243" s="4">
        <v>-25.470085470085476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5.0737246810621972</v>
      </c>
      <c r="AR243">
        <v>2.4969972842595167</v>
      </c>
      <c r="AS243">
        <v>12.236944660950888</v>
      </c>
      <c r="AT243">
        <v>-5.0737246810621972</v>
      </c>
      <c r="AU243">
        <v>-2.4969972842595167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10</v>
      </c>
      <c r="D244" s="3">
        <v>4</v>
      </c>
      <c r="E244" s="3">
        <v>7</v>
      </c>
      <c r="F244" s="3">
        <v>21</v>
      </c>
      <c r="G244" s="4">
        <v>12.25</v>
      </c>
      <c r="H244" s="4">
        <v>12.06</v>
      </c>
      <c r="I244" s="5">
        <v>8505.4742884799998</v>
      </c>
      <c r="J244" s="4" t="s">
        <v>1238</v>
      </c>
      <c r="K244" s="4" t="s">
        <v>1238</v>
      </c>
      <c r="L244" s="4" t="s">
        <v>1238</v>
      </c>
      <c r="M244" s="4">
        <v>24.112809769919483</v>
      </c>
      <c r="N244" s="4">
        <v>-1.1859999999999999</v>
      </c>
      <c r="O244" s="4" t="s">
        <v>132</v>
      </c>
      <c r="P244" s="4">
        <v>1.882255389718076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 xml:space="preserve"> </v>
      </c>
      <c r="V244" s="37" t="str">
        <f t="shared" si="79"/>
        <v xml:space="preserve"> </v>
      </c>
      <c r="W244" s="37" t="str">
        <f t="shared" si="80"/>
        <v xml:space="preserve"> </v>
      </c>
      <c r="X244" s="37" t="str">
        <f t="shared" si="81"/>
        <v xml:space="preserve"> </v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 t="e">
        <v>#VALUE!</v>
      </c>
      <c r="AR244" t="e">
        <v>#VALUE!</v>
      </c>
      <c r="AS244">
        <v>1.5754560530679917</v>
      </c>
      <c r="AT244" t="e">
        <v>#VALUE!</v>
      </c>
      <c r="AU244" t="e">
        <v>#VALUE!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3</v>
      </c>
      <c r="D245" s="3">
        <v>1</v>
      </c>
      <c r="E245" s="3">
        <v>15</v>
      </c>
      <c r="F245" s="3">
        <v>19</v>
      </c>
      <c r="G245" s="4">
        <v>148</v>
      </c>
      <c r="H245" s="4">
        <v>143.19</v>
      </c>
      <c r="I245" s="5">
        <v>29786.74048629</v>
      </c>
      <c r="J245" s="4">
        <v>23.845129059117401</v>
      </c>
      <c r="K245" s="4">
        <v>22.362954864907074</v>
      </c>
      <c r="L245" s="4">
        <v>16.544171739688565</v>
      </c>
      <c r="M245" s="4">
        <v>15.863427159331609</v>
      </c>
      <c r="N245" s="4">
        <v>6.0049999999999999</v>
      </c>
      <c r="O245" s="4">
        <v>3.8927335640138345</v>
      </c>
      <c r="P245" s="4">
        <v>2.3241846497660452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2.3241846522460454</v>
      </c>
      <c r="AH245" t="str">
        <f t="shared" si="86"/>
        <v xml:space="preserve"> </v>
      </c>
      <c r="AI245">
        <f t="shared" si="94"/>
        <v>154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7.6945812566033167</v>
      </c>
      <c r="AR245">
        <v>-4.5176290105499062</v>
      </c>
      <c r="AS245">
        <v>3.3591731266149782</v>
      </c>
      <c r="AT245">
        <v>-7.6945812566033167</v>
      </c>
      <c r="AU245">
        <v>4.5176290105499062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442</v>
      </c>
      <c r="H246" s="4">
        <v>399.07</v>
      </c>
      <c r="I246" s="5">
        <v>52793.994313619995</v>
      </c>
      <c r="J246" s="4">
        <v>21.112580679293195</v>
      </c>
      <c r="K246" s="4">
        <v>18.079554206496624</v>
      </c>
      <c r="L246" s="4">
        <v>9.4129111631198548</v>
      </c>
      <c r="M246" s="4">
        <v>9.1063787422919162</v>
      </c>
      <c r="N246" s="4">
        <v>18.902000000000001</v>
      </c>
      <c r="O246" s="4">
        <v>5.775041969781757</v>
      </c>
      <c r="P246" s="4">
        <v>0.69762197108276758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-0.40534033837662242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74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74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18.272381939121384</v>
      </c>
      <c r="AR246">
        <v>40.534033837662243</v>
      </c>
      <c r="AS246">
        <v>10.757511213571558</v>
      </c>
      <c r="AT246">
        <v>-18.272381939121384</v>
      </c>
      <c r="AU246">
        <v>-40.534033837662243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2</v>
      </c>
      <c r="E247" s="3">
        <v>11</v>
      </c>
      <c r="F247" s="3">
        <v>19</v>
      </c>
      <c r="G247" s="4">
        <v>138.5</v>
      </c>
      <c r="H247" s="4">
        <v>124.22</v>
      </c>
      <c r="I247" s="5">
        <v>110627.69207656001</v>
      </c>
      <c r="J247" s="4">
        <v>11.209168020212957</v>
      </c>
      <c r="K247" s="4">
        <v>10.168631303208905</v>
      </c>
      <c r="L247" s="4">
        <v>9.5070149851562142</v>
      </c>
      <c r="M247" s="4">
        <v>8.9892669288093305</v>
      </c>
      <c r="N247" s="4">
        <v>11.082000000000001</v>
      </c>
      <c r="O247" s="4">
        <v>-13.489461358313815</v>
      </c>
      <c r="P247" s="4">
        <v>5.4725487039124134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-0.5660887616478496</v>
      </c>
      <c r="W247" s="37" t="str">
        <f t="shared" si="80"/>
        <v/>
      </c>
      <c r="X247" s="37">
        <f t="shared" si="81"/>
        <v>-0.39939533942785288</v>
      </c>
      <c r="Y247" t="str">
        <f t="shared" si="89"/>
        <v xml:space="preserve"> </v>
      </c>
      <c r="Z247" s="1">
        <f t="shared" si="82"/>
        <v>47</v>
      </c>
      <c r="AA247" t="str">
        <f t="shared" si="90"/>
        <v xml:space="preserve"> </v>
      </c>
      <c r="AB247" s="1">
        <f t="shared" si="83"/>
        <v>76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5.4725487064124136</v>
      </c>
      <c r="AH247" t="str">
        <f t="shared" si="86"/>
        <v xml:space="preserve"> </v>
      </c>
      <c r="AI247">
        <f t="shared" si="94"/>
        <v>30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56.608876164784959</v>
      </c>
      <c r="AR247">
        <v>39.939533942785289</v>
      </c>
      <c r="AS247">
        <v>11.495733376267903</v>
      </c>
      <c r="AT247">
        <v>-56.608876164784959</v>
      </c>
      <c r="AU247">
        <v>-39.939533942785289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17</v>
      </c>
      <c r="D248" s="3">
        <v>1</v>
      </c>
      <c r="E248" s="3">
        <v>1</v>
      </c>
      <c r="F248" s="3">
        <v>19</v>
      </c>
      <c r="G248" s="4">
        <v>110</v>
      </c>
      <c r="H248" s="4">
        <v>100.91</v>
      </c>
      <c r="I248" s="5">
        <v>54782.750177480004</v>
      </c>
      <c r="J248" s="4">
        <v>22.876898662434819</v>
      </c>
      <c r="K248" s="4">
        <v>21.715085001075963</v>
      </c>
      <c r="L248" s="4">
        <v>16.828982498294781</v>
      </c>
      <c r="M248" s="4">
        <v>15.964682596900056</v>
      </c>
      <c r="N248" s="4">
        <v>4.4110000000000005</v>
      </c>
      <c r="O248" s="4">
        <v>13.685567010309294</v>
      </c>
      <c r="P248" s="4">
        <v>1.3071053413933209</v>
      </c>
      <c r="Q248" s="36">
        <f t="shared" si="74"/>
        <v>89.473684213036321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16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11.442638647456416</v>
      </c>
      <c r="AR248">
        <v>-6.3169179489502847</v>
      </c>
      <c r="AS248">
        <v>9.0080269547121219</v>
      </c>
      <c r="AT248">
        <v>-11.442638647456416</v>
      </c>
      <c r="AU248">
        <v>6.3169179489502847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5</v>
      </c>
      <c r="D249" s="3">
        <v>1</v>
      </c>
      <c r="E249" s="3">
        <v>2</v>
      </c>
      <c r="F249" s="3">
        <v>8</v>
      </c>
      <c r="G249" s="4">
        <v>423.5</v>
      </c>
      <c r="H249" s="4">
        <v>362.36</v>
      </c>
      <c r="I249" s="5">
        <v>30820.412757720002</v>
      </c>
      <c r="J249" s="4" t="s">
        <v>1238</v>
      </c>
      <c r="K249" s="4" t="s">
        <v>1238</v>
      </c>
      <c r="L249" s="4" t="s">
        <v>1238</v>
      </c>
      <c r="M249" s="4">
        <v>39.378202638785162</v>
      </c>
      <c r="N249" s="4">
        <v>5.6070000000000002</v>
      </c>
      <c r="O249" s="4">
        <v>14.756446991404012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>
        <f t="shared" si="76"/>
        <v>0.16872723510637821</v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 xml:space="preserve"> </v>
      </c>
      <c r="X249" s="37" t="str">
        <f t="shared" si="81"/>
        <v xml:space="preserve"> </v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>
        <f t="shared" si="91"/>
        <v>95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 t="e">
        <v>#VALUE!</v>
      </c>
      <c r="AS249">
        <v>16.872723258637823</v>
      </c>
      <c r="AT249" t="e">
        <v>#VALUE!</v>
      </c>
      <c r="AU249" t="e">
        <v>#VALUE!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8</v>
      </c>
      <c r="D250" s="3">
        <v>3</v>
      </c>
      <c r="E250" s="3">
        <v>6</v>
      </c>
      <c r="F250" s="3">
        <v>17</v>
      </c>
      <c r="G250" s="4">
        <v>138</v>
      </c>
      <c r="H250" s="4">
        <v>124.24</v>
      </c>
      <c r="I250" s="5">
        <v>13285.300881679999</v>
      </c>
      <c r="J250" s="4">
        <v>21.546999653139089</v>
      </c>
      <c r="K250" s="4">
        <v>20.221354166666664</v>
      </c>
      <c r="L250" s="4">
        <v>16.518952403731166</v>
      </c>
      <c r="M250" s="4">
        <v>12.442035669248785</v>
      </c>
      <c r="N250" s="4">
        <v>5.766</v>
      </c>
      <c r="O250" s="4">
        <v>-6.5478119935170165</v>
      </c>
      <c r="P250" s="4">
        <v>2.474243399871217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2.4742434024012172</v>
      </c>
      <c r="AH250" t="str">
        <f t="shared" si="86"/>
        <v xml:space="preserve"> </v>
      </c>
      <c r="AI250">
        <f t="shared" si="94"/>
        <v>145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16.590729254772018</v>
      </c>
      <c r="AR250">
        <v>-4.3583061238583687</v>
      </c>
      <c r="AS250">
        <v>11.075338055376704</v>
      </c>
      <c r="AT250">
        <v>-16.590729254772018</v>
      </c>
      <c r="AU250">
        <v>4.3583061238583687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9</v>
      </c>
      <c r="D251" s="3">
        <v>4</v>
      </c>
      <c r="E251" s="3">
        <v>8</v>
      </c>
      <c r="F251" s="3">
        <v>21</v>
      </c>
      <c r="G251" s="4">
        <v>360</v>
      </c>
      <c r="H251" s="4">
        <v>322.47000000000003</v>
      </c>
      <c r="I251" s="5">
        <v>47080.62</v>
      </c>
      <c r="J251" s="4" t="s">
        <v>1238</v>
      </c>
      <c r="K251" s="4" t="s">
        <v>1238</v>
      </c>
      <c r="L251" s="4" t="s">
        <v>1238</v>
      </c>
      <c r="M251" s="4">
        <v>33.308833821768275</v>
      </c>
      <c r="N251" s="4">
        <v>4.5430000000000001</v>
      </c>
      <c r="O251" s="4">
        <v>-30.852359208523595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 t="e">
        <v>#VALUE!</v>
      </c>
      <c r="AS251">
        <v>11.638291934133393</v>
      </c>
      <c r="AT251" t="e">
        <v>#VALUE!</v>
      </c>
      <c r="AU251" t="e">
        <v>#VALUE!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10</v>
      </c>
      <c r="D252" s="3">
        <v>0</v>
      </c>
      <c r="E252" s="3">
        <v>11</v>
      </c>
      <c r="F252" s="3">
        <v>21</v>
      </c>
      <c r="G252" s="4">
        <v>101</v>
      </c>
      <c r="H252" s="4">
        <v>89.94</v>
      </c>
      <c r="I252" s="5">
        <v>19669.7957049</v>
      </c>
      <c r="J252" s="4" t="s">
        <v>1238</v>
      </c>
      <c r="K252" s="4">
        <v>23.901142705288333</v>
      </c>
      <c r="L252" s="4" t="s">
        <v>1238</v>
      </c>
      <c r="M252" s="4">
        <v>18.92693528183716</v>
      </c>
      <c r="N252" s="4">
        <v>-0.245</v>
      </c>
      <c r="O252" s="4" t="s">
        <v>132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 t="str">
        <f t="shared" si="80"/>
        <v xml:space="preserve"> </v>
      </c>
      <c r="X252" s="37" t="str">
        <f t="shared" si="81"/>
        <v xml:space="preserve"> </v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 t="e">
        <v>#VALUE!</v>
      </c>
      <c r="AR252" t="e">
        <v>#VALUE!</v>
      </c>
      <c r="AS252">
        <v>12.297086946853453</v>
      </c>
      <c r="AT252" t="e">
        <v>#VALUE!</v>
      </c>
      <c r="AU252" t="e">
        <v>#VALUE!</v>
      </c>
      <c r="AV252" t="s">
        <v>1592</v>
      </c>
    </row>
    <row r="253" spans="1:48" x14ac:dyDescent="0.25">
      <c r="A253">
        <v>2.5600000000000073E-9</v>
      </c>
      <c r="B253" t="s">
        <v>1209</v>
      </c>
      <c r="C253" s="3">
        <v>15</v>
      </c>
      <c r="D253" s="3">
        <v>1</v>
      </c>
      <c r="E253" s="3">
        <v>4</v>
      </c>
      <c r="F253" s="3">
        <v>20</v>
      </c>
      <c r="G253" s="4">
        <v>85</v>
      </c>
      <c r="H253" s="4">
        <v>79.61</v>
      </c>
      <c r="I253" s="5">
        <v>31590.017908309997</v>
      </c>
      <c r="J253" s="4">
        <v>28.9807062249727</v>
      </c>
      <c r="K253" s="4">
        <v>25.418263090676884</v>
      </c>
      <c r="L253" s="4">
        <v>20.5380274826638</v>
      </c>
      <c r="M253" s="4">
        <v>18.506840626350453</v>
      </c>
      <c r="N253" s="4">
        <v>2.7469999999999999</v>
      </c>
      <c r="O253" s="4">
        <v>4.4486692015209126</v>
      </c>
      <c r="P253" s="4">
        <v>0.81648034166561989</v>
      </c>
      <c r="Q253" s="36">
        <f t="shared" si="74"/>
        <v>75.00000000256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>
        <f t="shared" si="92"/>
        <v>62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1209</v>
      </c>
      <c r="AP253" t="s">
        <v>1244</v>
      </c>
      <c r="AQ253">
        <v>-12.18543698980854</v>
      </c>
      <c r="AR253">
        <v>-29.748770190289477</v>
      </c>
      <c r="AS253">
        <v>6.7705062178118336</v>
      </c>
      <c r="AT253">
        <v>12.18543698980854</v>
      </c>
      <c r="AU253">
        <v>29.748770190289477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13</v>
      </c>
      <c r="D254" s="3">
        <v>11</v>
      </c>
      <c r="E254" s="3">
        <v>20</v>
      </c>
      <c r="F254" s="3">
        <v>44</v>
      </c>
      <c r="G254" s="4">
        <v>55</v>
      </c>
      <c r="H254" s="4">
        <v>50.37</v>
      </c>
      <c r="I254" s="5">
        <v>214223.61</v>
      </c>
      <c r="J254" s="4">
        <v>10.422098075729359</v>
      </c>
      <c r="K254" s="4">
        <v>10.696538543215118</v>
      </c>
      <c r="L254" s="4">
        <v>6.2532567962880918</v>
      </c>
      <c r="M254" s="4">
        <v>6.3992709260588665</v>
      </c>
      <c r="N254" s="4">
        <v>4.8330000000000002</v>
      </c>
      <c r="O254" s="4">
        <v>-0.75975359342915649</v>
      </c>
      <c r="P254" s="4">
        <v>2.7258288663887238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-0.59655654424016979</v>
      </c>
      <c r="W254" s="37" t="str">
        <f t="shared" si="80"/>
        <v/>
      </c>
      <c r="X254" s="37">
        <f t="shared" si="81"/>
        <v>-0.60495116695733608</v>
      </c>
      <c r="Y254" t="str">
        <f t="shared" si="89"/>
        <v xml:space="preserve"> </v>
      </c>
      <c r="Z254" s="1">
        <f t="shared" si="82"/>
        <v>43</v>
      </c>
      <c r="AA254" t="str">
        <f t="shared" si="90"/>
        <v xml:space="preserve"> </v>
      </c>
      <c r="AB254" s="1">
        <f t="shared" si="83"/>
        <v>25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2.725828868958724</v>
      </c>
      <c r="AH254" t="str">
        <f t="shared" si="86"/>
        <v xml:space="preserve"> </v>
      </c>
      <c r="AI254">
        <f t="shared" si="94"/>
        <v>133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59.65565442401698</v>
      </c>
      <c r="AR254">
        <v>60.495116695733607</v>
      </c>
      <c r="AS254">
        <v>9.1919793527893709</v>
      </c>
      <c r="AT254">
        <v>-59.65565442401698</v>
      </c>
      <c r="AU254">
        <v>-60.495116695733607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12</v>
      </c>
      <c r="D255" s="3">
        <v>2</v>
      </c>
      <c r="E255" s="3">
        <v>7</v>
      </c>
      <c r="F255" s="3">
        <v>21</v>
      </c>
      <c r="G255" s="4">
        <v>375</v>
      </c>
      <c r="H255" s="4">
        <v>313.38</v>
      </c>
      <c r="I255" s="5">
        <v>82045.141589520004</v>
      </c>
      <c r="J255" s="4" t="s">
        <v>1238</v>
      </c>
      <c r="K255" s="4">
        <v>37.152341434499107</v>
      </c>
      <c r="L255" s="4">
        <v>29.418420754282074</v>
      </c>
      <c r="M255" s="4">
        <v>25.017284510279659</v>
      </c>
      <c r="N255" s="4">
        <v>8.4350000000000005</v>
      </c>
      <c r="O255" s="4">
        <v>7.315521628498729</v>
      </c>
      <c r="P255" s="4">
        <v>0.7572276469461996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0.19663029168587776</v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>
        <f t="shared" si="91"/>
        <v>75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-85.850560236640547</v>
      </c>
      <c r="AS255">
        <v>19.663028910587776</v>
      </c>
      <c r="AT255" t="e">
        <v>#VALUE!</v>
      </c>
      <c r="AU255">
        <v>85.850560236640547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3</v>
      </c>
      <c r="D256" s="3">
        <v>3</v>
      </c>
      <c r="E256" s="3">
        <v>10</v>
      </c>
      <c r="F256" s="3">
        <v>16</v>
      </c>
      <c r="G256" s="4">
        <v>39</v>
      </c>
      <c r="H256" s="4">
        <v>41.92</v>
      </c>
      <c r="I256" s="5">
        <v>16478.452565439999</v>
      </c>
      <c r="J256" s="4">
        <v>16.445664966653592</v>
      </c>
      <c r="K256" s="4">
        <v>16.595407759303246</v>
      </c>
      <c r="L256" s="4">
        <v>8.7039057460900917</v>
      </c>
      <c r="M256" s="4">
        <v>8.9091305670412488</v>
      </c>
      <c r="N256" s="4">
        <v>2.5489999999999999</v>
      </c>
      <c r="O256" s="4">
        <v>-42.460496613995488</v>
      </c>
      <c r="P256" s="4">
        <v>4.7232824427480917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-0.36338193536422136</v>
      </c>
      <c r="W256" s="37" t="str">
        <f t="shared" si="80"/>
        <v/>
      </c>
      <c r="X256" s="37">
        <f t="shared" si="81"/>
        <v>-0.45013168019146621</v>
      </c>
      <c r="Y256" t="str">
        <f t="shared" si="89"/>
        <v xml:space="preserve"> </v>
      </c>
      <c r="Z256" s="1">
        <f t="shared" si="82"/>
        <v>118</v>
      </c>
      <c r="AA256" t="str">
        <f t="shared" si="90"/>
        <v xml:space="preserve"> </v>
      </c>
      <c r="AB256" s="1">
        <f t="shared" si="83"/>
        <v>66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4.7232824453380919</v>
      </c>
      <c r="AH256" t="str">
        <f t="shared" si="86"/>
        <v xml:space="preserve"> </v>
      </c>
      <c r="AI256">
        <f t="shared" si="94"/>
        <v>44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36.338193536422139</v>
      </c>
      <c r="AR256">
        <v>45.013168019146619</v>
      </c>
      <c r="AS256">
        <v>-6.9656488549618363</v>
      </c>
      <c r="AT256">
        <v>-36.338193536422139</v>
      </c>
      <c r="AU256">
        <v>-45.013168019146619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6</v>
      </c>
      <c r="D257" s="3">
        <v>2</v>
      </c>
      <c r="E257" s="3">
        <v>6</v>
      </c>
      <c r="F257" s="3">
        <v>14</v>
      </c>
      <c r="G257" s="4">
        <v>21</v>
      </c>
      <c r="H257" s="4">
        <v>18.52</v>
      </c>
      <c r="I257" s="5">
        <v>7221.372033919999</v>
      </c>
      <c r="J257" s="4">
        <v>13.567765567765568</v>
      </c>
      <c r="K257" s="4">
        <v>10.6866705135603</v>
      </c>
      <c r="L257" s="4">
        <v>9.4873072316904654</v>
      </c>
      <c r="M257" s="4">
        <v>7.831043363802892</v>
      </c>
      <c r="N257" s="4">
        <v>1.365</v>
      </c>
      <c r="O257" s="4">
        <v>-29.274611398963728</v>
      </c>
      <c r="P257" s="4">
        <v>5.6533477321814249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-0.47478653647044033</v>
      </c>
      <c r="W257" s="37" t="str">
        <f t="shared" si="80"/>
        <v/>
      </c>
      <c r="X257" s="37">
        <f t="shared" si="81"/>
        <v>-0.40064037465704072</v>
      </c>
      <c r="Y257" t="str">
        <f t="shared" si="89"/>
        <v xml:space="preserve"> </v>
      </c>
      <c r="Z257" s="1">
        <f t="shared" si="82"/>
        <v>79</v>
      </c>
      <c r="AA257" t="str">
        <f t="shared" si="90"/>
        <v xml:space="preserve"> </v>
      </c>
      <c r="AB257" s="1">
        <f t="shared" si="83"/>
        <v>75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5.6533477347814252</v>
      </c>
      <c r="AH257" t="str">
        <f t="shared" si="86"/>
        <v xml:space="preserve"> </v>
      </c>
      <c r="AI257">
        <f t="shared" si="94"/>
        <v>27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47.478653647044034</v>
      </c>
      <c r="AR257">
        <v>40.064037465704075</v>
      </c>
      <c r="AS257">
        <v>13.390928725701956</v>
      </c>
      <c r="AT257">
        <v>-47.478653647044034</v>
      </c>
      <c r="AU257">
        <v>-40.064037465704075</v>
      </c>
      <c r="AV257" t="s">
        <v>1597</v>
      </c>
    </row>
    <row r="258" spans="1:48" x14ac:dyDescent="0.25">
      <c r="A258">
        <v>2.6100000000000082E-9</v>
      </c>
      <c r="B258" t="s">
        <v>911</v>
      </c>
      <c r="C258" s="3">
        <v>5</v>
      </c>
      <c r="D258" s="3">
        <v>0</v>
      </c>
      <c r="E258" s="3">
        <v>7</v>
      </c>
      <c r="F258" s="3">
        <v>12</v>
      </c>
      <c r="G258" s="4">
        <v>190</v>
      </c>
      <c r="H258" s="4">
        <v>168.37</v>
      </c>
      <c r="I258" s="5">
        <v>8966.8745235699989</v>
      </c>
      <c r="J258" s="4" t="s">
        <v>1238</v>
      </c>
      <c r="K258" s="4">
        <v>35.0917048770321</v>
      </c>
      <c r="L258" s="4">
        <v>24.267864403810904</v>
      </c>
      <c r="M258" s="4">
        <v>17.789523160981602</v>
      </c>
      <c r="N258" s="4">
        <v>3.323</v>
      </c>
      <c r="O258" s="4">
        <v>-19.773056494447136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 xml:space="preserve"> </v>
      </c>
      <c r="V258" s="37" t="str">
        <f t="shared" si="79"/>
        <v xml:space="preserve"> </v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911</v>
      </c>
      <c r="AP258" t="s">
        <v>1293</v>
      </c>
      <c r="AQ258" t="e">
        <v>#VALUE!</v>
      </c>
      <c r="AR258">
        <v>-53.311975271092351</v>
      </c>
      <c r="AS258">
        <v>12.846706657955686</v>
      </c>
      <c r="AT258" t="e">
        <v>#VALUE!</v>
      </c>
      <c r="AU258">
        <v>53.311975271092351</v>
      </c>
      <c r="AV258" t="s">
        <v>1598</v>
      </c>
    </row>
    <row r="259" spans="1:48" x14ac:dyDescent="0.25">
      <c r="A259">
        <v>2.6200000000000083E-9</v>
      </c>
      <c r="B259" t="s">
        <v>912</v>
      </c>
      <c r="C259" s="3">
        <v>19</v>
      </c>
      <c r="D259" s="3">
        <v>1</v>
      </c>
      <c r="E259" s="3">
        <v>3</v>
      </c>
      <c r="F259" s="3">
        <v>23</v>
      </c>
      <c r="G259" s="4">
        <v>182</v>
      </c>
      <c r="H259" s="4">
        <v>162.01</v>
      </c>
      <c r="I259" s="5">
        <v>30987.809201659995</v>
      </c>
      <c r="J259" s="4">
        <v>26.321689683184399</v>
      </c>
      <c r="K259" s="4">
        <v>21.584066080468958</v>
      </c>
      <c r="L259" s="4">
        <v>18.341127644806583</v>
      </c>
      <c r="M259" s="4">
        <v>16.070976083578294</v>
      </c>
      <c r="N259" s="4">
        <v>6.1550000000000002</v>
      </c>
      <c r="O259" s="4">
        <v>-3.6776212832550907</v>
      </c>
      <c r="P259" s="4">
        <v>0.34318869205604602</v>
      </c>
      <c r="Q259" s="36">
        <f t="shared" si="74"/>
        <v>82.608695654793905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37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912</v>
      </c>
      <c r="AP259" t="s">
        <v>1313</v>
      </c>
      <c r="AQ259">
        <v>-1.8922809021697296</v>
      </c>
      <c r="AR259">
        <v>-15.869878829674278</v>
      </c>
      <c r="AS259">
        <v>12.338744521943102</v>
      </c>
      <c r="AT259">
        <v>1.8922809021697296</v>
      </c>
      <c r="AU259">
        <v>15.869878829674278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5</v>
      </c>
      <c r="D260" s="3">
        <v>0</v>
      </c>
      <c r="E260" s="3">
        <v>10</v>
      </c>
      <c r="F260" s="3">
        <v>15</v>
      </c>
      <c r="G260" s="4">
        <v>35</v>
      </c>
      <c r="H260" s="4">
        <v>36.93</v>
      </c>
      <c r="I260" s="5">
        <v>15401.99186133</v>
      </c>
      <c r="J260" s="4">
        <v>29.239904988123513</v>
      </c>
      <c r="K260" s="4">
        <v>22.782233189389267</v>
      </c>
      <c r="L260" s="4">
        <v>19.054138853694408</v>
      </c>
      <c r="M260" s="4">
        <v>15.888770330585094</v>
      </c>
      <c r="N260" s="4">
        <v>1.2630000000000001</v>
      </c>
      <c r="O260" s="4">
        <v>-20.566037735849051</v>
      </c>
      <c r="P260" s="4">
        <v>0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-13.188805447621865</v>
      </c>
      <c r="AR260">
        <v>-20.374319558618502</v>
      </c>
      <c r="AS260">
        <v>-5.2261034389385337</v>
      </c>
      <c r="AT260">
        <v>13.188805447621865</v>
      </c>
      <c r="AU260">
        <v>20.374319558618502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2</v>
      </c>
      <c r="F261" s="3">
        <v>9</v>
      </c>
      <c r="G261" s="4">
        <v>34</v>
      </c>
      <c r="H261" s="4">
        <v>29.32</v>
      </c>
      <c r="I261" s="5">
        <v>8448.5087130800002</v>
      </c>
      <c r="J261" s="4">
        <v>25.719298245614034</v>
      </c>
      <c r="K261" s="4">
        <v>22.364607170099163</v>
      </c>
      <c r="L261" s="4">
        <v>12.122010121624683</v>
      </c>
      <c r="M261" s="4">
        <v>11.243269433491829</v>
      </c>
      <c r="N261" s="4">
        <v>1.1400000000000001</v>
      </c>
      <c r="O261" s="4">
        <v>11.764705882352951</v>
      </c>
      <c r="P261" s="4">
        <v>8.3765347885402459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0.15961801082553895</v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103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8.3765347911802461</v>
      </c>
      <c r="AH261" t="str">
        <f t="shared" si="86"/>
        <v xml:space="preserve"> </v>
      </c>
      <c r="AI261">
        <f t="shared" si="94"/>
        <v>8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0.43959969929460163</v>
      </c>
      <c r="AR261">
        <v>23.419329979830739</v>
      </c>
      <c r="AS261">
        <v>15.961800818553895</v>
      </c>
      <c r="AT261">
        <v>-0.43959969929460163</v>
      </c>
      <c r="AU261">
        <v>-23.419329979830739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12</v>
      </c>
      <c r="D262" s="3">
        <v>3</v>
      </c>
      <c r="E262" s="3">
        <v>7</v>
      </c>
      <c r="F262" s="3">
        <v>22</v>
      </c>
      <c r="G262" s="4">
        <v>725</v>
      </c>
      <c r="H262" s="4">
        <v>691.39</v>
      </c>
      <c r="I262" s="5">
        <v>80910.523173199996</v>
      </c>
      <c r="J262" s="4" t="s">
        <v>1238</v>
      </c>
      <c r="K262" s="4" t="s">
        <v>1238</v>
      </c>
      <c r="L262" s="4" t="s">
        <v>1238</v>
      </c>
      <c r="M262" s="4">
        <v>39.439650693860834</v>
      </c>
      <c r="N262" s="4">
        <v>8.8940000000000001</v>
      </c>
      <c r="O262" s="4">
        <v>-30.297805642633225</v>
      </c>
      <c r="P262" s="4" t="s">
        <v>137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 xml:space="preserve"> </v>
      </c>
      <c r="X262" s="37" t="str">
        <f t="shared" si="81"/>
        <v xml:space="preserve"> </v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 t="e">
        <v>#VALUE!</v>
      </c>
      <c r="AS262">
        <v>4.8612215970725625</v>
      </c>
      <c r="AT262" t="e">
        <v>#VALUE!</v>
      </c>
      <c r="AU262" t="e">
        <v>#VALUE!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5</v>
      </c>
      <c r="F263" s="3">
        <v>9</v>
      </c>
      <c r="G263" s="4">
        <v>134</v>
      </c>
      <c r="H263" s="4">
        <v>132.97</v>
      </c>
      <c r="I263" s="5">
        <v>11865.25815715</v>
      </c>
      <c r="J263" s="4" t="s">
        <v>1238</v>
      </c>
      <c r="K263" s="4">
        <v>38.122133027522935</v>
      </c>
      <c r="L263" s="4">
        <v>21.007012268743914</v>
      </c>
      <c r="M263" s="4">
        <v>19.429216138328531</v>
      </c>
      <c r="N263" s="4">
        <v>3.17</v>
      </c>
      <c r="O263" s="4">
        <v>-18.717948717948719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-32.711576588480099</v>
      </c>
      <c r="AS263">
        <v>0.77461081446943414</v>
      </c>
      <c r="AT263" t="e">
        <v>#VALUE!</v>
      </c>
      <c r="AU263">
        <v>32.711576588480099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3</v>
      </c>
      <c r="D264" s="3">
        <v>5</v>
      </c>
      <c r="E264" s="3">
        <v>15</v>
      </c>
      <c r="F264" s="3">
        <v>23</v>
      </c>
      <c r="G264" s="4">
        <v>180</v>
      </c>
      <c r="H264" s="4">
        <v>199.5</v>
      </c>
      <c r="I264" s="5">
        <v>63074.568175500004</v>
      </c>
      <c r="J264" s="4">
        <v>34.617386777719936</v>
      </c>
      <c r="K264" s="4">
        <v>28.181946602627491</v>
      </c>
      <c r="L264" s="4">
        <v>23.414260290545812</v>
      </c>
      <c r="M264" s="4">
        <v>19.858092554887474</v>
      </c>
      <c r="N264" s="4">
        <v>5.7629999999999999</v>
      </c>
      <c r="O264" s="4">
        <v>-24.469200524246396</v>
      </c>
      <c r="P264" s="4">
        <v>2.2115288220551377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2.2115288247251379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162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-34.005245867930526</v>
      </c>
      <c r="AR264">
        <v>-47.919340364015419</v>
      </c>
      <c r="AS264">
        <v>-9.7744360902255689</v>
      </c>
      <c r="AT264">
        <v>34.005245867930526</v>
      </c>
      <c r="AU264">
        <v>47.919340364015419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2</v>
      </c>
      <c r="D265" s="3">
        <v>6</v>
      </c>
      <c r="E265" s="3">
        <v>11</v>
      </c>
      <c r="F265" s="3">
        <v>19</v>
      </c>
      <c r="G265" s="4">
        <v>11</v>
      </c>
      <c r="H265" s="4">
        <v>10.89</v>
      </c>
      <c r="I265" s="5">
        <v>5000.3169668099999</v>
      </c>
      <c r="J265" s="4">
        <v>6.971830985915493</v>
      </c>
      <c r="K265" s="4">
        <v>6.4590747330960863</v>
      </c>
      <c r="L265" s="4">
        <v>8.1220997909388846</v>
      </c>
      <c r="M265" s="4">
        <v>8.3998621633250377</v>
      </c>
      <c r="N265" s="4">
        <v>1.5620000000000001</v>
      </c>
      <c r="O265" s="4">
        <v>-38.745098039215691</v>
      </c>
      <c r="P265" s="4">
        <v>5.7300275482093657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-0.73011772049224655</v>
      </c>
      <c r="W265" s="37" t="str">
        <f t="shared" si="104"/>
        <v/>
      </c>
      <c r="X265" s="37">
        <f t="shared" si="105"/>
        <v>-0.48688720953038445</v>
      </c>
      <c r="Y265" t="str">
        <f t="shared" si="89"/>
        <v xml:space="preserve"> </v>
      </c>
      <c r="Z265" s="1">
        <f t="shared" si="106"/>
        <v>9</v>
      </c>
      <c r="AA265" t="str">
        <f t="shared" si="90"/>
        <v xml:space="preserve"> </v>
      </c>
      <c r="AB265" s="1">
        <f t="shared" si="107"/>
        <v>54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5.7300275508893659</v>
      </c>
      <c r="AH265" t="str">
        <f t="shared" si="110"/>
        <v xml:space="preserve"> </v>
      </c>
      <c r="AI265">
        <f t="shared" si="94"/>
        <v>25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73.01177204922466</v>
      </c>
      <c r="AR265">
        <v>48.688720953038441</v>
      </c>
      <c r="AS265">
        <v>1.0101010101009944</v>
      </c>
      <c r="AT265">
        <v>-73.01177204922466</v>
      </c>
      <c r="AU265">
        <v>-48.688720953038441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7</v>
      </c>
      <c r="D266" s="3">
        <v>1</v>
      </c>
      <c r="E266" s="3">
        <v>15</v>
      </c>
      <c r="F266" s="3">
        <v>23</v>
      </c>
      <c r="G266" s="4">
        <v>141.5</v>
      </c>
      <c r="H266" s="4">
        <v>131.53</v>
      </c>
      <c r="I266" s="5">
        <v>13877.36504119</v>
      </c>
      <c r="J266" s="4">
        <v>27.614948561830779</v>
      </c>
      <c r="K266" s="4">
        <v>22.165487023929895</v>
      </c>
      <c r="L266" s="4">
        <v>11.859473433025771</v>
      </c>
      <c r="M266" s="4">
        <v>10.441352988550019</v>
      </c>
      <c r="N266" s="4">
        <v>4.7629999999999999</v>
      </c>
      <c r="O266" s="4">
        <v>-8.2273603082851725</v>
      </c>
      <c r="P266" s="4">
        <v>0.87508553181783633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-6.8985361436956882</v>
      </c>
      <c r="AR266">
        <v>25.077902717855029</v>
      </c>
      <c r="AS266">
        <v>7.580019767353452</v>
      </c>
      <c r="AT266">
        <v>6.8985361436956882</v>
      </c>
      <c r="AU266">
        <v>-25.077902717855029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13</v>
      </c>
      <c r="D267" s="3">
        <v>0</v>
      </c>
      <c r="E267" s="3">
        <v>8</v>
      </c>
      <c r="F267" s="3">
        <v>21</v>
      </c>
      <c r="G267" s="4">
        <v>45</v>
      </c>
      <c r="H267" s="4">
        <v>42.9</v>
      </c>
      <c r="I267" s="5">
        <v>31919.638908299996</v>
      </c>
      <c r="J267" s="4">
        <v>19.696969696969695</v>
      </c>
      <c r="K267" s="4">
        <v>17.756622516556291</v>
      </c>
      <c r="L267" s="4">
        <v>13.108011153755969</v>
      </c>
      <c r="M267" s="4">
        <v>11.952137629190885</v>
      </c>
      <c r="N267" s="4">
        <v>2.1779999999999999</v>
      </c>
      <c r="O267" s="4">
        <v>11.122448979591836</v>
      </c>
      <c r="P267" s="4">
        <v>2.6270396270396272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2.627039629739627</v>
      </c>
      <c r="AH267" t="str">
        <f t="shared" si="110"/>
        <v xml:space="preserve"> </v>
      </c>
      <c r="AI267">
        <f t="shared" si="94"/>
        <v>141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23.752266915930075</v>
      </c>
      <c r="AR267">
        <v>17.190278945919204</v>
      </c>
      <c r="AS267">
        <v>4.8951048951048959</v>
      </c>
      <c r="AT267">
        <v>-23.752266915930075</v>
      </c>
      <c r="AU267">
        <v>-17.190278945919204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14</v>
      </c>
      <c r="D268" s="3">
        <v>0</v>
      </c>
      <c r="E268" s="3">
        <v>1</v>
      </c>
      <c r="F268" s="3">
        <v>15</v>
      </c>
      <c r="G268" s="4">
        <v>104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5.1890000000000001</v>
      </c>
      <c r="O268" s="4">
        <v>2.7524752475247571</v>
      </c>
      <c r="P268" s="4" t="s">
        <v>137</v>
      </c>
      <c r="Q268" s="36">
        <f t="shared" si="98"/>
        <v>93.333333336043324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10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913</v>
      </c>
      <c r="C269" s="3">
        <v>2</v>
      </c>
      <c r="D269" s="3">
        <v>1</v>
      </c>
      <c r="E269" s="3">
        <v>0</v>
      </c>
      <c r="F269" s="3">
        <v>3</v>
      </c>
      <c r="G269" s="4">
        <v>21</v>
      </c>
      <c r="H269" s="4">
        <v>18</v>
      </c>
      <c r="I269" s="5">
        <v>4799.1790799999999</v>
      </c>
      <c r="J269" s="4">
        <v>17.560975609756099</v>
      </c>
      <c r="K269" s="4">
        <v>14.285714285714286</v>
      </c>
      <c r="L269" s="4" t="s">
        <v>1238</v>
      </c>
      <c r="M269" s="4" t="s">
        <v>1238</v>
      </c>
      <c r="N269" s="4">
        <v>1.0249999999999999</v>
      </c>
      <c r="O269" s="4">
        <v>-22.348484848484858</v>
      </c>
      <c r="P269" s="4">
        <v>3.5555555555555554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0.16666666938666674</v>
      </c>
      <c r="T269" s="37" t="str">
        <f t="shared" si="101"/>
        <v/>
      </c>
      <c r="U269" s="37" t="str">
        <f t="shared" si="102"/>
        <v/>
      </c>
      <c r="V269" s="37">
        <f t="shared" si="103"/>
        <v>-0.32020782811350779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130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100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3.5555555582755551</v>
      </c>
      <c r="AH269" t="str">
        <f t="shared" si="110"/>
        <v xml:space="preserve"> </v>
      </c>
      <c r="AI269">
        <f t="shared" si="94"/>
        <v>87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913</v>
      </c>
      <c r="AP269" t="s">
        <v>1246</v>
      </c>
      <c r="AQ269">
        <v>32.020782811350777</v>
      </c>
      <c r="AR269" t="e">
        <v>#VALUE!</v>
      </c>
      <c r="AS269">
        <v>16.666666666666675</v>
      </c>
      <c r="AT269">
        <v>-32.020782811350777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914</v>
      </c>
      <c r="C270" s="3">
        <v>1</v>
      </c>
      <c r="D270" s="3">
        <v>3</v>
      </c>
      <c r="E270" s="3">
        <v>10</v>
      </c>
      <c r="F270" s="3">
        <v>14</v>
      </c>
      <c r="G270" s="4">
        <v>176</v>
      </c>
      <c r="H270" s="4">
        <v>155.66999999999999</v>
      </c>
      <c r="I270" s="5">
        <v>11930.83414311</v>
      </c>
      <c r="J270" s="4" t="s">
        <v>1238</v>
      </c>
      <c r="K270" s="4" t="s">
        <v>1238</v>
      </c>
      <c r="L270" s="4">
        <v>21.378581527936145</v>
      </c>
      <c r="M270" s="4">
        <v>21.075782374100719</v>
      </c>
      <c r="N270" s="4">
        <v>3.7680000000000002</v>
      </c>
      <c r="O270" s="4">
        <v>-3.2854209445585134</v>
      </c>
      <c r="P270" s="4">
        <v>1.1010470867861504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914</v>
      </c>
      <c r="AP270" t="s">
        <v>1293</v>
      </c>
      <c r="AQ270" t="e">
        <v>#VALUE!</v>
      </c>
      <c r="AR270">
        <v>-35.058961431615757</v>
      </c>
      <c r="AS270">
        <v>13.059677522965263</v>
      </c>
      <c r="AT270" t="e">
        <v>#VALUE!</v>
      </c>
      <c r="AU270">
        <v>35.058961431615757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5</v>
      </c>
      <c r="F271" s="3">
        <v>20</v>
      </c>
      <c r="G271" s="4">
        <v>165</v>
      </c>
      <c r="H271" s="4">
        <v>148.4</v>
      </c>
      <c r="I271" s="5">
        <v>390711.00369000004</v>
      </c>
      <c r="J271" s="4">
        <v>18.709026727181037</v>
      </c>
      <c r="K271" s="4">
        <v>16.368850650783145</v>
      </c>
      <c r="L271" s="4">
        <v>14.276429489774898</v>
      </c>
      <c r="M271" s="4">
        <v>12.61913743956803</v>
      </c>
      <c r="N271" s="4">
        <v>7.9320000000000004</v>
      </c>
      <c r="O271" s="4">
        <v>-8.6175115207373203</v>
      </c>
      <c r="P271" s="4">
        <v>2.8268194070080863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2.8268194097480861</v>
      </c>
      <c r="AH271" t="str">
        <f t="shared" si="110"/>
        <v xml:space="preserve"> </v>
      </c>
      <c r="AI271">
        <f t="shared" si="94"/>
        <v>127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27.576632441268622</v>
      </c>
      <c r="AR271">
        <v>9.8088085347900371</v>
      </c>
      <c r="AS271">
        <v>11.185983827493251</v>
      </c>
      <c r="AT271">
        <v>-27.576632441268622</v>
      </c>
      <c r="AU271">
        <v>-9.8088085347900371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4</v>
      </c>
      <c r="E272" s="3">
        <v>11</v>
      </c>
      <c r="F272" s="3">
        <v>20</v>
      </c>
      <c r="G272" s="4">
        <v>25</v>
      </c>
      <c r="H272" s="4">
        <v>23.22</v>
      </c>
      <c r="I272" s="5">
        <v>7703.2434288599998</v>
      </c>
      <c r="J272" s="4">
        <v>14.961340206185566</v>
      </c>
      <c r="K272" s="4">
        <v>12.842920353982301</v>
      </c>
      <c r="L272" s="4">
        <v>8.5281808026278565</v>
      </c>
      <c r="M272" s="4">
        <v>7.8209292973567539</v>
      </c>
      <c r="N272" s="4">
        <v>1.552</v>
      </c>
      <c r="O272" s="4">
        <v>-9.7674418604651123</v>
      </c>
      <c r="P272" s="4">
        <v>14.130060292850992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-0.42084072211539036</v>
      </c>
      <c r="W272" s="37" t="str">
        <f t="shared" si="104"/>
        <v/>
      </c>
      <c r="X272" s="37">
        <f t="shared" si="105"/>
        <v>-0.46123308480553094</v>
      </c>
      <c r="Y272" t="str">
        <f t="shared" si="89"/>
        <v xml:space="preserve"> </v>
      </c>
      <c r="Z272" s="1">
        <f t="shared" si="106"/>
        <v>93</v>
      </c>
      <c r="AA272" t="str">
        <f t="shared" si="90"/>
        <v xml:space="preserve"> </v>
      </c>
      <c r="AB272" s="1">
        <f t="shared" si="107"/>
        <v>62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14.130060295600991</v>
      </c>
      <c r="AH272" t="str">
        <f t="shared" si="110"/>
        <v xml:space="preserve"> </v>
      </c>
      <c r="AI272">
        <f t="shared" si="94"/>
        <v>1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42.084072211539038</v>
      </c>
      <c r="AR272">
        <v>46.123308480553092</v>
      </c>
      <c r="AS272">
        <v>7.6658053402239412</v>
      </c>
      <c r="AT272">
        <v>-42.084072211539038</v>
      </c>
      <c r="AU272">
        <v>-46.123308480553092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19</v>
      </c>
      <c r="D273" s="3">
        <v>1</v>
      </c>
      <c r="E273" s="3">
        <v>9</v>
      </c>
      <c r="F273" s="3">
        <v>29</v>
      </c>
      <c r="G273" s="4">
        <v>115</v>
      </c>
      <c r="H273" s="4">
        <v>99.7</v>
      </c>
      <c r="I273" s="5">
        <v>303846.16735390003</v>
      </c>
      <c r="J273" s="4">
        <v>17.101200686106345</v>
      </c>
      <c r="K273" s="4">
        <v>11.383877597625027</v>
      </c>
      <c r="L273" s="4" t="s">
        <v>1238</v>
      </c>
      <c r="M273" s="4" t="s">
        <v>1238</v>
      </c>
      <c r="N273" s="4">
        <v>5.83</v>
      </c>
      <c r="O273" s="4">
        <v>-45.615671641791046</v>
      </c>
      <c r="P273" s="4">
        <v>3.6810431293881645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0.15346038390343031</v>
      </c>
      <c r="T273" s="37" t="str">
        <f t="shared" si="101"/>
        <v/>
      </c>
      <c r="U273" s="37" t="str">
        <f t="shared" si="102"/>
        <v/>
      </c>
      <c r="V273" s="37">
        <f t="shared" si="103"/>
        <v>-0.33800589360100686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124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109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3.6810431321481643</v>
      </c>
      <c r="AH273" t="str">
        <f t="shared" si="110"/>
        <v xml:space="preserve"> </v>
      </c>
      <c r="AI273">
        <f t="shared" si="94"/>
        <v>81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33.800589360100687</v>
      </c>
      <c r="AR273" t="e">
        <v>#VALUE!</v>
      </c>
      <c r="AS273">
        <v>15.346038114343031</v>
      </c>
      <c r="AT273">
        <v>-33.800589360100687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4</v>
      </c>
      <c r="E274" s="3">
        <v>14</v>
      </c>
      <c r="F274" s="3">
        <v>22</v>
      </c>
      <c r="G274" s="4">
        <v>16</v>
      </c>
      <c r="H274" s="4">
        <v>15.07</v>
      </c>
      <c r="I274" s="5">
        <v>2368.2547196</v>
      </c>
      <c r="J274" s="4">
        <v>4.3910256410256414</v>
      </c>
      <c r="K274" s="4" t="s">
        <v>1238</v>
      </c>
      <c r="L274" s="4">
        <v>3.4204747460707718</v>
      </c>
      <c r="M274" s="4" t="s">
        <v>1238</v>
      </c>
      <c r="N274" s="4">
        <v>-3.8250000000000002</v>
      </c>
      <c r="O274" s="4" t="s">
        <v>132</v>
      </c>
      <c r="P274" s="4">
        <v>2.6940942269409422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-0.83002169562471395</v>
      </c>
      <c r="W274" s="37" t="str">
        <f t="shared" si="104"/>
        <v/>
      </c>
      <c r="X274" s="37">
        <f t="shared" si="105"/>
        <v>-0.78391187170031784</v>
      </c>
      <c r="Y274" t="str">
        <f t="shared" si="89"/>
        <v xml:space="preserve"> </v>
      </c>
      <c r="Z274" s="1">
        <f t="shared" si="106"/>
        <v>4</v>
      </c>
      <c r="AA274" t="str">
        <f t="shared" si="90"/>
        <v xml:space="preserve"> </v>
      </c>
      <c r="AB274" s="1">
        <f t="shared" si="107"/>
        <v>4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2.694094229710942</v>
      </c>
      <c r="AH274" t="str">
        <f t="shared" si="110"/>
        <v xml:space="preserve"> </v>
      </c>
      <c r="AI274">
        <f t="shared" si="94"/>
        <v>137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83.002169562471394</v>
      </c>
      <c r="AR274">
        <v>78.391187170031785</v>
      </c>
      <c r="AS274">
        <v>6.1712010617120061</v>
      </c>
      <c r="AT274">
        <v>-83.002169562471394</v>
      </c>
      <c r="AU274">
        <v>-78.391187170031785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2</v>
      </c>
      <c r="E275" s="3">
        <v>10</v>
      </c>
      <c r="F275" s="3">
        <v>23</v>
      </c>
      <c r="G275" s="4">
        <v>73</v>
      </c>
      <c r="H275" s="4">
        <v>63.93</v>
      </c>
      <c r="I275" s="5">
        <v>21922.828611450001</v>
      </c>
      <c r="J275" s="4">
        <v>16.267175572519083</v>
      </c>
      <c r="K275" s="4">
        <v>16.062814070351759</v>
      </c>
      <c r="L275" s="4">
        <v>13.130980268881594</v>
      </c>
      <c r="M275" s="4">
        <v>13.246471182796371</v>
      </c>
      <c r="N275" s="4">
        <v>3.93</v>
      </c>
      <c r="O275" s="4">
        <v>-0.25380710659897937</v>
      </c>
      <c r="P275" s="4">
        <v>3.6931018301267016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-0.37029132898754558</v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>
        <f t="shared" si="106"/>
        <v>112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3.6931018329067014</v>
      </c>
      <c r="AH275" t="str">
        <f t="shared" si="110"/>
        <v xml:space="preserve"> </v>
      </c>
      <c r="AI275">
        <f t="shared" si="94"/>
        <v>79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37.029132898754554</v>
      </c>
      <c r="AR275">
        <v>17.045171805400251</v>
      </c>
      <c r="AS275">
        <v>14.187392460503666</v>
      </c>
      <c r="AT275">
        <v>-37.029132898754554</v>
      </c>
      <c r="AU275">
        <v>-17.045171805400251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9</v>
      </c>
      <c r="D276" s="3">
        <v>5</v>
      </c>
      <c r="E276" s="3">
        <v>9</v>
      </c>
      <c r="F276" s="3">
        <v>23</v>
      </c>
      <c r="G276" s="4">
        <v>14</v>
      </c>
      <c r="H276" s="4">
        <v>12.71</v>
      </c>
      <c r="I276" s="5">
        <v>12404.959733090001</v>
      </c>
      <c r="J276" s="4">
        <v>13.449735449735449</v>
      </c>
      <c r="K276" s="4">
        <v>10.047430830039525</v>
      </c>
      <c r="L276" s="4" t="s">
        <v>1238</v>
      </c>
      <c r="M276" s="4" t="s">
        <v>1238</v>
      </c>
      <c r="N276" s="4">
        <v>0.94500000000000006</v>
      </c>
      <c r="O276" s="4">
        <v>-45.249130938586326</v>
      </c>
      <c r="P276" s="4">
        <v>6.0110149488591658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-0.47935552808381854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78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6.011014951649166</v>
      </c>
      <c r="AH276" t="str">
        <f t="shared" si="110"/>
        <v xml:space="preserve"> </v>
      </c>
      <c r="AI276">
        <f t="shared" si="94"/>
        <v>20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47.935552808381857</v>
      </c>
      <c r="AR276" t="e">
        <v>#VALUE!</v>
      </c>
      <c r="AS276">
        <v>10.149488591660095</v>
      </c>
      <c r="AT276">
        <v>-47.935552808381857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915</v>
      </c>
      <c r="C277" s="3">
        <v>13</v>
      </c>
      <c r="D277" s="3">
        <v>1</v>
      </c>
      <c r="E277" s="3">
        <v>1</v>
      </c>
      <c r="F277" s="3">
        <v>15</v>
      </c>
      <c r="G277" s="4">
        <v>125</v>
      </c>
      <c r="H277" s="4">
        <v>97.97</v>
      </c>
      <c r="I277" s="5">
        <v>18334.04417687</v>
      </c>
      <c r="J277" s="4">
        <v>21.191866753190567</v>
      </c>
      <c r="K277" s="4">
        <v>18.467483506126296</v>
      </c>
      <c r="L277" s="4">
        <v>15.886232568164674</v>
      </c>
      <c r="M277" s="4">
        <v>14.142798480570011</v>
      </c>
      <c r="N277" s="4">
        <v>4.6230000000000002</v>
      </c>
      <c r="O277" s="4">
        <v>-2.0550847457627022</v>
      </c>
      <c r="P277" s="4">
        <v>0</v>
      </c>
      <c r="Q277" s="36">
        <f t="shared" si="98"/>
        <v>86.666666669466665</v>
      </c>
      <c r="R277" t="str">
        <f t="shared" si="99"/>
        <v xml:space="preserve"> </v>
      </c>
      <c r="S277" s="37">
        <f t="shared" si="100"/>
        <v>0.27590078875488411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29</v>
      </c>
      <c r="AD277" s="1" t="str">
        <f t="shared" si="108"/>
        <v xml:space="preserve"> </v>
      </c>
      <c r="AE277">
        <f t="shared" si="92"/>
        <v>25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915</v>
      </c>
      <c r="AP277" t="s">
        <v>1293</v>
      </c>
      <c r="AQ277">
        <v>17.965462474207929</v>
      </c>
      <c r="AR277">
        <v>-0.36110529193569274</v>
      </c>
      <c r="AS277">
        <v>27.590078595488411</v>
      </c>
      <c r="AT277">
        <v>-17.965462474207929</v>
      </c>
      <c r="AU277">
        <v>0.36110529193569274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9</v>
      </c>
      <c r="D278" s="3">
        <v>2</v>
      </c>
      <c r="E278" s="3">
        <v>12</v>
      </c>
      <c r="F278" s="3">
        <v>23</v>
      </c>
      <c r="G278" s="4">
        <v>37</v>
      </c>
      <c r="H278" s="4">
        <v>31.36</v>
      </c>
      <c r="I278" s="5">
        <v>38340.064645120001</v>
      </c>
      <c r="J278" s="4">
        <v>11.923954372623575</v>
      </c>
      <c r="K278" s="4">
        <v>12.589321557607386</v>
      </c>
      <c r="L278" s="4">
        <v>10.245561790936309</v>
      </c>
      <c r="M278" s="4">
        <v>10.90727163107953</v>
      </c>
      <c r="N278" s="4">
        <v>2.63</v>
      </c>
      <c r="O278" s="4">
        <v>-7.7192982456140413</v>
      </c>
      <c r="P278" s="4">
        <v>5.121173469387756</v>
      </c>
      <c r="Q278" s="36" t="str">
        <f t="shared" si="98"/>
        <v xml:space="preserve"> </v>
      </c>
      <c r="R278" t="str">
        <f t="shared" si="99"/>
        <v xml:space="preserve"> </v>
      </c>
      <c r="S278" s="37">
        <f t="shared" si="100"/>
        <v>0.17984694158551018</v>
      </c>
      <c r="T278" s="37" t="str">
        <f t="shared" si="101"/>
        <v/>
      </c>
      <c r="U278" s="37" t="str">
        <f t="shared" si="102"/>
        <v/>
      </c>
      <c r="V278" s="37">
        <f t="shared" si="103"/>
        <v>-0.53841910491931966</v>
      </c>
      <c r="W278" s="37" t="str">
        <f t="shared" si="104"/>
        <v/>
      </c>
      <c r="X278" s="37">
        <f t="shared" si="105"/>
        <v>-0.35273772352057042</v>
      </c>
      <c r="Y278" t="str">
        <f t="shared" si="89"/>
        <v xml:space="preserve"> </v>
      </c>
      <c r="Z278" s="1">
        <f t="shared" si="106"/>
        <v>58</v>
      </c>
      <c r="AA278" t="str">
        <f t="shared" si="90"/>
        <v xml:space="preserve"> </v>
      </c>
      <c r="AB278" s="1">
        <f t="shared" si="107"/>
        <v>96</v>
      </c>
      <c r="AC278">
        <f t="shared" si="91"/>
        <v>88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5.1211734721977562</v>
      </c>
      <c r="AH278" t="str">
        <f t="shared" si="110"/>
        <v xml:space="preserve"> </v>
      </c>
      <c r="AI278">
        <f t="shared" si="94"/>
        <v>35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53.841910491931969</v>
      </c>
      <c r="AR278">
        <v>35.273772352057044</v>
      </c>
      <c r="AS278">
        <v>17.984693877551017</v>
      </c>
      <c r="AT278">
        <v>-53.841910491931969</v>
      </c>
      <c r="AU278">
        <v>-35.273772352057044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7</v>
      </c>
      <c r="D279" s="3">
        <v>1</v>
      </c>
      <c r="E279" s="3">
        <v>13</v>
      </c>
      <c r="F279" s="3">
        <v>21</v>
      </c>
      <c r="G279" s="4">
        <v>13.5</v>
      </c>
      <c r="H279" s="4">
        <v>13.06</v>
      </c>
      <c r="I279" s="5">
        <v>5648.4974600400001</v>
      </c>
      <c r="J279" s="4">
        <v>9.0568654646324553</v>
      </c>
      <c r="K279" s="4">
        <v>22.060810810810814</v>
      </c>
      <c r="L279" s="4">
        <v>15.774615713421303</v>
      </c>
      <c r="M279" s="4">
        <v>14.955913157894738</v>
      </c>
      <c r="N279" s="4">
        <v>1.4419999999999999</v>
      </c>
      <c r="O279" s="4">
        <v>76.499388004895934</v>
      </c>
      <c r="P279" s="4">
        <v>5.8269525267993867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-0.64940522773314346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30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5.8269525296193869</v>
      </c>
      <c r="AH279" t="str">
        <f t="shared" si="110"/>
        <v xml:space="preserve"> </v>
      </c>
      <c r="AI279">
        <f t="shared" si="94"/>
        <v>21</v>
      </c>
      <c r="AJ279" t="str">
        <f t="shared" si="95"/>
        <v xml:space="preserve"> </v>
      </c>
      <c r="AK279">
        <f t="shared" si="111"/>
        <v>76.499388007715936</v>
      </c>
      <c r="AL279" t="str">
        <f t="shared" si="112"/>
        <v xml:space="preserve"> </v>
      </c>
      <c r="AM279">
        <f t="shared" si="96"/>
        <v>5</v>
      </c>
      <c r="AN279" t="str">
        <f t="shared" si="97"/>
        <v xml:space="preserve"> </v>
      </c>
      <c r="AO279" t="s">
        <v>362</v>
      </c>
      <c r="AP279" t="s">
        <v>1254</v>
      </c>
      <c r="AQ279">
        <v>64.940522773314342</v>
      </c>
      <c r="AR279">
        <v>0.34403300080858568</v>
      </c>
      <c r="AS279">
        <v>3.3690658499234249</v>
      </c>
      <c r="AT279">
        <v>-64.940522773314342</v>
      </c>
      <c r="AU279">
        <v>-0.34403300080858568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8</v>
      </c>
      <c r="D280" s="3">
        <v>0</v>
      </c>
      <c r="E280" s="3">
        <v>12</v>
      </c>
      <c r="F280" s="3">
        <v>20</v>
      </c>
      <c r="G280" s="4">
        <v>215</v>
      </c>
      <c r="H280" s="4">
        <v>180.81</v>
      </c>
      <c r="I280" s="5">
        <v>28108.983689640001</v>
      </c>
      <c r="J280" s="4">
        <v>18.037709497206702</v>
      </c>
      <c r="K280" s="4">
        <v>15.93460826650216</v>
      </c>
      <c r="L280" s="4">
        <v>13.665790493770189</v>
      </c>
      <c r="M280" s="4">
        <v>12.472457738657551</v>
      </c>
      <c r="N280" s="4">
        <v>11.347</v>
      </c>
      <c r="O280" s="4">
        <v>9.6328502415458921</v>
      </c>
      <c r="P280" s="4">
        <v>2.0430285935512416</v>
      </c>
      <c r="Q280" s="36" t="str">
        <f t="shared" si="98"/>
        <v xml:space="preserve"> </v>
      </c>
      <c r="R280" t="str">
        <f t="shared" si="99"/>
        <v xml:space="preserve"> </v>
      </c>
      <c r="S280" s="37">
        <f t="shared" si="100"/>
        <v>0.18909352641829713</v>
      </c>
      <c r="T280" s="37" t="str">
        <f t="shared" si="101"/>
        <v/>
      </c>
      <c r="U280" s="37" t="str">
        <f t="shared" si="102"/>
        <v/>
      </c>
      <c r="V280" s="37">
        <f t="shared" si="103"/>
        <v>-0.30175327456456424</v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>
        <f t="shared" si="106"/>
        <v>137</v>
      </c>
      <c r="AA280" t="str">
        <f t="shared" si="90"/>
        <v xml:space="preserve"> </v>
      </c>
      <c r="AB280" s="1" t="str">
        <f t="shared" si="107"/>
        <v xml:space="preserve"> </v>
      </c>
      <c r="AC280">
        <f t="shared" si="91"/>
        <v>81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2.0430285963812413</v>
      </c>
      <c r="AH280" t="str">
        <f t="shared" si="110"/>
        <v xml:space="preserve"> </v>
      </c>
      <c r="AI280">
        <f t="shared" si="94"/>
        <v>176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30.175327456456426</v>
      </c>
      <c r="AR280">
        <v>13.666513897621114</v>
      </c>
      <c r="AS280">
        <v>18.909352358829711</v>
      </c>
      <c r="AT280">
        <v>-30.175327456456426</v>
      </c>
      <c r="AU280">
        <v>-13.666513897621114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2</v>
      </c>
      <c r="E281" s="3">
        <v>6</v>
      </c>
      <c r="F281" s="3">
        <v>14</v>
      </c>
      <c r="G281" s="4">
        <v>160</v>
      </c>
      <c r="H281" s="4">
        <v>147.75</v>
      </c>
      <c r="I281" s="5">
        <v>50389.717298999996</v>
      </c>
      <c r="J281" s="4">
        <v>19.23828125</v>
      </c>
      <c r="K281" s="4">
        <v>18.757141043544497</v>
      </c>
      <c r="L281" s="4">
        <v>12.879085409732841</v>
      </c>
      <c r="M281" s="4">
        <v>12.649802756549011</v>
      </c>
      <c r="N281" s="4">
        <v>7.68</v>
      </c>
      <c r="O281" s="4">
        <v>11.465892597968057</v>
      </c>
      <c r="P281" s="4">
        <v>3.011844331641286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3.0118443344812857</v>
      </c>
      <c r="AH281" t="str">
        <f t="shared" si="110"/>
        <v xml:space="preserve"> </v>
      </c>
      <c r="AI281">
        <f t="shared" si="94"/>
        <v>114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25.527867671343362</v>
      </c>
      <c r="AR281">
        <v>18.636514899053946</v>
      </c>
      <c r="AS281">
        <v>8.2910321489001682</v>
      </c>
      <c r="AT281">
        <v>-25.527867671343362</v>
      </c>
      <c r="AU281">
        <v>-18.636514899053946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14</v>
      </c>
      <c r="D282" s="3">
        <v>1</v>
      </c>
      <c r="E282" s="3">
        <v>9</v>
      </c>
      <c r="F282" s="3">
        <v>24</v>
      </c>
      <c r="G282" s="4">
        <v>17</v>
      </c>
      <c r="H282" s="4">
        <v>13.35</v>
      </c>
      <c r="I282" s="5">
        <v>30218.201394749998</v>
      </c>
      <c r="J282" s="4">
        <v>22.474747474747474</v>
      </c>
      <c r="K282" s="4">
        <v>14.542483660130719</v>
      </c>
      <c r="L282" s="4">
        <v>9.2049334294987375</v>
      </c>
      <c r="M282" s="4">
        <v>8.9910558909596432</v>
      </c>
      <c r="N282" s="4">
        <v>0.59399999999999997</v>
      </c>
      <c r="O282" s="4">
        <v>-37.473684210526329</v>
      </c>
      <c r="P282" s="4">
        <v>8.486891385767791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0.27340824255037455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-0.4184793095787408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70</v>
      </c>
      <c r="AC282">
        <f t="shared" si="91"/>
        <v>31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8.4868913886177904</v>
      </c>
      <c r="AH282" t="str">
        <f t="shared" si="110"/>
        <v xml:space="preserve"> </v>
      </c>
      <c r="AI282">
        <f t="shared" si="94"/>
        <v>6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12.99938148099713</v>
      </c>
      <c r="AR282">
        <v>41.847930957874077</v>
      </c>
      <c r="AS282">
        <v>27.340823970037455</v>
      </c>
      <c r="AT282">
        <v>-12.99938148099713</v>
      </c>
      <c r="AU282">
        <v>-41.847930957874077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13</v>
      </c>
      <c r="D283" s="3">
        <v>1</v>
      </c>
      <c r="E283" s="3">
        <v>2</v>
      </c>
      <c r="F283" s="3">
        <v>16</v>
      </c>
      <c r="G283" s="4">
        <v>105</v>
      </c>
      <c r="H283" s="4">
        <v>104.51</v>
      </c>
      <c r="I283" s="5">
        <v>17043.256906620001</v>
      </c>
      <c r="J283" s="4">
        <v>20.218610949893595</v>
      </c>
      <c r="K283" s="4">
        <v>32.741228070175438</v>
      </c>
      <c r="L283" s="4">
        <v>12.829876482213438</v>
      </c>
      <c r="M283" s="4">
        <v>17.82619299794057</v>
      </c>
      <c r="N283" s="4">
        <v>3.1920000000000002</v>
      </c>
      <c r="O283" s="4">
        <v>-40.067592940292904</v>
      </c>
      <c r="P283" s="4" t="s">
        <v>137</v>
      </c>
      <c r="Q283" s="36">
        <f t="shared" si="98"/>
        <v>81.250000002860006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40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21.732973408832869</v>
      </c>
      <c r="AR283">
        <v>18.94739177529803</v>
      </c>
      <c r="AS283">
        <v>0.46885465505692725</v>
      </c>
      <c r="AT283">
        <v>-21.732973408832869</v>
      </c>
      <c r="AU283">
        <v>-18.94739177529803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19</v>
      </c>
      <c r="D284" s="3">
        <v>0</v>
      </c>
      <c r="E284" s="3">
        <v>4</v>
      </c>
      <c r="F284" s="3">
        <v>23</v>
      </c>
      <c r="G284" s="4">
        <v>54.5</v>
      </c>
      <c r="H284" s="4">
        <v>50.79</v>
      </c>
      <c r="I284" s="5">
        <v>218165.34269601002</v>
      </c>
      <c r="J284" s="4">
        <v>27.830136986301369</v>
      </c>
      <c r="K284" s="4">
        <v>24.524384355383869</v>
      </c>
      <c r="L284" s="4">
        <v>23.553043011655792</v>
      </c>
      <c r="M284" s="4">
        <v>20.904413255586661</v>
      </c>
      <c r="N284" s="4">
        <v>1.825</v>
      </c>
      <c r="O284" s="4">
        <v>-13.507109004739334</v>
      </c>
      <c r="P284" s="4">
        <v>3.3254577672770234</v>
      </c>
      <c r="Q284" s="36">
        <f t="shared" si="98"/>
        <v>82.608695655043903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>
        <f t="shared" si="92"/>
        <v>36</v>
      </c>
      <c r="AF284" t="str">
        <f t="shared" si="93"/>
        <v xml:space="preserve"> </v>
      </c>
      <c r="AG284">
        <f t="shared" si="109"/>
        <v>3.3254577701470232</v>
      </c>
      <c r="AH284" t="str">
        <f t="shared" si="110"/>
        <v xml:space="preserve"> </v>
      </c>
      <c r="AI284">
        <f t="shared" si="94"/>
        <v>98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-7.7315388747878355</v>
      </c>
      <c r="AR284">
        <v>-48.796098728609152</v>
      </c>
      <c r="AS284">
        <v>7.3045875172278008</v>
      </c>
      <c r="AT284">
        <v>7.7315388747878355</v>
      </c>
      <c r="AU284">
        <v>48.796098728609152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1</v>
      </c>
      <c r="E285" s="3">
        <v>15</v>
      </c>
      <c r="F285" s="3">
        <v>26</v>
      </c>
      <c r="G285" s="4">
        <v>36.5</v>
      </c>
      <c r="H285" s="4">
        <v>32.020000000000003</v>
      </c>
      <c r="I285" s="5">
        <v>24909.18450024</v>
      </c>
      <c r="J285" s="4">
        <v>14.614331355545415</v>
      </c>
      <c r="K285" s="4">
        <v>10.072349795533187</v>
      </c>
      <c r="L285" s="4">
        <v>6.9590490901699393</v>
      </c>
      <c r="M285" s="4">
        <v>5.7857505262376163</v>
      </c>
      <c r="N285" s="4">
        <v>3.1790000000000003</v>
      </c>
      <c r="O285" s="4">
        <v>45.159817351598193</v>
      </c>
      <c r="P285" s="4">
        <v>2.1299188007495315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-0.434273569212419</v>
      </c>
      <c r="W285" s="37" t="str">
        <f t="shared" si="104"/>
        <v/>
      </c>
      <c r="X285" s="37">
        <f t="shared" si="105"/>
        <v>-0.56036281385563125</v>
      </c>
      <c r="Y285" t="str">
        <f t="shared" si="89"/>
        <v xml:space="preserve"> </v>
      </c>
      <c r="Z285" s="1">
        <f t="shared" si="106"/>
        <v>89</v>
      </c>
      <c r="AA285" t="str">
        <f t="shared" si="90"/>
        <v xml:space="preserve"> </v>
      </c>
      <c r="AB285" s="1">
        <f t="shared" si="107"/>
        <v>33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2.1299188036295313</v>
      </c>
      <c r="AH285" t="str">
        <f t="shared" si="110"/>
        <v xml:space="preserve"> </v>
      </c>
      <c r="AI285">
        <f t="shared" si="94"/>
        <v>170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43.427356921241902</v>
      </c>
      <c r="AR285">
        <v>56.036281385563122</v>
      </c>
      <c r="AS285">
        <v>13.991255465334152</v>
      </c>
      <c r="AT285">
        <v>-43.427356921241902</v>
      </c>
      <c r="AU285">
        <v>-56.036281385563122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4</v>
      </c>
      <c r="D286" s="3">
        <v>4</v>
      </c>
      <c r="E286" s="3">
        <v>10</v>
      </c>
      <c r="F286" s="3">
        <v>18</v>
      </c>
      <c r="G286" s="4">
        <v>20</v>
      </c>
      <c r="H286" s="4">
        <v>23.82</v>
      </c>
      <c r="I286" s="5">
        <v>3758.2020483000001</v>
      </c>
      <c r="J286" s="4">
        <v>5.0073575783056556</v>
      </c>
      <c r="K286" s="4" t="s">
        <v>1238</v>
      </c>
      <c r="L286" s="4">
        <v>2.9632338049496045</v>
      </c>
      <c r="M286" s="4">
        <v>17.348549993905209</v>
      </c>
      <c r="N286" s="4">
        <v>-3.194</v>
      </c>
      <c r="O286" s="4" t="s">
        <v>132</v>
      </c>
      <c r="P286" s="4">
        <v>2.9429051217464317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>
        <f t="shared" si="101"/>
        <v>-0.16036943455752309</v>
      </c>
      <c r="U286" s="37" t="str">
        <f t="shared" si="102"/>
        <v/>
      </c>
      <c r="V286" s="37">
        <f t="shared" si="103"/>
        <v>-0.80616324746344969</v>
      </c>
      <c r="W286" s="37" t="str">
        <f t="shared" si="104"/>
        <v/>
      </c>
      <c r="X286" s="37">
        <f t="shared" si="105"/>
        <v>-0.81279801952595476</v>
      </c>
      <c r="Y286" t="str">
        <f t="shared" si="89"/>
        <v xml:space="preserve"> </v>
      </c>
      <c r="Z286" s="1">
        <f t="shared" si="106"/>
        <v>6</v>
      </c>
      <c r="AA286" t="str">
        <f t="shared" si="90"/>
        <v xml:space="preserve"> </v>
      </c>
      <c r="AB286" s="1">
        <f t="shared" si="107"/>
        <v>2</v>
      </c>
      <c r="AC286" t="str">
        <f t="shared" si="91"/>
        <v xml:space="preserve"> </v>
      </c>
      <c r="AD286" s="1">
        <f t="shared" si="108"/>
        <v>4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2.9429051246364315</v>
      </c>
      <c r="AH286" t="str">
        <f t="shared" si="110"/>
        <v xml:space="preserve"> </v>
      </c>
      <c r="AI286">
        <f t="shared" si="94"/>
        <v>120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80.616324746344972</v>
      </c>
      <c r="AR286">
        <v>81.279801952595477</v>
      </c>
      <c r="AS286">
        <v>-16.036943744752307</v>
      </c>
      <c r="AT286">
        <v>-80.616324746344972</v>
      </c>
      <c r="AU286">
        <v>-81.279801952595477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1</v>
      </c>
      <c r="E287" s="3">
        <v>12</v>
      </c>
      <c r="F287" s="3">
        <v>22</v>
      </c>
      <c r="G287" s="4">
        <v>175</v>
      </c>
      <c r="H287" s="4">
        <v>186.65</v>
      </c>
      <c r="I287" s="5">
        <v>17610.290872199999</v>
      </c>
      <c r="J287" s="4">
        <v>27.941616766467067</v>
      </c>
      <c r="K287" s="4">
        <v>22.742780553186304</v>
      </c>
      <c r="L287" s="4">
        <v>15.257510180354231</v>
      </c>
      <c r="M287" s="4">
        <v>13.490406732548195</v>
      </c>
      <c r="N287" s="4">
        <v>6.68</v>
      </c>
      <c r="O287" s="4">
        <v>-3.1884057971014581</v>
      </c>
      <c r="P287" s="4">
        <v>0.9204393249397268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-8.1630814243838223</v>
      </c>
      <c r="AR287">
        <v>3.6108417063028475</v>
      </c>
      <c r="AS287">
        <v>-6.2416287168497231</v>
      </c>
      <c r="AT287">
        <v>8.1630814243838223</v>
      </c>
      <c r="AU287">
        <v>-3.6108417063028475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37.07</v>
      </c>
      <c r="I288" s="5">
        <v>10396.066382789999</v>
      </c>
      <c r="J288" s="4" t="s">
        <v>1238</v>
      </c>
      <c r="K288" s="4" t="s">
        <v>1238</v>
      </c>
      <c r="L288" s="4" t="s">
        <v>1238</v>
      </c>
      <c r="M288" s="4" t="s">
        <v>1238</v>
      </c>
      <c r="N288" s="4" t="s">
        <v>132</v>
      </c>
      <c r="O288" s="4" t="s">
        <v>132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 xml:space="preserve"> </v>
      </c>
      <c r="V288" s="37" t="str">
        <f t="shared" si="103"/>
        <v xml:space="preserve"> 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 t="e">
        <v>#VALUE!</v>
      </c>
      <c r="AR288" t="e">
        <v>#VALUE!</v>
      </c>
      <c r="AS288" t="s">
        <v>137</v>
      </c>
      <c r="AT288" t="e">
        <v>#VALUE!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9</v>
      </c>
      <c r="D289" s="3">
        <v>3</v>
      </c>
      <c r="E289" s="3">
        <v>14</v>
      </c>
      <c r="F289" s="3">
        <v>26</v>
      </c>
      <c r="G289" s="4">
        <v>32</v>
      </c>
      <c r="H289" s="4">
        <v>29.84</v>
      </c>
      <c r="I289" s="5">
        <v>8292.2082971199998</v>
      </c>
      <c r="J289" s="4">
        <v>13.180212014134273</v>
      </c>
      <c r="K289" s="4">
        <v>24.722452361226178</v>
      </c>
      <c r="L289" s="4">
        <v>6.9394870545015079</v>
      </c>
      <c r="M289" s="4">
        <v>8.4360238140055763</v>
      </c>
      <c r="N289" s="4">
        <v>1.2070000000000001</v>
      </c>
      <c r="O289" s="4">
        <v>-47.292576419213972</v>
      </c>
      <c r="P289" s="4">
        <v>1.6353887399463807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-0.48978888473399473</v>
      </c>
      <c r="W289" s="37" t="str">
        <f t="shared" si="104"/>
        <v/>
      </c>
      <c r="X289" s="37">
        <f t="shared" si="105"/>
        <v>-0.56159864337847121</v>
      </c>
      <c r="Y289" t="str">
        <f t="shared" si="89"/>
        <v xml:space="preserve"> </v>
      </c>
      <c r="Z289" s="1">
        <f t="shared" si="106"/>
        <v>74</v>
      </c>
      <c r="AA289" t="str">
        <f t="shared" si="90"/>
        <v xml:space="preserve"> </v>
      </c>
      <c r="AB289" s="1">
        <f t="shared" si="107"/>
        <v>31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48.978888473399472</v>
      </c>
      <c r="AR289">
        <v>56.159864337847118</v>
      </c>
      <c r="AS289">
        <v>7.2386058981233292</v>
      </c>
      <c r="AT289">
        <v>-48.978888473399472</v>
      </c>
      <c r="AU289">
        <v>-56.159864337847118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1</v>
      </c>
      <c r="D290" s="3">
        <v>0</v>
      </c>
      <c r="E290" s="3">
        <v>3</v>
      </c>
      <c r="F290" s="3">
        <v>4</v>
      </c>
      <c r="G290" s="4">
        <v>43.5</v>
      </c>
      <c r="H290" s="4">
        <v>44.53</v>
      </c>
      <c r="I290" s="5">
        <v>5895.4566385400003</v>
      </c>
      <c r="J290" s="4">
        <v>22.871083718541346</v>
      </c>
      <c r="K290" s="4">
        <v>17.670634920634921</v>
      </c>
      <c r="L290" s="4">
        <v>12.671295261239369</v>
      </c>
      <c r="M290" s="4">
        <v>11.133604270462634</v>
      </c>
      <c r="N290" s="4">
        <v>1.9470000000000001</v>
      </c>
      <c r="O290" s="4">
        <v>-24.241245136186762</v>
      </c>
      <c r="P290" s="4">
        <v>3.7727374803503255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3.7727374832803253</v>
      </c>
      <c r="AH290" t="str">
        <f t="shared" si="110"/>
        <v xml:space="preserve"> </v>
      </c>
      <c r="AI290">
        <f t="shared" si="94"/>
        <v>75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11.46514852063536</v>
      </c>
      <c r="AR290">
        <v>19.949226952216947</v>
      </c>
      <c r="AS290">
        <v>-2.3130473837862153</v>
      </c>
      <c r="AT290">
        <v>-11.46514852063536</v>
      </c>
      <c r="AU290">
        <v>-19.949226952216947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11</v>
      </c>
      <c r="D291" s="3">
        <v>0</v>
      </c>
      <c r="E291" s="3">
        <v>9</v>
      </c>
      <c r="F291" s="3">
        <v>20</v>
      </c>
      <c r="G291" s="4">
        <v>85</v>
      </c>
      <c r="H291" s="4">
        <v>78.89</v>
      </c>
      <c r="I291" s="5">
        <v>24033.019739110001</v>
      </c>
      <c r="J291" s="4">
        <v>11.207557891745985</v>
      </c>
      <c r="K291" s="4">
        <v>10.244124139722114</v>
      </c>
      <c r="L291" s="4">
        <v>8.9702501638677994</v>
      </c>
      <c r="M291" s="4">
        <v>8.1419629196940999</v>
      </c>
      <c r="N291" s="4">
        <v>7.0390000000000006</v>
      </c>
      <c r="O291" s="4">
        <v>22.630662020905927</v>
      </c>
      <c r="P291" s="4">
        <v>0.52351375332741801</v>
      </c>
      <c r="Q291" s="36" t="str">
        <f t="shared" si="98"/>
        <v xml:space="preserve"> 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-0.56615109034483679</v>
      </c>
      <c r="W291" s="37" t="str">
        <f t="shared" si="104"/>
        <v/>
      </c>
      <c r="X291" s="37">
        <f t="shared" si="105"/>
        <v>-0.43330539992532258</v>
      </c>
      <c r="Y291" t="str">
        <f t="shared" si="89"/>
        <v xml:space="preserve"> </v>
      </c>
      <c r="Z291" s="1">
        <f t="shared" si="106"/>
        <v>46</v>
      </c>
      <c r="AA291" t="str">
        <f t="shared" si="90"/>
        <v xml:space="preserve"> </v>
      </c>
      <c r="AB291" s="1">
        <f t="shared" si="107"/>
        <v>68</v>
      </c>
      <c r="AC291" t="str">
        <f t="shared" si="91"/>
        <v xml:space="preserve"> </v>
      </c>
      <c r="AD291" s="1" t="str">
        <f t="shared" si="108"/>
        <v xml:space="preserve"> </v>
      </c>
      <c r="AE291" t="str">
        <f t="shared" si="92"/>
        <v xml:space="preserve"> 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56.61510903448368</v>
      </c>
      <c r="AR291">
        <v>43.330539992532259</v>
      </c>
      <c r="AS291">
        <v>7.7449613385726979</v>
      </c>
      <c r="AT291">
        <v>-56.61510903448368</v>
      </c>
      <c r="AU291">
        <v>-43.330539992532259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17</v>
      </c>
      <c r="D292" s="3">
        <v>0</v>
      </c>
      <c r="E292" s="3">
        <v>1</v>
      </c>
      <c r="F292" s="3">
        <v>18</v>
      </c>
      <c r="G292" s="4">
        <v>227.5</v>
      </c>
      <c r="H292" s="4">
        <v>185.31</v>
      </c>
      <c r="I292" s="5">
        <v>18049.194</v>
      </c>
      <c r="J292" s="4">
        <v>12.979617566715696</v>
      </c>
      <c r="K292" s="4">
        <v>12.051899063475547</v>
      </c>
      <c r="L292" s="4">
        <v>10.190950494617343</v>
      </c>
      <c r="M292" s="4">
        <v>9.5223790839324103</v>
      </c>
      <c r="N292" s="4">
        <v>14.277000000000001</v>
      </c>
      <c r="O292" s="4">
        <v>26.121908127208489</v>
      </c>
      <c r="P292" s="4">
        <v>0</v>
      </c>
      <c r="Q292" s="36">
        <f t="shared" si="98"/>
        <v>94.444444447394446</v>
      </c>
      <c r="R292" t="str">
        <f t="shared" si="99"/>
        <v xml:space="preserve"> </v>
      </c>
      <c r="S292" s="37">
        <f t="shared" si="100"/>
        <v>0.22767255165217468</v>
      </c>
      <c r="T292" s="37" t="str">
        <f t="shared" si="101"/>
        <v/>
      </c>
      <c r="U292" s="37" t="str">
        <f t="shared" si="102"/>
        <v/>
      </c>
      <c r="V292" s="37">
        <f t="shared" si="103"/>
        <v>-0.49755397353710706</v>
      </c>
      <c r="W292" s="37" t="str">
        <f t="shared" si="104"/>
        <v/>
      </c>
      <c r="X292" s="37">
        <f t="shared" si="105"/>
        <v>-0.35618778635735671</v>
      </c>
      <c r="Y292" t="str">
        <f t="shared" si="89"/>
        <v xml:space="preserve"> </v>
      </c>
      <c r="Z292" s="1">
        <f t="shared" si="106"/>
        <v>70</v>
      </c>
      <c r="AA292" t="str">
        <f t="shared" si="90"/>
        <v xml:space="preserve"> </v>
      </c>
      <c r="AB292" s="1">
        <f t="shared" si="107"/>
        <v>93</v>
      </c>
      <c r="AC292">
        <f t="shared" si="91"/>
        <v>53</v>
      </c>
      <c r="AD292" s="1" t="str">
        <f t="shared" si="108"/>
        <v xml:space="preserve"> </v>
      </c>
      <c r="AE292">
        <f t="shared" si="92"/>
        <v>9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49.755397353710705</v>
      </c>
      <c r="AR292">
        <v>35.618778635735673</v>
      </c>
      <c r="AS292">
        <v>22.767254870217467</v>
      </c>
      <c r="AT292">
        <v>-49.755397353710705</v>
      </c>
      <c r="AU292">
        <v>-35.618778635735673</v>
      </c>
      <c r="AV292" t="s">
        <v>1632</v>
      </c>
    </row>
    <row r="293" spans="1:48" x14ac:dyDescent="0.25">
      <c r="A293">
        <v>2.9600000000000142E-9</v>
      </c>
      <c r="B293" t="s">
        <v>1210</v>
      </c>
      <c r="C293" s="3">
        <v>21</v>
      </c>
      <c r="D293" s="3">
        <v>0</v>
      </c>
      <c r="E293" s="3">
        <v>1</v>
      </c>
      <c r="F293" s="3">
        <v>22</v>
      </c>
      <c r="G293" s="4">
        <v>234.5</v>
      </c>
      <c r="H293" s="4">
        <v>182.18</v>
      </c>
      <c r="I293" s="5">
        <v>39386.476878920002</v>
      </c>
      <c r="J293" s="4">
        <v>15.945733041575492</v>
      </c>
      <c r="K293" s="4">
        <v>14.157600248678893</v>
      </c>
      <c r="L293" s="4">
        <v>11.520703339373544</v>
      </c>
      <c r="M293" s="4">
        <v>10.510220338182506</v>
      </c>
      <c r="N293" s="4">
        <v>11.425000000000001</v>
      </c>
      <c r="O293" s="4">
        <v>13.343253968253974</v>
      </c>
      <c r="P293" s="4">
        <v>2.065539576243276</v>
      </c>
      <c r="Q293" s="36">
        <f t="shared" si="98"/>
        <v>95.454545457505446</v>
      </c>
      <c r="R293" t="str">
        <f t="shared" si="99"/>
        <v xml:space="preserve"> </v>
      </c>
      <c r="S293" s="37">
        <f t="shared" si="100"/>
        <v>0.28718849785515865</v>
      </c>
      <c r="T293" s="37" t="str">
        <f t="shared" si="101"/>
        <v/>
      </c>
      <c r="U293" s="37" t="str">
        <f t="shared" si="102"/>
        <v/>
      </c>
      <c r="V293" s="37">
        <f t="shared" si="103"/>
        <v>-0.38273449394049031</v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>
        <f t="shared" si="106"/>
        <v>109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26</v>
      </c>
      <c r="AD293" s="1" t="str">
        <f t="shared" si="108"/>
        <v xml:space="preserve"> </v>
      </c>
      <c r="AE293">
        <f t="shared" si="92"/>
        <v>6</v>
      </c>
      <c r="AF293" t="str">
        <f t="shared" si="93"/>
        <v xml:space="preserve"> </v>
      </c>
      <c r="AG293">
        <f t="shared" si="109"/>
        <v>2.0655395792032758</v>
      </c>
      <c r="AH293" t="str">
        <f t="shared" si="110"/>
        <v xml:space="preserve"> </v>
      </c>
      <c r="AI293">
        <f t="shared" si="94"/>
        <v>174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1210</v>
      </c>
      <c r="AP293" t="s">
        <v>1244</v>
      </c>
      <c r="AQ293">
        <v>38.273449394049031</v>
      </c>
      <c r="AR293">
        <v>27.218079181526058</v>
      </c>
      <c r="AS293">
        <v>28.718849489515861</v>
      </c>
      <c r="AT293">
        <v>-38.273449394049031</v>
      </c>
      <c r="AU293">
        <v>-27.218079181526058</v>
      </c>
      <c r="AV293" t="s">
        <v>1633</v>
      </c>
    </row>
    <row r="294" spans="1:48" x14ac:dyDescent="0.25">
      <c r="A294">
        <v>2.9700000000000144E-9</v>
      </c>
      <c r="B294" t="s">
        <v>916</v>
      </c>
      <c r="C294" s="3">
        <v>23</v>
      </c>
      <c r="D294" s="3">
        <v>1</v>
      </c>
      <c r="E294" s="3">
        <v>12</v>
      </c>
      <c r="F294" s="3">
        <v>36</v>
      </c>
      <c r="G294" s="4">
        <v>270.89401245117187</v>
      </c>
      <c r="H294" s="4">
        <v>248.84</v>
      </c>
      <c r="I294" s="5">
        <v>130774.55889784002</v>
      </c>
      <c r="J294" s="4">
        <v>32.100103199174406</v>
      </c>
      <c r="K294" s="4">
        <v>28.393427658603379</v>
      </c>
      <c r="L294" s="4">
        <v>17.786539759653824</v>
      </c>
      <c r="M294" s="4">
        <v>16.109044768364203</v>
      </c>
      <c r="N294" s="4">
        <v>7.7519999999999998</v>
      </c>
      <c r="O294" s="4">
        <v>5.6130790190735684</v>
      </c>
      <c r="P294" s="4">
        <v>1.648850667095322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916</v>
      </c>
      <c r="AP294" t="s">
        <v>1242</v>
      </c>
      <c r="AQ294">
        <v>-24.260743574088806</v>
      </c>
      <c r="AR294">
        <v>-12.36627576352085</v>
      </c>
      <c r="AS294">
        <v>8.8627280385677132</v>
      </c>
      <c r="AT294">
        <v>24.260743574088806</v>
      </c>
      <c r="AU294">
        <v>12.36627576352085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10</v>
      </c>
      <c r="D295" s="3">
        <v>0</v>
      </c>
      <c r="E295" s="3">
        <v>2</v>
      </c>
      <c r="F295" s="3">
        <v>12</v>
      </c>
      <c r="G295" s="4">
        <v>38.5</v>
      </c>
      <c r="H295" s="4">
        <v>31.65</v>
      </c>
      <c r="I295" s="5">
        <v>9630.8601253500001</v>
      </c>
      <c r="J295" s="4">
        <v>15.114613180515759</v>
      </c>
      <c r="K295" s="4">
        <v>12.66</v>
      </c>
      <c r="L295" s="4">
        <v>10.496100252737996</v>
      </c>
      <c r="M295" s="4">
        <v>9.078163071990673</v>
      </c>
      <c r="N295" s="4">
        <v>2.0939999999999999</v>
      </c>
      <c r="O295" s="4">
        <v>-11.645569620253173</v>
      </c>
      <c r="P295" s="4" t="s">
        <v>137</v>
      </c>
      <c r="Q295" s="36">
        <f t="shared" si="98"/>
        <v>83.333333336313331</v>
      </c>
      <c r="R295" t="str">
        <f t="shared" si="99"/>
        <v xml:space="preserve"> </v>
      </c>
      <c r="S295" s="37">
        <f t="shared" si="100"/>
        <v>0.21642970282202209</v>
      </c>
      <c r="T295" s="37" t="str">
        <f t="shared" si="101"/>
        <v/>
      </c>
      <c r="U295" s="37" t="str">
        <f t="shared" si="102"/>
        <v/>
      </c>
      <c r="V295" s="37">
        <f t="shared" si="103"/>
        <v>-0.41490746587571203</v>
      </c>
      <c r="W295" s="37" t="str">
        <f t="shared" si="104"/>
        <v/>
      </c>
      <c r="X295" s="37">
        <f t="shared" si="105"/>
        <v>-0.33690998284217522</v>
      </c>
      <c r="Y295" t="str">
        <f t="shared" si="89"/>
        <v xml:space="preserve"> </v>
      </c>
      <c r="Z295" s="1">
        <f t="shared" si="106"/>
        <v>96</v>
      </c>
      <c r="AA295" t="str">
        <f t="shared" si="90"/>
        <v xml:space="preserve"> </v>
      </c>
      <c r="AB295" s="1">
        <f t="shared" si="107"/>
        <v>103</v>
      </c>
      <c r="AC295">
        <f t="shared" si="91"/>
        <v>61</v>
      </c>
      <c r="AD295" s="1" t="str">
        <f t="shared" si="108"/>
        <v xml:space="preserve"> </v>
      </c>
      <c r="AE295">
        <f t="shared" si="92"/>
        <v>33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41.490746587571202</v>
      </c>
      <c r="AR295">
        <v>33.690998284217521</v>
      </c>
      <c r="AS295">
        <v>21.64296998420221</v>
      </c>
      <c r="AT295">
        <v>-41.490746587571202</v>
      </c>
      <c r="AU295">
        <v>-33.690998284217521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10</v>
      </c>
      <c r="D296" s="3">
        <v>0</v>
      </c>
      <c r="E296" s="3">
        <v>9</v>
      </c>
      <c r="F296" s="3">
        <v>19</v>
      </c>
      <c r="G296" s="4">
        <v>170</v>
      </c>
      <c r="H296" s="4">
        <v>150.96</v>
      </c>
      <c r="I296" s="5">
        <v>144388.76735712</v>
      </c>
      <c r="J296" s="4">
        <v>20.917278647637524</v>
      </c>
      <c r="K296" s="4">
        <v>18.860569715142432</v>
      </c>
      <c r="L296" s="4">
        <v>19.021740909636389</v>
      </c>
      <c r="M296" s="4">
        <v>15.8740992413573</v>
      </c>
      <c r="N296" s="4">
        <v>7.2170000000000005</v>
      </c>
      <c r="O296" s="4">
        <v>19.486754966887425</v>
      </c>
      <c r="P296" s="4">
        <v>2.1509009009009006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2.1509009038909004</v>
      </c>
      <c r="AH296" t="str">
        <f t="shared" si="110"/>
        <v xml:space="preserve"> </v>
      </c>
      <c r="AI296">
        <f t="shared" si="94"/>
        <v>166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19.028403672898499</v>
      </c>
      <c r="AR296">
        <v>-20.169645891599131</v>
      </c>
      <c r="AS296">
        <v>12.612612612612617</v>
      </c>
      <c r="AT296">
        <v>-19.028403672898499</v>
      </c>
      <c r="AU296">
        <v>20.169645891599131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15</v>
      </c>
      <c r="D297" s="3">
        <v>0</v>
      </c>
      <c r="E297" s="3">
        <v>9</v>
      </c>
      <c r="F297" s="3">
        <v>24</v>
      </c>
      <c r="G297" s="4">
        <v>433</v>
      </c>
      <c r="H297" s="4">
        <v>395.58</v>
      </c>
      <c r="I297" s="5">
        <v>110581.244139</v>
      </c>
      <c r="J297" s="4">
        <v>16.344930171060241</v>
      </c>
      <c r="K297" s="4">
        <v>14.840186074429772</v>
      </c>
      <c r="L297" s="4">
        <v>12.191575232146619</v>
      </c>
      <c r="M297" s="4">
        <v>11.251357918950964</v>
      </c>
      <c r="N297" s="4">
        <v>24.202000000000002</v>
      </c>
      <c r="O297" s="4">
        <v>10.259681093394089</v>
      </c>
      <c r="P297" s="4">
        <v>2.7056474038121241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>
        <f t="shared" si="103"/>
        <v>-0.36728141834299743</v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>
        <f t="shared" si="106"/>
        <v>115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2.7056474068121239</v>
      </c>
      <c r="AH297" t="str">
        <f t="shared" si="110"/>
        <v xml:space="preserve"> </v>
      </c>
      <c r="AI297">
        <f t="shared" si="94"/>
        <v>135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36.728141834299741</v>
      </c>
      <c r="AR297">
        <v>22.979853133965587</v>
      </c>
      <c r="AS297">
        <v>9.459527781990996</v>
      </c>
      <c r="AT297">
        <v>-36.728141834299741</v>
      </c>
      <c r="AU297">
        <v>-22.979853133965587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5</v>
      </c>
      <c r="D298" s="3">
        <v>0</v>
      </c>
      <c r="E298" s="3">
        <v>7</v>
      </c>
      <c r="F298" s="3">
        <v>12</v>
      </c>
      <c r="G298" s="4">
        <v>43.5</v>
      </c>
      <c r="H298" s="4">
        <v>34.450000000000003</v>
      </c>
      <c r="I298" s="5">
        <v>6657.3977340000001</v>
      </c>
      <c r="J298" s="4">
        <v>4.4240400667779634</v>
      </c>
      <c r="K298" s="4">
        <v>3.5577816792316432</v>
      </c>
      <c r="L298" s="4" t="s">
        <v>1238</v>
      </c>
      <c r="M298" s="4" t="s">
        <v>1238</v>
      </c>
      <c r="N298" s="4">
        <v>7.7869999999999999</v>
      </c>
      <c r="O298" s="4">
        <v>16.050670640834575</v>
      </c>
      <c r="P298" s="4">
        <v>4.9230769230769225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0.26269956759635704</v>
      </c>
      <c r="T298" s="37" t="str">
        <f t="shared" si="101"/>
        <v/>
      </c>
      <c r="U298" s="37" t="str">
        <f t="shared" si="102"/>
        <v/>
      </c>
      <c r="V298" s="37">
        <f t="shared" si="103"/>
        <v>-0.82874369440858053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5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37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4.9230769260869227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42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82.874369440858047</v>
      </c>
      <c r="AR298" t="e">
        <v>#VALUE!</v>
      </c>
      <c r="AS298">
        <v>26.269956458635701</v>
      </c>
      <c r="AT298">
        <v>-82.874369440858047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1211</v>
      </c>
      <c r="C299" s="3">
        <v>7</v>
      </c>
      <c r="D299" s="3">
        <v>1</v>
      </c>
      <c r="E299" s="3">
        <v>3</v>
      </c>
      <c r="F299" s="3">
        <v>11</v>
      </c>
      <c r="G299" s="4">
        <v>59</v>
      </c>
      <c r="H299" s="4">
        <v>53.06</v>
      </c>
      <c r="I299" s="5">
        <v>13246.129317120001</v>
      </c>
      <c r="J299" s="4">
        <v>21.84438040345821</v>
      </c>
      <c r="K299" s="4">
        <v>20.542005420054199</v>
      </c>
      <c r="L299" s="4">
        <v>13.945363218070272</v>
      </c>
      <c r="M299" s="4">
        <v>12.677924325009506</v>
      </c>
      <c r="N299" s="4">
        <v>2.4290000000000003</v>
      </c>
      <c r="O299" s="4">
        <v>5.1515151515151612</v>
      </c>
      <c r="P299" s="4">
        <v>3.0380701093102149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3.0380701123302147</v>
      </c>
      <c r="AH299" t="str">
        <f t="shared" si="110"/>
        <v xml:space="preserve"> </v>
      </c>
      <c r="AI299">
        <f t="shared" si="118"/>
        <v>111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1211</v>
      </c>
      <c r="AP299" t="s">
        <v>1250</v>
      </c>
      <c r="AQ299">
        <v>15.439556844827095</v>
      </c>
      <c r="AR299">
        <v>11.900316185240811</v>
      </c>
      <c r="AS299">
        <v>11.19487372785526</v>
      </c>
      <c r="AT299">
        <v>-15.439556844827095</v>
      </c>
      <c r="AU299">
        <v>-11.900316185240811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5</v>
      </c>
      <c r="F300" s="3">
        <v>30</v>
      </c>
      <c r="G300" s="4">
        <v>185</v>
      </c>
      <c r="H300" s="4">
        <v>166.71</v>
      </c>
      <c r="I300" s="5">
        <v>125988.75622866</v>
      </c>
      <c r="J300" s="4">
        <v>29.247368421052631</v>
      </c>
      <c r="K300" s="4">
        <v>19.636042402826856</v>
      </c>
      <c r="L300" s="4">
        <v>17.273323869812646</v>
      </c>
      <c r="M300" s="4">
        <v>12.548193608324043</v>
      </c>
      <c r="N300" s="4">
        <v>8.49</v>
      </c>
      <c r="O300" s="4">
        <v>44.19157608695653</v>
      </c>
      <c r="P300" s="4">
        <v>1.3694439445744104</v>
      </c>
      <c r="Q300" s="36">
        <f t="shared" si="98"/>
        <v>80.000000003029996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48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-13.217696685747594</v>
      </c>
      <c r="AR300">
        <v>-9.1240398377380174</v>
      </c>
      <c r="AS300">
        <v>10.971147501649558</v>
      </c>
      <c r="AT300">
        <v>13.217696685747594</v>
      </c>
      <c r="AU300">
        <v>9.1240398377380174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22</v>
      </c>
      <c r="D301" s="3">
        <v>0</v>
      </c>
      <c r="E301" s="3">
        <v>3</v>
      </c>
      <c r="F301" s="3">
        <v>25</v>
      </c>
      <c r="G301" s="4">
        <v>400</v>
      </c>
      <c r="H301" s="4">
        <v>306.60000000000002</v>
      </c>
      <c r="I301" s="5">
        <v>44648.693985000005</v>
      </c>
      <c r="J301" s="4">
        <v>20.104918032786887</v>
      </c>
      <c r="K301" s="4">
        <v>14.676878889420776</v>
      </c>
      <c r="L301" s="4">
        <v>15.096811741798557</v>
      </c>
      <c r="M301" s="4">
        <v>11.112280853224988</v>
      </c>
      <c r="N301" s="4">
        <v>20.89</v>
      </c>
      <c r="O301" s="4">
        <v>30.971786833855795</v>
      </c>
      <c r="P301" s="4">
        <v>1.6311154598825832</v>
      </c>
      <c r="Q301" s="36">
        <f t="shared" si="98"/>
        <v>88.00000000304</v>
      </c>
      <c r="R301" t="str">
        <f t="shared" si="99"/>
        <v xml:space="preserve"> </v>
      </c>
      <c r="S301" s="37">
        <f t="shared" si="100"/>
        <v>0.30463144465774289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24</v>
      </c>
      <c r="AD301" s="1" t="str">
        <f t="shared" si="108"/>
        <v xml:space="preserve"> </v>
      </c>
      <c r="AE301">
        <f t="shared" si="116"/>
        <v>21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22.173083097301106</v>
      </c>
      <c r="AR301">
        <v>4.6260523827759581</v>
      </c>
      <c r="AS301">
        <v>30.463144161774292</v>
      </c>
      <c r="AT301">
        <v>-22.173083097301106</v>
      </c>
      <c r="AU301">
        <v>-4.6260523827759581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14</v>
      </c>
      <c r="D302" s="3">
        <v>0</v>
      </c>
      <c r="E302" s="3">
        <v>7</v>
      </c>
      <c r="F302" s="3">
        <v>21</v>
      </c>
      <c r="G302" s="4">
        <v>43.5</v>
      </c>
      <c r="H302" s="4">
        <v>42.1</v>
      </c>
      <c r="I302" s="5">
        <v>24833.615746800002</v>
      </c>
      <c r="J302" s="4" t="s">
        <v>1238</v>
      </c>
      <c r="K302" s="4" t="s">
        <v>1238</v>
      </c>
      <c r="L302" s="4" t="s">
        <v>1238</v>
      </c>
      <c r="M302" s="4">
        <v>8.3275941848705592</v>
      </c>
      <c r="N302" s="4">
        <v>-6.266</v>
      </c>
      <c r="O302" s="4" t="s">
        <v>132</v>
      </c>
      <c r="P302" s="4">
        <v>0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 xml:space="preserve"> </v>
      </c>
      <c r="V302" s="37" t="str">
        <f t="shared" si="103"/>
        <v xml:space="preserve"> </v>
      </c>
      <c r="W302" s="37" t="str">
        <f t="shared" si="104"/>
        <v xml:space="preserve"> </v>
      </c>
      <c r="X302" s="37" t="str">
        <f t="shared" si="105"/>
        <v xml:space="preserve"> 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 t="e">
        <v>#VALUE!</v>
      </c>
      <c r="AR302" t="e">
        <v>#VALUE!</v>
      </c>
      <c r="AS302">
        <v>3.3254156769596088</v>
      </c>
      <c r="AT302" t="e">
        <v>#VALUE!</v>
      </c>
      <c r="AU302" t="e">
        <v>#VALUE!</v>
      </c>
      <c r="AV302" t="s">
        <v>1642</v>
      </c>
    </row>
    <row r="303" spans="1:48" x14ac:dyDescent="0.25">
      <c r="A303">
        <v>3.0600000000000159E-9</v>
      </c>
      <c r="B303" t="s">
        <v>1212</v>
      </c>
      <c r="C303" s="3">
        <v>3</v>
      </c>
      <c r="D303" s="3">
        <v>0</v>
      </c>
      <c r="E303" s="3">
        <v>5</v>
      </c>
      <c r="F303" s="3">
        <v>8</v>
      </c>
      <c r="G303" s="4">
        <v>67</v>
      </c>
      <c r="H303" s="4">
        <v>68.19</v>
      </c>
      <c r="I303" s="5">
        <v>9908.9289288</v>
      </c>
      <c r="J303" s="4">
        <v>25.088300220750551</v>
      </c>
      <c r="K303" s="4">
        <v>30.039647577092509</v>
      </c>
      <c r="L303" s="4">
        <v>15.072373409827886</v>
      </c>
      <c r="M303" s="4">
        <v>16.425455657492357</v>
      </c>
      <c r="N303" s="4">
        <v>2.27</v>
      </c>
      <c r="O303" s="4">
        <v>-9.1999999999999993</v>
      </c>
      <c r="P303" s="4">
        <v>1.3755682651415166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1212</v>
      </c>
      <c r="AP303" t="s">
        <v>1239</v>
      </c>
      <c r="AQ303">
        <v>2.8822175088639712</v>
      </c>
      <c r="AR303">
        <v>4.7804412850876998</v>
      </c>
      <c r="AS303">
        <v>-1.7451239184631095</v>
      </c>
      <c r="AT303">
        <v>-2.8822175088639712</v>
      </c>
      <c r="AU303">
        <v>-4.7804412850876998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10</v>
      </c>
      <c r="D304" s="3">
        <v>0</v>
      </c>
      <c r="E304" s="3">
        <v>14</v>
      </c>
      <c r="F304" s="3">
        <v>24</v>
      </c>
      <c r="G304" s="4">
        <v>72</v>
      </c>
      <c r="H304" s="4">
        <v>76.94</v>
      </c>
      <c r="I304" s="5">
        <v>25685.59451096</v>
      </c>
      <c r="J304" s="4">
        <v>16.338925461881502</v>
      </c>
      <c r="K304" s="4">
        <v>10.370669901603989</v>
      </c>
      <c r="L304" s="4">
        <v>10.055246777191966</v>
      </c>
      <c r="M304" s="4">
        <v>7.5610962052309505</v>
      </c>
      <c r="N304" s="4">
        <v>4.7090000000000005</v>
      </c>
      <c r="O304" s="4">
        <v>-51.222291278226642</v>
      </c>
      <c r="P304" s="4">
        <v>5.5614764751754615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-0.36751386296252608</v>
      </c>
      <c r="W304" s="37" t="str">
        <f t="shared" si="104"/>
        <v/>
      </c>
      <c r="X304" s="37">
        <f t="shared" si="105"/>
        <v>-0.36476085427298577</v>
      </c>
      <c r="Y304" t="str">
        <f t="shared" si="113"/>
        <v xml:space="preserve"> </v>
      </c>
      <c r="Z304" s="1">
        <f t="shared" si="106"/>
        <v>114</v>
      </c>
      <c r="AA304" t="str">
        <f t="shared" si="114"/>
        <v xml:space="preserve"> </v>
      </c>
      <c r="AB304" s="1">
        <f t="shared" si="107"/>
        <v>84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5.5614764782454618</v>
      </c>
      <c r="AH304" t="str">
        <f t="shared" si="110"/>
        <v xml:space="preserve"> </v>
      </c>
      <c r="AI304">
        <f t="shared" si="118"/>
        <v>29</v>
      </c>
      <c r="AJ304" t="str">
        <f t="shared" si="119"/>
        <v xml:space="preserve"> </v>
      </c>
      <c r="AK304" t="str">
        <f t="shared" si="111"/>
        <v xml:space="preserve"> </v>
      </c>
      <c r="AL304">
        <f t="shared" si="112"/>
        <v>-51.222291275156643</v>
      </c>
      <c r="AM304" t="str">
        <f t="shared" si="120"/>
        <v xml:space="preserve"> </v>
      </c>
      <c r="AN304">
        <f t="shared" si="121"/>
        <v>3</v>
      </c>
      <c r="AO304" t="s">
        <v>223</v>
      </c>
      <c r="AP304" t="s">
        <v>1242</v>
      </c>
      <c r="AQ304">
        <v>36.751386296252605</v>
      </c>
      <c r="AR304">
        <v>36.476085427298578</v>
      </c>
      <c r="AS304">
        <v>-6.4205874707564341</v>
      </c>
      <c r="AT304">
        <v>-36.751386296252605</v>
      </c>
      <c r="AU304">
        <v>-36.476085427298578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1</v>
      </c>
      <c r="D305" s="3">
        <v>7</v>
      </c>
      <c r="E305" s="3">
        <v>8</v>
      </c>
      <c r="F305" s="3">
        <v>16</v>
      </c>
      <c r="G305" s="4">
        <v>6.5</v>
      </c>
      <c r="H305" s="4">
        <v>6.98</v>
      </c>
      <c r="I305" s="5">
        <v>2165.5142461199998</v>
      </c>
      <c r="J305" s="4">
        <v>2.6211040180247838</v>
      </c>
      <c r="K305" s="4" t="s">
        <v>1238</v>
      </c>
      <c r="L305" s="4">
        <v>4.230589320509007</v>
      </c>
      <c r="M305" s="4" t="s">
        <v>1238</v>
      </c>
      <c r="N305" s="4">
        <v>-3.843</v>
      </c>
      <c r="O305" s="4" t="s">
        <v>132</v>
      </c>
      <c r="P305" s="4">
        <v>4.670487106017192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-0.8985360476120936</v>
      </c>
      <c r="W305" s="37" t="str">
        <f t="shared" si="104"/>
        <v/>
      </c>
      <c r="X305" s="37">
        <f t="shared" si="105"/>
        <v>-0.7327329696196212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7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4.6704871090971922</v>
      </c>
      <c r="AH305" t="str">
        <f t="shared" si="110"/>
        <v xml:space="preserve"> </v>
      </c>
      <c r="AI305">
        <f t="shared" si="118"/>
        <v>46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89.853604761209354</v>
      </c>
      <c r="AR305">
        <v>73.273296961962117</v>
      </c>
      <c r="AS305">
        <v>-6.8767908309455672</v>
      </c>
      <c r="AT305">
        <v>-89.853604761209354</v>
      </c>
      <c r="AU305">
        <v>-73.273296961962117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33</v>
      </c>
      <c r="D306" s="3">
        <v>1</v>
      </c>
      <c r="E306" s="3">
        <v>6</v>
      </c>
      <c r="F306" s="3">
        <v>40</v>
      </c>
      <c r="G306" s="4">
        <v>358</v>
      </c>
      <c r="H306" s="4">
        <v>341.85</v>
      </c>
      <c r="I306" s="5">
        <v>342212.66080244997</v>
      </c>
      <c r="J306" s="4" t="s">
        <v>1238</v>
      </c>
      <c r="K306" s="4">
        <v>39.229974753270596</v>
      </c>
      <c r="L306" s="4">
        <v>38.455661987950712</v>
      </c>
      <c r="M306" s="4">
        <v>29.955928624494049</v>
      </c>
      <c r="N306" s="4">
        <v>6.6779999999999999</v>
      </c>
      <c r="O306" s="4">
        <v>-14.05405405405406</v>
      </c>
      <c r="P306" s="4">
        <v>0.4803276290770806</v>
      </c>
      <c r="Q306" s="36">
        <f t="shared" si="98"/>
        <v>82.500000003089994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38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-142.94323561509401</v>
      </c>
      <c r="AS306">
        <v>4.7242942811174471</v>
      </c>
      <c r="AT306" t="e">
        <v>#VALUE!</v>
      </c>
      <c r="AU306">
        <v>142.94323561509401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4</v>
      </c>
      <c r="D307" s="3">
        <v>0</v>
      </c>
      <c r="E307" s="3">
        <v>11</v>
      </c>
      <c r="F307" s="3">
        <v>15</v>
      </c>
      <c r="G307" s="4">
        <v>122</v>
      </c>
      <c r="H307" s="4">
        <v>118.19</v>
      </c>
      <c r="I307" s="5">
        <v>13516.823342569998</v>
      </c>
      <c r="J307" s="4" t="s">
        <v>1238</v>
      </c>
      <c r="K307" s="4" t="s">
        <v>1238</v>
      </c>
      <c r="L307" s="4">
        <v>19.670441557657387</v>
      </c>
      <c r="M307" s="4">
        <v>19.167529612997988</v>
      </c>
      <c r="N307" s="4">
        <v>2.08</v>
      </c>
      <c r="O307" s="4">
        <v>-7.4733096085409318</v>
      </c>
      <c r="P307" s="4">
        <v>3.4554530840172606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3.4554530871172604</v>
      </c>
      <c r="AH307" t="str">
        <f t="shared" si="110"/>
        <v xml:space="preserve"> </v>
      </c>
      <c r="AI307">
        <f t="shared" si="118"/>
        <v>90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-24.2678053362398</v>
      </c>
      <c r="AS307">
        <v>3.223622979947538</v>
      </c>
      <c r="AT307" t="e">
        <v>#VALUE!</v>
      </c>
      <c r="AU307">
        <v>24.2678053362398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2</v>
      </c>
      <c r="D308" s="3">
        <v>7</v>
      </c>
      <c r="E308" s="3">
        <v>8</v>
      </c>
      <c r="F308" s="3">
        <v>17</v>
      </c>
      <c r="G308" s="4">
        <v>8</v>
      </c>
      <c r="H308" s="4">
        <v>7.78</v>
      </c>
      <c r="I308" s="5">
        <v>1162.8273370400002</v>
      </c>
      <c r="J308" s="4" t="s">
        <v>1238</v>
      </c>
      <c r="K308" s="4" t="s">
        <v>1238</v>
      </c>
      <c r="L308" s="4">
        <v>12.565064922933209</v>
      </c>
      <c r="M308" s="4">
        <v>12.689530188679246</v>
      </c>
      <c r="N308" s="4">
        <v>-0.498</v>
      </c>
      <c r="O308" s="4" t="s">
        <v>132</v>
      </c>
      <c r="P308" s="4">
        <v>10.925449871465295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10.925449874575294</v>
      </c>
      <c r="AH308" t="str">
        <f t="shared" si="110"/>
        <v xml:space="preserve"> </v>
      </c>
      <c r="AI308">
        <f t="shared" si="118"/>
        <v>3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20.620335984657235</v>
      </c>
      <c r="AS308">
        <v>2.8277634961439535</v>
      </c>
      <c r="AT308" t="e">
        <v>#VALUE!</v>
      </c>
      <c r="AU308">
        <v>-20.620335984657235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1</v>
      </c>
      <c r="E309" s="3">
        <v>16</v>
      </c>
      <c r="F309" s="3">
        <v>25</v>
      </c>
      <c r="G309" s="4">
        <v>104.5</v>
      </c>
      <c r="H309" s="4">
        <v>107.76</v>
      </c>
      <c r="I309" s="5">
        <v>34948.192374240003</v>
      </c>
      <c r="J309" s="4" t="s">
        <v>1238</v>
      </c>
      <c r="K309" s="4">
        <v>36.270615954224169</v>
      </c>
      <c r="L309" s="4">
        <v>38.62243675660838</v>
      </c>
      <c r="M309" s="4">
        <v>18.236887794590114</v>
      </c>
      <c r="N309" s="4">
        <v>-0.22600000000000001</v>
      </c>
      <c r="O309" s="4" t="s">
        <v>132</v>
      </c>
      <c r="P309" s="4">
        <v>0.45749814402375644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 t="e">
        <v>#VALUE!</v>
      </c>
      <c r="AR309">
        <v>-143.99683344236189</v>
      </c>
      <c r="AS309">
        <v>-3.025241276911661</v>
      </c>
      <c r="AT309" t="e">
        <v>#VALUE!</v>
      </c>
      <c r="AU309">
        <v>143.99683344236189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14</v>
      </c>
      <c r="D310" s="3">
        <v>0</v>
      </c>
      <c r="E310" s="3">
        <v>5</v>
      </c>
      <c r="F310" s="3">
        <v>19</v>
      </c>
      <c r="G310" s="4">
        <v>64</v>
      </c>
      <c r="H310" s="4">
        <v>59.07</v>
      </c>
      <c r="I310" s="5">
        <v>15448.698134429998</v>
      </c>
      <c r="J310" s="4">
        <v>21.877777777777776</v>
      </c>
      <c r="K310" s="4">
        <v>20.132924335378323</v>
      </c>
      <c r="L310" s="4">
        <v>13.243464597288224</v>
      </c>
      <c r="M310" s="4">
        <v>12.741481488023739</v>
      </c>
      <c r="N310" s="4">
        <v>2.7</v>
      </c>
      <c r="O310" s="4">
        <v>20.000000000000007</v>
      </c>
      <c r="P310" s="4">
        <v>0.96326392415777895</v>
      </c>
      <c r="Q310" s="36">
        <f t="shared" si="98"/>
        <v>73.684210529445792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68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15.310274314468176</v>
      </c>
      <c r="AR310">
        <v>16.334553257014317</v>
      </c>
      <c r="AS310">
        <v>8.3460301337396245</v>
      </c>
      <c r="AT310">
        <v>-15.310274314468176</v>
      </c>
      <c r="AU310">
        <v>-16.334553257014317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25</v>
      </c>
      <c r="D311" s="3">
        <v>0</v>
      </c>
      <c r="E311" s="3">
        <v>10</v>
      </c>
      <c r="F311" s="3">
        <v>35</v>
      </c>
      <c r="G311" s="4">
        <v>220</v>
      </c>
      <c r="H311" s="4">
        <v>224.81</v>
      </c>
      <c r="I311" s="5">
        <v>167281.68617234001</v>
      </c>
      <c r="J311" s="4">
        <v>38.653713892709767</v>
      </c>
      <c r="K311" s="4">
        <v>27.645105755041811</v>
      </c>
      <c r="L311" s="4">
        <v>23.516603364508178</v>
      </c>
      <c r="M311" s="4">
        <v>18.534572601947687</v>
      </c>
      <c r="N311" s="4">
        <v>5.8159999999999998</v>
      </c>
      <c r="O311" s="4">
        <v>-25.816326530612244</v>
      </c>
      <c r="P311" s="4">
        <v>2.4242693830345625</v>
      </c>
      <c r="Q311" s="36">
        <f t="shared" si="98"/>
        <v>71.428571431711433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78</v>
      </c>
      <c r="AF311" t="str">
        <f t="shared" si="117"/>
        <v xml:space="preserve"> </v>
      </c>
      <c r="AG311">
        <f t="shared" si="109"/>
        <v>2.4242693861745623</v>
      </c>
      <c r="AH311" t="str">
        <f t="shared" si="110"/>
        <v xml:space="preserve"> </v>
      </c>
      <c r="AI311">
        <f t="shared" si="118"/>
        <v>148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-49.630024564274187</v>
      </c>
      <c r="AR311">
        <v>-48.56589164530665</v>
      </c>
      <c r="AS311">
        <v>-2.1395845380543621</v>
      </c>
      <c r="AT311">
        <v>49.630024564274187</v>
      </c>
      <c r="AU311">
        <v>48.56589164530665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20</v>
      </c>
      <c r="D312" s="3">
        <v>0</v>
      </c>
      <c r="E312" s="3">
        <v>5</v>
      </c>
      <c r="F312" s="3">
        <v>25</v>
      </c>
      <c r="G312" s="4">
        <v>120</v>
      </c>
      <c r="H312" s="4">
        <v>103.565</v>
      </c>
      <c r="I312" s="5">
        <v>26145.141150975</v>
      </c>
      <c r="J312" s="4">
        <v>18.72784810126582</v>
      </c>
      <c r="K312" s="4">
        <v>17.41466285522112</v>
      </c>
      <c r="L312" s="4">
        <v>17.324122926325465</v>
      </c>
      <c r="M312" s="4">
        <v>15.368832811494727</v>
      </c>
      <c r="N312" s="4">
        <v>5.9470000000000001</v>
      </c>
      <c r="O312" s="4">
        <v>5.8185053380782916</v>
      </c>
      <c r="P312" s="4">
        <v>1.4165017138994835</v>
      </c>
      <c r="Q312" s="36">
        <f t="shared" si="98"/>
        <v>80.000000003150006</v>
      </c>
      <c r="R312" t="str">
        <f t="shared" si="99"/>
        <v xml:space="preserve"> </v>
      </c>
      <c r="S312" s="37">
        <f t="shared" si="100"/>
        <v>0.15869261165673484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106</v>
      </c>
      <c r="AD312" s="1" t="str">
        <f t="shared" si="108"/>
        <v xml:space="preserve"> </v>
      </c>
      <c r="AE312">
        <f t="shared" si="116"/>
        <v>47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27.503774172734417</v>
      </c>
      <c r="AR312">
        <v>-9.4449623369862401</v>
      </c>
      <c r="AS312">
        <v>15.869260850673484</v>
      </c>
      <c r="AT312">
        <v>-27.503774172734417</v>
      </c>
      <c r="AU312">
        <v>9.4449623369862401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13</v>
      </c>
      <c r="D313" s="3">
        <v>0</v>
      </c>
      <c r="E313" s="3">
        <v>5</v>
      </c>
      <c r="F313" s="3">
        <v>18</v>
      </c>
      <c r="G313" s="4">
        <v>185</v>
      </c>
      <c r="H313" s="4">
        <v>152.75</v>
      </c>
      <c r="I313" s="5">
        <v>24774.48599275</v>
      </c>
      <c r="J313" s="4">
        <v>10.370697263901146</v>
      </c>
      <c r="K313" s="4">
        <v>10.023623597348907</v>
      </c>
      <c r="L313" s="4">
        <v>7.5537128835602276</v>
      </c>
      <c r="M313" s="4">
        <v>7.8106246851914563</v>
      </c>
      <c r="N313" s="4">
        <v>15.239000000000001</v>
      </c>
      <c r="O313" s="4">
        <v>1.9331103678929744</v>
      </c>
      <c r="P313" s="4">
        <v>1.1345335515548283</v>
      </c>
      <c r="Q313" s="36">
        <f t="shared" si="98"/>
        <v>72.222222225382225</v>
      </c>
      <c r="R313" t="str">
        <f t="shared" si="99"/>
        <v xml:space="preserve"> </v>
      </c>
      <c r="S313" s="37">
        <f t="shared" si="100"/>
        <v>0.21112929939567923</v>
      </c>
      <c r="T313" s="37" t="str">
        <f t="shared" si="101"/>
        <v/>
      </c>
      <c r="U313" s="37" t="str">
        <f t="shared" si="102"/>
        <v/>
      </c>
      <c r="V313" s="37">
        <f t="shared" si="103"/>
        <v>-0.59854628958723455</v>
      </c>
      <c r="W313" s="37" t="str">
        <f t="shared" si="104"/>
        <v/>
      </c>
      <c r="X313" s="37">
        <f t="shared" si="105"/>
        <v>-0.52279499195344981</v>
      </c>
      <c r="Y313" t="str">
        <f t="shared" si="113"/>
        <v xml:space="preserve"> </v>
      </c>
      <c r="Z313" s="1">
        <f t="shared" si="106"/>
        <v>42</v>
      </c>
      <c r="AA313" t="str">
        <f t="shared" si="114"/>
        <v xml:space="preserve"> </v>
      </c>
      <c r="AB313" s="1">
        <f t="shared" si="107"/>
        <v>40</v>
      </c>
      <c r="AC313">
        <f t="shared" si="115"/>
        <v>66</v>
      </c>
      <c r="AD313" s="1" t="str">
        <f t="shared" si="108"/>
        <v xml:space="preserve"> </v>
      </c>
      <c r="AE313">
        <f t="shared" si="116"/>
        <v>72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59.854628958723453</v>
      </c>
      <c r="AR313">
        <v>52.279499195344982</v>
      </c>
      <c r="AS313">
        <v>21.112929623567922</v>
      </c>
      <c r="AT313">
        <v>-59.854628958723453</v>
      </c>
      <c r="AU313">
        <v>-52.279499195344982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10</v>
      </c>
      <c r="D314" s="3">
        <v>1</v>
      </c>
      <c r="E314" s="3">
        <v>6</v>
      </c>
      <c r="F314" s="3">
        <v>17</v>
      </c>
      <c r="G314" s="4">
        <v>312</v>
      </c>
      <c r="H314" s="4">
        <v>286.82</v>
      </c>
      <c r="I314" s="5">
        <v>53836.113999999994</v>
      </c>
      <c r="J314" s="4">
        <v>30.758176943699727</v>
      </c>
      <c r="K314" s="4">
        <v>29.145412051620767</v>
      </c>
      <c r="L314" s="4">
        <v>22.857994160877883</v>
      </c>
      <c r="M314" s="4">
        <v>21.729204325772802</v>
      </c>
      <c r="N314" s="4">
        <v>9.3250000000000011</v>
      </c>
      <c r="O314" s="4">
        <v>12.484921592279855</v>
      </c>
      <c r="P314" s="4">
        <v>0.8385049857053205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-19.06609503067962</v>
      </c>
      <c r="AR314">
        <v>-44.40513500598631</v>
      </c>
      <c r="AS314">
        <v>8.7790251725821111</v>
      </c>
      <c r="AT314">
        <v>19.06609503067962</v>
      </c>
      <c r="AU314">
        <v>44.40513500598631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22</v>
      </c>
      <c r="D315" s="3">
        <v>0</v>
      </c>
      <c r="E315" s="3">
        <v>1</v>
      </c>
      <c r="F315" s="3">
        <v>23</v>
      </c>
      <c r="G315" s="4">
        <v>63</v>
      </c>
      <c r="H315" s="4">
        <v>57.97</v>
      </c>
      <c r="I315" s="5">
        <v>82800.773801679999</v>
      </c>
      <c r="J315" s="4">
        <v>22.399536321483769</v>
      </c>
      <c r="K315" s="4">
        <v>20.696179935737234</v>
      </c>
      <c r="L315" s="4">
        <v>18.956593579876102</v>
      </c>
      <c r="M315" s="4">
        <v>17.718174038962101</v>
      </c>
      <c r="N315" s="4">
        <v>2.5880000000000001</v>
      </c>
      <c r="O315" s="4">
        <v>4.777327935222667</v>
      </c>
      <c r="P315" s="4">
        <v>2.2649646368811451</v>
      </c>
      <c r="Q315" s="36">
        <f t="shared" si="98"/>
        <v>95.652173916223489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5</v>
      </c>
      <c r="AF315" t="str">
        <f t="shared" si="117"/>
        <v xml:space="preserve"> </v>
      </c>
      <c r="AG315">
        <f t="shared" si="109"/>
        <v>2.264964640061145</v>
      </c>
      <c r="AH315" t="str">
        <f t="shared" si="110"/>
        <v xml:space="preserve"> </v>
      </c>
      <c r="AI315">
        <f t="shared" si="118"/>
        <v>158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13.2905267702077</v>
      </c>
      <c r="AR315">
        <v>-19.75807832871055</v>
      </c>
      <c r="AS315">
        <v>8.6769018457823144</v>
      </c>
      <c r="AT315">
        <v>-13.2905267702077</v>
      </c>
      <c r="AU315">
        <v>19.75807832871055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1</v>
      </c>
      <c r="E316">
        <v>7</v>
      </c>
      <c r="F316">
        <v>28</v>
      </c>
      <c r="G316">
        <v>118</v>
      </c>
      <c r="H316">
        <v>107.49</v>
      </c>
      <c r="I316">
        <v>144489.69840488999</v>
      </c>
      <c r="J316">
        <v>22.54877281308999</v>
      </c>
      <c r="K316">
        <v>26.946603158686386</v>
      </c>
      <c r="L316">
        <v>16.621165481657535</v>
      </c>
      <c r="M316">
        <v>19.648701417126116</v>
      </c>
      <c r="N316">
        <v>3.9889999999999999</v>
      </c>
      <c r="O316">
        <v>-13.093681917211327</v>
      </c>
      <c r="P316">
        <v>2.0960089310633547</v>
      </c>
      <c r="Q316" s="36">
        <f t="shared" si="98"/>
        <v>71.428571431761426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77</v>
      </c>
      <c r="AF316" t="str">
        <f t="shared" si="117"/>
        <v xml:space="preserve"> </v>
      </c>
      <c r="AG316">
        <f t="shared" si="109"/>
        <v>2.0960089342533545</v>
      </c>
      <c r="AH316" t="str">
        <f t="shared" si="110"/>
        <v xml:space="preserve"> </v>
      </c>
      <c r="AI316">
        <f t="shared" si="118"/>
        <v>173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12.71282652730461</v>
      </c>
      <c r="AR316">
        <v>-5.0040361565747649</v>
      </c>
      <c r="AS316">
        <v>9.7776537352311834</v>
      </c>
      <c r="AT316">
        <v>-12.71282652730461</v>
      </c>
      <c r="AU316">
        <v>5.0040361565747649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9</v>
      </c>
      <c r="D317" s="2">
        <v>0</v>
      </c>
      <c r="E317">
        <v>4</v>
      </c>
      <c r="F317">
        <v>13</v>
      </c>
      <c r="G317">
        <v>45.5</v>
      </c>
      <c r="H317">
        <v>37.630000000000003</v>
      </c>
      <c r="I317">
        <v>34155.338557950003</v>
      </c>
      <c r="J317">
        <v>7.0139794967381173</v>
      </c>
      <c r="K317">
        <v>6.3790472961518905</v>
      </c>
      <c r="L317" t="s">
        <v>1238</v>
      </c>
      <c r="M317" t="s">
        <v>1238</v>
      </c>
      <c r="N317">
        <v>5.3650000000000002</v>
      </c>
      <c r="O317">
        <v>-12.193126022913258</v>
      </c>
      <c r="P317">
        <v>5.073079989370183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0.20914164550667008</v>
      </c>
      <c r="T317" s="37" t="str">
        <f t="shared" si="101"/>
        <v/>
      </c>
      <c r="U317" s="37" t="str">
        <f t="shared" si="102"/>
        <v/>
      </c>
      <c r="V317" s="37">
        <f t="shared" si="103"/>
        <v>-0.72848613530298323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10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68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5.0730799925701833</v>
      </c>
      <c r="AH317" t="str">
        <f t="shared" si="110"/>
        <v xml:space="preserve"> </v>
      </c>
      <c r="AI317">
        <f t="shared" si="118"/>
        <v>38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72.848613530298323</v>
      </c>
      <c r="AR317" t="e">
        <v>#VALUE!</v>
      </c>
      <c r="AS317">
        <v>20.914164230667009</v>
      </c>
      <c r="AT317">
        <v>-72.848613530298323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4</v>
      </c>
      <c r="D318" s="2">
        <v>2</v>
      </c>
      <c r="E318">
        <v>14</v>
      </c>
      <c r="F318">
        <v>20</v>
      </c>
      <c r="G318">
        <v>19</v>
      </c>
      <c r="H318">
        <v>23.01</v>
      </c>
      <c r="I318">
        <v>11350.399675680001</v>
      </c>
      <c r="J318" t="s">
        <v>1238</v>
      </c>
      <c r="K318" t="s">
        <v>1238</v>
      </c>
      <c r="L318" t="s">
        <v>1238</v>
      </c>
      <c r="M318">
        <v>11.533770518479752</v>
      </c>
      <c r="N318">
        <v>-3.9740000000000002</v>
      </c>
      <c r="O318" t="s">
        <v>132</v>
      </c>
      <c r="P318">
        <v>1.1951325510647546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>
        <f t="shared" si="101"/>
        <v>-0.17427205241798788</v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 xml:space="preserve"> </v>
      </c>
      <c r="X318" s="37" t="str">
        <f t="shared" si="105"/>
        <v xml:space="preserve"> 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>
        <f t="shared" si="108"/>
        <v>3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 t="e">
        <v>#VALUE!</v>
      </c>
      <c r="AS318">
        <v>-17.427205562798786</v>
      </c>
      <c r="AT318" t="e">
        <v>#VALUE!</v>
      </c>
      <c r="AU318" t="e">
        <v>#VALUE!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6</v>
      </c>
      <c r="D319" s="2">
        <v>5</v>
      </c>
      <c r="E319">
        <v>6</v>
      </c>
      <c r="F319">
        <v>17</v>
      </c>
      <c r="G319">
        <v>96</v>
      </c>
      <c r="H319">
        <v>100.29</v>
      </c>
      <c r="I319">
        <v>7140.1510630499997</v>
      </c>
      <c r="J319">
        <v>17.220123626373628</v>
      </c>
      <c r="K319">
        <v>12.272393538913363</v>
      </c>
      <c r="L319">
        <v>7.9603607742011819</v>
      </c>
      <c r="M319">
        <v>6.799100564525058</v>
      </c>
      <c r="N319">
        <v>5.8239999999999998</v>
      </c>
      <c r="O319">
        <v>-41.992031872509969</v>
      </c>
      <c r="P319">
        <v>0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>
        <f t="shared" si="103"/>
        <v>-0.33340234049280082</v>
      </c>
      <c r="W319" s="37" t="str">
        <f t="shared" si="104"/>
        <v/>
      </c>
      <c r="X319" s="37">
        <f t="shared" si="105"/>
        <v>-0.4971050547110949</v>
      </c>
      <c r="Y319" t="str">
        <f t="shared" si="113"/>
        <v xml:space="preserve"> </v>
      </c>
      <c r="Z319" s="1">
        <f t="shared" si="106"/>
        <v>126</v>
      </c>
      <c r="AA319" t="str">
        <f t="shared" si="114"/>
        <v xml:space="preserve"> </v>
      </c>
      <c r="AB319" s="1">
        <f t="shared" si="107"/>
        <v>49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33.340234049280085</v>
      </c>
      <c r="AR319">
        <v>49.710505471109492</v>
      </c>
      <c r="AS319">
        <v>-4.2775949745737396</v>
      </c>
      <c r="AT319">
        <v>-33.340234049280085</v>
      </c>
      <c r="AU319">
        <v>-49.710505471109492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2</v>
      </c>
      <c r="D320" s="2">
        <v>4</v>
      </c>
      <c r="E320">
        <v>6</v>
      </c>
      <c r="F320">
        <v>12</v>
      </c>
      <c r="G320">
        <v>169.5</v>
      </c>
      <c r="H320">
        <v>198.68</v>
      </c>
      <c r="I320">
        <v>26482.32881481</v>
      </c>
      <c r="J320">
        <v>34.338057379882471</v>
      </c>
      <c r="K320">
        <v>35.270726078466183</v>
      </c>
      <c r="L320">
        <v>25.087511479173497</v>
      </c>
      <c r="M320">
        <v>25.366215387166307</v>
      </c>
      <c r="N320">
        <v>5.7860000000000005</v>
      </c>
      <c r="O320">
        <v>8.1495327102803721</v>
      </c>
      <c r="P320">
        <v>1.3005838534326557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-32.923950943050698</v>
      </c>
      <c r="AR320">
        <v>-58.490086952369083</v>
      </c>
      <c r="AS320">
        <v>-14.686933762834709</v>
      </c>
      <c r="AT320">
        <v>32.923950943050698</v>
      </c>
      <c r="AU320">
        <v>58.490086952369083</v>
      </c>
      <c r="AV320" t="s">
        <v>1660</v>
      </c>
    </row>
    <row r="321" spans="1:48" x14ac:dyDescent="0.25">
      <c r="A321">
        <v>3.240000000000019E-9</v>
      </c>
      <c r="B321" t="s">
        <v>1213</v>
      </c>
      <c r="C321">
        <v>2</v>
      </c>
      <c r="D321" s="2">
        <v>0</v>
      </c>
      <c r="E321">
        <v>11</v>
      </c>
      <c r="F321">
        <v>13</v>
      </c>
      <c r="G321">
        <v>517.5</v>
      </c>
      <c r="H321">
        <v>461.92</v>
      </c>
      <c r="I321">
        <v>17539.903831200001</v>
      </c>
      <c r="J321" t="s">
        <v>1238</v>
      </c>
      <c r="K321" t="s">
        <v>1238</v>
      </c>
      <c r="L321" t="s">
        <v>1238</v>
      </c>
      <c r="M321" t="s">
        <v>1238</v>
      </c>
      <c r="N321">
        <v>7.5460000000000003</v>
      </c>
      <c r="O321">
        <v>39.792515746572818</v>
      </c>
      <c r="P321">
        <v>0.59555767232421186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1213</v>
      </c>
      <c r="AP321" t="s">
        <v>1246</v>
      </c>
      <c r="AQ321" t="e">
        <v>#VALUE!</v>
      </c>
      <c r="AR321" t="e">
        <v>#VALUE!</v>
      </c>
      <c r="AS321">
        <v>12.032386560443364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10</v>
      </c>
      <c r="D322" s="2">
        <v>1</v>
      </c>
      <c r="E322">
        <v>9</v>
      </c>
      <c r="F322">
        <v>20</v>
      </c>
      <c r="G322">
        <v>238.5</v>
      </c>
      <c r="H322">
        <v>224.95</v>
      </c>
      <c r="I322">
        <v>14007.37893225</v>
      </c>
      <c r="J322">
        <v>23.393302828618967</v>
      </c>
      <c r="K322">
        <v>22.32311203731269</v>
      </c>
      <c r="L322">
        <v>13.267855354659249</v>
      </c>
      <c r="M322">
        <v>12.961396739130434</v>
      </c>
      <c r="N322">
        <v>9.6159999999999997</v>
      </c>
      <c r="O322">
        <v>-1.2731006160164327</v>
      </c>
      <c r="P322">
        <v>1.0446765947988443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9.4436181061003275</v>
      </c>
      <c r="AR322">
        <v>16.180464906729874</v>
      </c>
      <c r="AS322">
        <v>6.0235607912869638</v>
      </c>
      <c r="AT322">
        <v>-9.4436181061003275</v>
      </c>
      <c r="AU322">
        <v>-16.180464906729874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8</v>
      </c>
      <c r="D323" s="2">
        <v>3</v>
      </c>
      <c r="E323">
        <v>8</v>
      </c>
      <c r="F323">
        <v>19</v>
      </c>
      <c r="G323">
        <v>119</v>
      </c>
      <c r="H323">
        <v>118.83</v>
      </c>
      <c r="I323">
        <v>60190.878501449995</v>
      </c>
      <c r="J323">
        <v>24.725343320848939</v>
      </c>
      <c r="K323">
        <v>23.258954785672344</v>
      </c>
      <c r="L323">
        <v>16.349644775168393</v>
      </c>
      <c r="M323">
        <v>15.462913007920109</v>
      </c>
      <c r="N323">
        <v>4.806</v>
      </c>
      <c r="O323">
        <v>3.1330472103004272</v>
      </c>
      <c r="P323">
        <v>1.6409997475385003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4.2872377353497253</v>
      </c>
      <c r="AR323">
        <v>-3.2887069810781266</v>
      </c>
      <c r="AS323">
        <v>0.14306151645206988</v>
      </c>
      <c r="AT323">
        <v>-4.2872377353497253</v>
      </c>
      <c r="AU323">
        <v>3.2887069810781266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4</v>
      </c>
      <c r="E324">
        <v>12</v>
      </c>
      <c r="F324">
        <v>18</v>
      </c>
      <c r="G324">
        <v>170</v>
      </c>
      <c r="H324">
        <v>169.51</v>
      </c>
      <c r="I324">
        <v>97641.055613420001</v>
      </c>
      <c r="J324">
        <v>20.489544300737339</v>
      </c>
      <c r="K324">
        <v>18.550010943313634</v>
      </c>
      <c r="L324">
        <v>13.798069566347809</v>
      </c>
      <c r="M324">
        <v>13.065834604346504</v>
      </c>
      <c r="N324">
        <v>8.2729999999999997</v>
      </c>
      <c r="O324">
        <v>-9.0879120879120876</v>
      </c>
      <c r="P324">
        <v>3.5950681375730045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3.5950681408430043</v>
      </c>
      <c r="AH324" t="str">
        <f t="shared" si="110"/>
        <v xml:space="preserve"> </v>
      </c>
      <c r="AI324">
        <f t="shared" si="118"/>
        <v>86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20.684179907267776</v>
      </c>
      <c r="AR324">
        <v>12.830842263461228</v>
      </c>
      <c r="AS324">
        <v>0.28906849153442771</v>
      </c>
      <c r="AT324">
        <v>-20.684179907267776</v>
      </c>
      <c r="AU324">
        <v>-12.830842263461228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6</v>
      </c>
      <c r="F325">
        <v>18</v>
      </c>
      <c r="G325">
        <v>89</v>
      </c>
      <c r="H325">
        <v>81.87</v>
      </c>
      <c r="I325">
        <v>43177.94695215</v>
      </c>
      <c r="J325">
        <v>36.289893617021278</v>
      </c>
      <c r="K325">
        <v>32.093296746373973</v>
      </c>
      <c r="L325">
        <v>25.663802825678165</v>
      </c>
      <c r="M325">
        <v>23.190924623975576</v>
      </c>
      <c r="N325">
        <v>2.2560000000000002</v>
      </c>
      <c r="O325">
        <v>10.425844346549196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-40.479584663504212</v>
      </c>
      <c r="AR325">
        <v>-62.130801404786794</v>
      </c>
      <c r="AS325">
        <v>8.708928789544391</v>
      </c>
      <c r="AT325">
        <v>40.479584663504212</v>
      </c>
      <c r="AU325">
        <v>62.130801404786794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0</v>
      </c>
      <c r="E326">
        <v>7</v>
      </c>
      <c r="F326">
        <v>17</v>
      </c>
      <c r="G326">
        <v>47.5</v>
      </c>
      <c r="H326">
        <v>41.76</v>
      </c>
      <c r="I326">
        <v>77606.667155520001</v>
      </c>
      <c r="J326">
        <v>9.6823556689079524</v>
      </c>
      <c r="K326">
        <v>9.1458607095926414</v>
      </c>
      <c r="L326">
        <v>8.9244564990954629</v>
      </c>
      <c r="M326">
        <v>8.5513555199570579</v>
      </c>
      <c r="N326">
        <v>4.3129999999999997</v>
      </c>
      <c r="O326">
        <v>2.2037914691943121</v>
      </c>
      <c r="P326">
        <v>8.4003831417624522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-0.62519225950705348</v>
      </c>
      <c r="W326" s="37" t="str">
        <f t="shared" si="104"/>
        <v/>
      </c>
      <c r="X326" s="37">
        <f t="shared" si="105"/>
        <v>-0.43619840982694646</v>
      </c>
      <c r="Y326" t="str">
        <f t="shared" si="113"/>
        <v xml:space="preserve"> </v>
      </c>
      <c r="Z326" s="1">
        <f t="shared" si="106"/>
        <v>38</v>
      </c>
      <c r="AA326" t="str">
        <f t="shared" si="114"/>
        <v xml:space="preserve"> </v>
      </c>
      <c r="AB326" s="1">
        <f t="shared" si="107"/>
        <v>67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8.4003831450524515</v>
      </c>
      <c r="AH326" t="str">
        <f t="shared" si="110"/>
        <v xml:space="preserve"> </v>
      </c>
      <c r="AI326">
        <f t="shared" si="118"/>
        <v>7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62.519225950705348</v>
      </c>
      <c r="AR326">
        <v>43.619840982694647</v>
      </c>
      <c r="AS326">
        <v>13.745210727969347</v>
      </c>
      <c r="AT326">
        <v>-62.519225950705348</v>
      </c>
      <c r="AU326">
        <v>-43.619840982694647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12</v>
      </c>
      <c r="D327" s="2">
        <v>0</v>
      </c>
      <c r="E327">
        <v>9</v>
      </c>
      <c r="F327">
        <v>21</v>
      </c>
      <c r="G327">
        <v>19</v>
      </c>
      <c r="H327">
        <v>18.100000000000001</v>
      </c>
      <c r="I327">
        <v>6861.5292353000004</v>
      </c>
      <c r="J327" t="s">
        <v>1238</v>
      </c>
      <c r="K327">
        <v>17.85009861932939</v>
      </c>
      <c r="L327">
        <v>8.4707889141989376</v>
      </c>
      <c r="M327">
        <v>6.5972968657599056</v>
      </c>
      <c r="N327">
        <v>0.27900000000000003</v>
      </c>
      <c r="O327">
        <v>46.842105263157904</v>
      </c>
      <c r="P327">
        <v>1.165745856353591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-0.46485881125313455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59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1242</v>
      </c>
      <c r="AQ327" t="e">
        <v>#VALUE!</v>
      </c>
      <c r="AR327">
        <v>46.485881125313455</v>
      </c>
      <c r="AS327">
        <v>4.9723756906077332</v>
      </c>
      <c r="AT327" t="e">
        <v>#VALUE!</v>
      </c>
      <c r="AU327">
        <v>-46.485881125313455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13</v>
      </c>
      <c r="D328" s="2">
        <v>1</v>
      </c>
      <c r="E328">
        <v>3</v>
      </c>
      <c r="F328">
        <v>17</v>
      </c>
      <c r="G328">
        <v>49.5</v>
      </c>
      <c r="H328">
        <v>32.36</v>
      </c>
      <c r="I328">
        <v>21056.50531212</v>
      </c>
      <c r="J328" t="s">
        <v>1238</v>
      </c>
      <c r="K328" t="s">
        <v>1238</v>
      </c>
      <c r="L328">
        <v>18.500720424123777</v>
      </c>
      <c r="M328">
        <v>8.8206431527670954</v>
      </c>
      <c r="N328">
        <v>-2.9609999999999999</v>
      </c>
      <c r="O328" t="s">
        <v>132</v>
      </c>
      <c r="P328">
        <v>6.7737948084054391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76.470588238604122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0.52966625794535238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 xml:space="preserve"> </v>
      </c>
      <c r="V328" s="37" t="str">
        <f t="shared" ref="V328:V391" si="127">IF(ISERROR((IF(((J328/$J$6-1))&lt;($V$5/100),((J328/$J$6-1)),"")))=TRUE," ",((IF(((J328/$J$6-1))&lt;($V$5/100),((J328/$J$6-1)),""))))</f>
        <v xml:space="preserve"> 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5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58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6.7737948117154394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11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 t="e">
        <v>#VALUE!</v>
      </c>
      <c r="AR328">
        <v>-16.878104515667491</v>
      </c>
      <c r="AS328">
        <v>52.96662546353523</v>
      </c>
      <c r="AT328" t="e">
        <v>#VALUE!</v>
      </c>
      <c r="AU328">
        <v>16.878104515667491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17</v>
      </c>
      <c r="D329" s="2">
        <v>0</v>
      </c>
      <c r="E329">
        <v>4</v>
      </c>
      <c r="F329">
        <v>21</v>
      </c>
      <c r="G329">
        <v>97</v>
      </c>
      <c r="H329">
        <v>85.57</v>
      </c>
      <c r="I329">
        <v>216427.15835989997</v>
      </c>
      <c r="J329">
        <v>14.972878390201224</v>
      </c>
      <c r="K329">
        <v>13.695582586427655</v>
      </c>
      <c r="L329">
        <v>11.903557272192108</v>
      </c>
      <c r="M329">
        <v>10.811903298181935</v>
      </c>
      <c r="N329">
        <v>5.7149999999999999</v>
      </c>
      <c r="O329">
        <v>10.115606936416174</v>
      </c>
      <c r="P329">
        <v>2.9788477270071292</v>
      </c>
      <c r="Q329" s="36">
        <f t="shared" si="122"/>
        <v>80.952380955700946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>
        <f t="shared" si="127"/>
        <v>-0.42039407454033917</v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>
        <f t="shared" si="130"/>
        <v>94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43</v>
      </c>
      <c r="AF329" t="str">
        <f t="shared" si="117"/>
        <v xml:space="preserve"> </v>
      </c>
      <c r="AG329">
        <f t="shared" si="133"/>
        <v>2.978847730327129</v>
      </c>
      <c r="AH329" t="str">
        <f t="shared" si="134"/>
        <v xml:space="preserve"> </v>
      </c>
      <c r="AI329">
        <f t="shared" si="118"/>
        <v>116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42.03940745403392</v>
      </c>
      <c r="AR329">
        <v>24.799403532773745</v>
      </c>
      <c r="AS329">
        <v>13.357485099918209</v>
      </c>
      <c r="AT329">
        <v>-42.03940745403392</v>
      </c>
      <c r="AU329">
        <v>-24.799403532773745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8</v>
      </c>
      <c r="D330" s="2">
        <v>4</v>
      </c>
      <c r="E330">
        <v>18</v>
      </c>
      <c r="F330">
        <v>30</v>
      </c>
      <c r="G330">
        <v>6.5</v>
      </c>
      <c r="H330">
        <v>4.5599999999999996</v>
      </c>
      <c r="I330">
        <v>3599.8428477599996</v>
      </c>
      <c r="J330" t="s">
        <v>1238</v>
      </c>
      <c r="K330" t="s">
        <v>1238</v>
      </c>
      <c r="L330">
        <v>5.2296702827888844</v>
      </c>
      <c r="M330">
        <v>4.4842931896131395</v>
      </c>
      <c r="N330">
        <v>-1.28</v>
      </c>
      <c r="O330" t="s">
        <v>132</v>
      </c>
      <c r="P330">
        <v>0.94298245614035114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0.42543859982122817</v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/>
      </c>
      <c r="X330" s="37">
        <f t="shared" si="129"/>
        <v>-0.66961613608447978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15</v>
      </c>
      <c r="AC330">
        <f t="shared" si="115"/>
        <v>9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 t="e">
        <v>#VALUE!</v>
      </c>
      <c r="AR330">
        <v>66.961613608447976</v>
      </c>
      <c r="AS330">
        <v>42.543859649122815</v>
      </c>
      <c r="AT330" t="e">
        <v>#VALUE!</v>
      </c>
      <c r="AU330">
        <v>-66.961613608447976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19</v>
      </c>
      <c r="D331" s="2">
        <v>0</v>
      </c>
      <c r="E331">
        <v>8</v>
      </c>
      <c r="F331">
        <v>27</v>
      </c>
      <c r="G331">
        <v>58.5</v>
      </c>
      <c r="H331">
        <v>51.15</v>
      </c>
      <c r="I331">
        <v>80651.323103999996</v>
      </c>
      <c r="J331">
        <v>9.9262565495827655</v>
      </c>
      <c r="K331">
        <v>10.256667335071185</v>
      </c>
      <c r="L331" t="s">
        <v>1238</v>
      </c>
      <c r="M331" t="s">
        <v>1238</v>
      </c>
      <c r="N331">
        <v>5.1530000000000005</v>
      </c>
      <c r="O331">
        <v>3.4738955823293178</v>
      </c>
      <c r="P331">
        <v>2.8836754643206257</v>
      </c>
      <c r="Q331" s="36">
        <f t="shared" si="122"/>
        <v>70.370370373710372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-0.61575076188850164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39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>
        <f t="shared" si="116"/>
        <v>85</v>
      </c>
      <c r="AF331" t="str">
        <f t="shared" si="117"/>
        <v xml:space="preserve"> </v>
      </c>
      <c r="AG331">
        <f t="shared" si="133"/>
        <v>2.8836754676606255</v>
      </c>
      <c r="AH331" t="str">
        <f t="shared" si="134"/>
        <v xml:space="preserve"> </v>
      </c>
      <c r="AI331">
        <f t="shared" si="118"/>
        <v>123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61.575076188850161</v>
      </c>
      <c r="AR331" t="e">
        <v>#VALUE!</v>
      </c>
      <c r="AS331">
        <v>14.369501466275668</v>
      </c>
      <c r="AT331">
        <v>-61.575076188850161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917</v>
      </c>
      <c r="C332">
        <v>7</v>
      </c>
      <c r="D332" s="2">
        <v>1</v>
      </c>
      <c r="E332">
        <v>5</v>
      </c>
      <c r="F332">
        <v>13</v>
      </c>
      <c r="G332">
        <v>395</v>
      </c>
      <c r="H332">
        <v>344.47</v>
      </c>
      <c r="I332">
        <v>28810.499394600003</v>
      </c>
      <c r="J332" t="s">
        <v>1238</v>
      </c>
      <c r="K332" t="s">
        <v>1238</v>
      </c>
      <c r="L332">
        <v>32.519777824249225</v>
      </c>
      <c r="M332">
        <v>29.283527112429923</v>
      </c>
      <c r="N332">
        <v>7.2540000000000004</v>
      </c>
      <c r="O332">
        <v>12.639751552795031</v>
      </c>
      <c r="P332">
        <v>0.93273724852672213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917</v>
      </c>
      <c r="AP332" t="s">
        <v>1246</v>
      </c>
      <c r="AQ332" t="e">
        <v>#VALUE!</v>
      </c>
      <c r="AR332">
        <v>-105.44335054178848</v>
      </c>
      <c r="AS332">
        <v>14.668911661392858</v>
      </c>
      <c r="AT332" t="e">
        <v>#VALUE!</v>
      </c>
      <c r="AU332">
        <v>105.44335054178848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31</v>
      </c>
      <c r="D333" s="2">
        <v>0</v>
      </c>
      <c r="E333">
        <v>5</v>
      </c>
      <c r="F333">
        <v>36</v>
      </c>
      <c r="G333">
        <v>233</v>
      </c>
      <c r="H333">
        <v>205.05</v>
      </c>
      <c r="I333">
        <v>1551747.23432175</v>
      </c>
      <c r="J333">
        <v>36.164021164021165</v>
      </c>
      <c r="K333">
        <v>31.731662024141137</v>
      </c>
      <c r="L333">
        <v>22.886333329421646</v>
      </c>
      <c r="M333">
        <v>20.345742800256907</v>
      </c>
      <c r="N333">
        <v>6.4619999999999997</v>
      </c>
      <c r="O333">
        <v>12.1875</v>
      </c>
      <c r="P333">
        <v>1.0499878078517435</v>
      </c>
      <c r="Q333" s="36">
        <f t="shared" si="122"/>
        <v>86.111111114471115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27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-39.992327519555502</v>
      </c>
      <c r="AR333">
        <v>-44.58416740186135</v>
      </c>
      <c r="AS333">
        <v>13.630821750792489</v>
      </c>
      <c r="AT333">
        <v>39.992327519555502</v>
      </c>
      <c r="AU333">
        <v>44.58416740186135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8</v>
      </c>
      <c r="D334" s="2">
        <v>1</v>
      </c>
      <c r="E334">
        <v>3</v>
      </c>
      <c r="F334">
        <v>12</v>
      </c>
      <c r="G334">
        <v>166.5</v>
      </c>
      <c r="H334">
        <v>157.09</v>
      </c>
      <c r="I334">
        <v>26671.854282280001</v>
      </c>
      <c r="J334">
        <v>21.04353650368386</v>
      </c>
      <c r="K334">
        <v>18.386001872659175</v>
      </c>
      <c r="L334">
        <v>14.578675515391133</v>
      </c>
      <c r="M334">
        <v>12.744695480002122</v>
      </c>
      <c r="N334">
        <v>7.4649999999999999</v>
      </c>
      <c r="O334">
        <v>-6.218592964824122</v>
      </c>
      <c r="P334">
        <v>1.7365841237507162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18.539654618820954</v>
      </c>
      <c r="AR334">
        <v>7.8993724824860116</v>
      </c>
      <c r="AS334">
        <v>5.9901967025272063</v>
      </c>
      <c r="AT334">
        <v>-18.539654618820954</v>
      </c>
      <c r="AU334">
        <v>-7.8993724824860116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2</v>
      </c>
      <c r="E335">
        <v>14</v>
      </c>
      <c r="F335">
        <v>21</v>
      </c>
      <c r="G335">
        <v>122.5</v>
      </c>
      <c r="H335">
        <v>103.26</v>
      </c>
      <c r="I335">
        <v>13246.197240180001</v>
      </c>
      <c r="J335">
        <v>11.883991253308782</v>
      </c>
      <c r="K335">
        <v>10.634397528321317</v>
      </c>
      <c r="L335" t="s">
        <v>1238</v>
      </c>
      <c r="M335" t="s">
        <v>1238</v>
      </c>
      <c r="N335">
        <v>8.6890000000000001</v>
      </c>
      <c r="O335">
        <v>-36.807272727272725</v>
      </c>
      <c r="P335">
        <v>4.3288785589773386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0.18632578296551222</v>
      </c>
      <c r="T335" s="37" t="str">
        <f t="shared" si="125"/>
        <v/>
      </c>
      <c r="U335" s="37" t="str">
        <f t="shared" si="126"/>
        <v/>
      </c>
      <c r="V335" s="37">
        <f t="shared" si="127"/>
        <v>-0.53996609275633201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56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83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4.3288785623573389</v>
      </c>
      <c r="AH335" t="str">
        <f t="shared" si="134"/>
        <v xml:space="preserve"> </v>
      </c>
      <c r="AI335">
        <f t="shared" si="118"/>
        <v>56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53.996609275633197</v>
      </c>
      <c r="AR335" t="e">
        <v>#VALUE!</v>
      </c>
      <c r="AS335">
        <v>18.632577958551224</v>
      </c>
      <c r="AT335">
        <v>-53.996609275633197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3</v>
      </c>
      <c r="E336">
        <v>10</v>
      </c>
      <c r="F336">
        <v>13</v>
      </c>
      <c r="G336">
        <v>875</v>
      </c>
      <c r="H336">
        <v>988.83</v>
      </c>
      <c r="I336">
        <v>23703.505969950002</v>
      </c>
      <c r="J336" t="s">
        <v>1238</v>
      </c>
      <c r="K336">
        <v>37.805092521792325</v>
      </c>
      <c r="L336">
        <v>30.18935542829292</v>
      </c>
      <c r="M336">
        <v>27.526279302299745</v>
      </c>
      <c r="N336">
        <v>23.109000000000002</v>
      </c>
      <c r="O336">
        <v>1.4888010540184551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 t="e">
        <v>#VALUE!</v>
      </c>
      <c r="AR336">
        <v>-90.720931840456572</v>
      </c>
      <c r="AS336">
        <v>-11.511584397722563</v>
      </c>
      <c r="AT336" t="e">
        <v>#VALUE!</v>
      </c>
      <c r="AU336">
        <v>90.720931840456572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27</v>
      </c>
      <c r="D337" s="2">
        <v>1</v>
      </c>
      <c r="E337">
        <v>6</v>
      </c>
      <c r="F337">
        <v>34</v>
      </c>
      <c r="G337">
        <v>63</v>
      </c>
      <c r="H337">
        <v>50.21</v>
      </c>
      <c r="I337">
        <v>55783.233279120002</v>
      </c>
      <c r="J337">
        <v>18.23828550671994</v>
      </c>
      <c r="K337">
        <v>11.960457360647927</v>
      </c>
      <c r="L337">
        <v>6.0526861259244198</v>
      </c>
      <c r="M337">
        <v>4.6897848223707355</v>
      </c>
      <c r="N337">
        <v>2.7530000000000001</v>
      </c>
      <c r="O337">
        <v>-56.645669291338585</v>
      </c>
      <c r="P337">
        <v>0.33260306711810395</v>
      </c>
      <c r="Q337" s="36">
        <f t="shared" si="122"/>
        <v>79.411764709282352</v>
      </c>
      <c r="R337" t="str">
        <f t="shared" si="123"/>
        <v xml:space="preserve"> </v>
      </c>
      <c r="S337" s="37">
        <f t="shared" si="124"/>
        <v>0.25473013683955376</v>
      </c>
      <c r="T337" s="37" t="str">
        <f t="shared" si="125"/>
        <v/>
      </c>
      <c r="U337" s="37" t="str">
        <f t="shared" si="126"/>
        <v/>
      </c>
      <c r="V337" s="37" t="str">
        <f t="shared" si="127"/>
        <v/>
      </c>
      <c r="W337" s="37" t="str">
        <f t="shared" si="128"/>
        <v/>
      </c>
      <c r="X337" s="37">
        <f t="shared" si="129"/>
        <v>-0.61762219772594085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24</v>
      </c>
      <c r="AC337">
        <f t="shared" si="115"/>
        <v>43</v>
      </c>
      <c r="AD337" s="1" t="str">
        <f t="shared" si="132"/>
        <v xml:space="preserve"> </v>
      </c>
      <c r="AE337">
        <f t="shared" si="116"/>
        <v>49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-56.645669287938588</v>
      </c>
      <c r="AM337" t="str">
        <f t="shared" si="120"/>
        <v xml:space="preserve"> </v>
      </c>
      <c r="AN337">
        <f t="shared" si="121"/>
        <v>9</v>
      </c>
      <c r="AO337" t="s">
        <v>380</v>
      </c>
      <c r="AP337" t="s">
        <v>1293</v>
      </c>
      <c r="AQ337">
        <v>29.398889949991347</v>
      </c>
      <c r="AR337">
        <v>61.762219772594086</v>
      </c>
      <c r="AS337">
        <v>25.473013343955376</v>
      </c>
      <c r="AT337">
        <v>-29.398889949991347</v>
      </c>
      <c r="AU337">
        <v>-61.762219772594086</v>
      </c>
      <c r="AV337" t="s">
        <v>1677</v>
      </c>
    </row>
    <row r="338" spans="1:48" x14ac:dyDescent="0.25">
      <c r="A338">
        <v>3.4100000000000219E-9</v>
      </c>
      <c r="B338" t="s">
        <v>1214</v>
      </c>
      <c r="C338">
        <v>3</v>
      </c>
      <c r="D338" s="2">
        <v>0</v>
      </c>
      <c r="E338">
        <v>16</v>
      </c>
      <c r="F338">
        <v>19</v>
      </c>
      <c r="G338">
        <v>74</v>
      </c>
      <c r="H338">
        <v>67.06</v>
      </c>
      <c r="I338">
        <v>17903.449588920001</v>
      </c>
      <c r="J338">
        <v>29.685701637892876</v>
      </c>
      <c r="K338">
        <v>27.506152584085314</v>
      </c>
      <c r="L338">
        <v>21.761253150882247</v>
      </c>
      <c r="M338">
        <v>19.602940792839018</v>
      </c>
      <c r="N338">
        <v>2.4380000000000002</v>
      </c>
      <c r="O338">
        <v>7.8761061946902622</v>
      </c>
      <c r="P338">
        <v>2.9227557411273484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2.9227557445373482</v>
      </c>
      <c r="AH338" t="str">
        <f t="shared" si="134"/>
        <v xml:space="preserve"> </v>
      </c>
      <c r="AI338">
        <f t="shared" si="118"/>
        <v>122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1214</v>
      </c>
      <c r="AP338" t="s">
        <v>1293</v>
      </c>
      <c r="AQ338">
        <v>-14.914501556430748</v>
      </c>
      <c r="AR338">
        <v>-37.476485339687727</v>
      </c>
      <c r="AS338">
        <v>10.348941246644783</v>
      </c>
      <c r="AT338">
        <v>14.914501556430748</v>
      </c>
      <c r="AU338">
        <v>37.476485339687727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11</v>
      </c>
      <c r="D339" s="2">
        <v>0</v>
      </c>
      <c r="E339">
        <v>7</v>
      </c>
      <c r="F339">
        <v>18</v>
      </c>
      <c r="G339">
        <v>20.5</v>
      </c>
      <c r="H339">
        <v>16</v>
      </c>
      <c r="I339">
        <v>8271.1516960000008</v>
      </c>
      <c r="J339">
        <v>3.5634743875278394</v>
      </c>
      <c r="K339">
        <v>3.477504890241252</v>
      </c>
      <c r="L339">
        <v>5.5361476177361606</v>
      </c>
      <c r="M339">
        <v>5.1888879710893132</v>
      </c>
      <c r="N339">
        <v>4.49</v>
      </c>
      <c r="O339">
        <v>1.5837104072398256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0.28125000342000001</v>
      </c>
      <c r="T339" s="37" t="str">
        <f t="shared" si="125"/>
        <v/>
      </c>
      <c r="U339" s="37" t="str">
        <f t="shared" si="126"/>
        <v/>
      </c>
      <c r="V339" s="37">
        <f t="shared" si="127"/>
        <v>-0.86205652537814315</v>
      </c>
      <c r="W339" s="37" t="str">
        <f t="shared" si="128"/>
        <v/>
      </c>
      <c r="X339" s="37">
        <f t="shared" si="129"/>
        <v>-0.65025446304447021</v>
      </c>
      <c r="Y339" t="str">
        <f t="shared" si="113"/>
        <v xml:space="preserve"> </v>
      </c>
      <c r="Z339" s="1">
        <f t="shared" si="130"/>
        <v>2</v>
      </c>
      <c r="AA339" t="str">
        <f t="shared" si="114"/>
        <v xml:space="preserve"> </v>
      </c>
      <c r="AB339" s="1">
        <f t="shared" si="131"/>
        <v>19</v>
      </c>
      <c r="AC339">
        <f t="shared" si="115"/>
        <v>27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86.205652537814316</v>
      </c>
      <c r="AR339">
        <v>65.025446304447016</v>
      </c>
      <c r="AS339">
        <v>28.125</v>
      </c>
      <c r="AT339">
        <v>-86.205652537814316</v>
      </c>
      <c r="AU339">
        <v>-65.025446304447016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8</v>
      </c>
      <c r="D340" s="2">
        <v>1</v>
      </c>
      <c r="E340">
        <v>19</v>
      </c>
      <c r="F340">
        <v>28</v>
      </c>
      <c r="G340">
        <v>11</v>
      </c>
      <c r="H340">
        <v>9.33</v>
      </c>
      <c r="I340">
        <v>4522.3111598400001</v>
      </c>
      <c r="J340" t="s">
        <v>1238</v>
      </c>
      <c r="K340" t="s">
        <v>1238</v>
      </c>
      <c r="L340">
        <v>7.1335790196347659</v>
      </c>
      <c r="M340">
        <v>6.2692354103576724</v>
      </c>
      <c r="N340">
        <v>-2.21</v>
      </c>
      <c r="O340">
        <v>-531.42857142857133</v>
      </c>
      <c r="P340">
        <v>1.039657020364416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0.17899250075047152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-0.54933690412375757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35</v>
      </c>
      <c r="AC340">
        <f t="shared" si="115"/>
        <v>89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>
        <f t="shared" si="136"/>
        <v>-531.42857142514129</v>
      </c>
      <c r="AM340" t="str">
        <f t="shared" si="120"/>
        <v xml:space="preserve"> </v>
      </c>
      <c r="AN340">
        <f t="shared" si="121"/>
        <v>34</v>
      </c>
      <c r="AO340" t="s">
        <v>388</v>
      </c>
      <c r="AP340" t="s">
        <v>1295</v>
      </c>
      <c r="AQ340" t="e">
        <v>#VALUE!</v>
      </c>
      <c r="AR340">
        <v>54.933690412375761</v>
      </c>
      <c r="AS340">
        <v>17.899249732047153</v>
      </c>
      <c r="AT340" t="e">
        <v>#VALUE!</v>
      </c>
      <c r="AU340">
        <v>-54.933690412375761</v>
      </c>
      <c r="AV340" t="s">
        <v>1680</v>
      </c>
    </row>
    <row r="341" spans="1:48" x14ac:dyDescent="0.25">
      <c r="A341">
        <v>3.4400000000000224E-9</v>
      </c>
      <c r="B341" t="s">
        <v>918</v>
      </c>
      <c r="C341">
        <v>7</v>
      </c>
      <c r="D341" s="2">
        <v>1</v>
      </c>
      <c r="E341">
        <v>10</v>
      </c>
      <c r="F341">
        <v>18</v>
      </c>
      <c r="G341">
        <v>17</v>
      </c>
      <c r="H341">
        <v>17.5</v>
      </c>
      <c r="I341">
        <v>4823.3305400000008</v>
      </c>
      <c r="J341" t="s">
        <v>1238</v>
      </c>
      <c r="K341" t="s">
        <v>1238</v>
      </c>
      <c r="L341" t="s">
        <v>1238</v>
      </c>
      <c r="M341" t="s">
        <v>1238</v>
      </c>
      <c r="N341">
        <v>-8.2089999999999996</v>
      </c>
      <c r="O341" t="s">
        <v>132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918</v>
      </c>
      <c r="AP341" t="s">
        <v>1248</v>
      </c>
      <c r="AQ341" t="e">
        <v>#VALUE!</v>
      </c>
      <c r="AR341" t="e">
        <v>#VALUE!</v>
      </c>
      <c r="AS341">
        <v>-2.8571428571428581</v>
      </c>
      <c r="AT341" t="e">
        <v>#VALUE!</v>
      </c>
      <c r="AU341" t="e">
        <v>#VALUE!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8</v>
      </c>
      <c r="D342" s="2">
        <v>1</v>
      </c>
      <c r="E342">
        <v>11</v>
      </c>
      <c r="F342">
        <v>20</v>
      </c>
      <c r="G342">
        <v>136.5</v>
      </c>
      <c r="H342">
        <v>127.3</v>
      </c>
      <c r="I342">
        <v>20910.096102199997</v>
      </c>
      <c r="J342">
        <v>21.554351506942094</v>
      </c>
      <c r="K342">
        <v>21.477982115741518</v>
      </c>
      <c r="L342">
        <v>15.486870712401057</v>
      </c>
      <c r="M342">
        <v>15.389054794197307</v>
      </c>
      <c r="N342">
        <v>5.9059999999999997</v>
      </c>
      <c r="O342">
        <v>18.119999999999994</v>
      </c>
      <c r="P342">
        <v>1.5930871956009427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16.562269943767905</v>
      </c>
      <c r="AR342">
        <v>2.1618589844525693</v>
      </c>
      <c r="AS342">
        <v>7.2270227808326704</v>
      </c>
      <c r="AT342">
        <v>-16.562269943767905</v>
      </c>
      <c r="AU342">
        <v>-2.1618589844525693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11</v>
      </c>
      <c r="D343" s="2">
        <v>1</v>
      </c>
      <c r="E343">
        <v>7</v>
      </c>
      <c r="F343">
        <v>19</v>
      </c>
      <c r="G343">
        <v>289</v>
      </c>
      <c r="H343">
        <v>280.35000000000002</v>
      </c>
      <c r="I343">
        <v>137272.74979635002</v>
      </c>
      <c r="J343">
        <v>30.726654975887769</v>
      </c>
      <c r="K343">
        <v>28.315321684678317</v>
      </c>
      <c r="L343">
        <v>17.726686447004131</v>
      </c>
      <c r="M343">
        <v>16.246481800625265</v>
      </c>
      <c r="N343">
        <v>9.1240000000000006</v>
      </c>
      <c r="O343">
        <v>9.0083632019115836</v>
      </c>
      <c r="P343">
        <v>2.1769217050115923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2.1769217084715922</v>
      </c>
      <c r="AH343" t="str">
        <f t="shared" si="134"/>
        <v xml:space="preserve"> </v>
      </c>
      <c r="AI343">
        <f t="shared" si="118"/>
        <v>163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-18.944072271595978</v>
      </c>
      <c r="AR343">
        <v>-11.988153097424137</v>
      </c>
      <c r="AS343">
        <v>3.0854289281255554</v>
      </c>
      <c r="AT343">
        <v>18.944072271595978</v>
      </c>
      <c r="AU343">
        <v>11.988153097424137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16</v>
      </c>
      <c r="D344" s="2">
        <v>1</v>
      </c>
      <c r="E344">
        <v>6</v>
      </c>
      <c r="F344">
        <v>23</v>
      </c>
      <c r="G344">
        <v>78</v>
      </c>
      <c r="H344">
        <v>67.290000000000006</v>
      </c>
      <c r="I344">
        <v>54038.654655450002</v>
      </c>
      <c r="J344">
        <v>27.387057387057393</v>
      </c>
      <c r="K344">
        <v>17.078680203045685</v>
      </c>
      <c r="L344">
        <v>10.316821290278874</v>
      </c>
      <c r="M344">
        <v>7.9016328253962849</v>
      </c>
      <c r="N344">
        <v>2.4569999999999999</v>
      </c>
      <c r="O344">
        <v>86.136363636363612</v>
      </c>
      <c r="P344">
        <v>1.5128548075494128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0.15916184029567976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>
        <f t="shared" si="129"/>
        <v>-0.34823591222838191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>
        <f t="shared" si="131"/>
        <v>98</v>
      </c>
      <c r="AC344">
        <f t="shared" si="115"/>
        <v>104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>
        <f t="shared" si="135"/>
        <v>86.136363639833618</v>
      </c>
      <c r="AL344" t="str">
        <f t="shared" si="136"/>
        <v xml:space="preserve"> </v>
      </c>
      <c r="AM344">
        <f t="shared" si="120"/>
        <v>3</v>
      </c>
      <c r="AN344" t="str">
        <f t="shared" si="121"/>
        <v xml:space="preserve"> </v>
      </c>
      <c r="AO344" t="s">
        <v>384</v>
      </c>
      <c r="AP344" t="s">
        <v>1242</v>
      </c>
      <c r="AQ344">
        <v>-6.0163605738663195</v>
      </c>
      <c r="AR344">
        <v>34.823591222838189</v>
      </c>
      <c r="AS344">
        <v>15.916183682567976</v>
      </c>
      <c r="AT344">
        <v>6.0163605738663195</v>
      </c>
      <c r="AU344">
        <v>-34.823591222838189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28</v>
      </c>
      <c r="D345" s="2">
        <v>6</v>
      </c>
      <c r="E345">
        <v>10</v>
      </c>
      <c r="F345">
        <v>44</v>
      </c>
      <c r="G345">
        <v>550</v>
      </c>
      <c r="H345">
        <v>483.86</v>
      </c>
      <c r="I345">
        <v>213389.73224998001</v>
      </c>
      <c r="J345" t="s">
        <v>1238</v>
      </c>
      <c r="K345" t="s">
        <v>1238</v>
      </c>
      <c r="L345" t="s">
        <v>1238</v>
      </c>
      <c r="M345">
        <v>35.804123485247111</v>
      </c>
      <c r="N345">
        <v>6.7919999999999998</v>
      </c>
      <c r="O345">
        <v>40.301590580458573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13.669243169511835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9</v>
      </c>
      <c r="D346" s="2">
        <v>0</v>
      </c>
      <c r="E346">
        <v>5</v>
      </c>
      <c r="F346">
        <v>14</v>
      </c>
      <c r="G346">
        <v>27</v>
      </c>
      <c r="H346">
        <v>22.26</v>
      </c>
      <c r="I346">
        <v>8526.0928258799995</v>
      </c>
      <c r="J346">
        <v>17.282608695652176</v>
      </c>
      <c r="K346">
        <v>16.5625</v>
      </c>
      <c r="L346">
        <v>10.76248995305553</v>
      </c>
      <c r="M346">
        <v>10.180072618844184</v>
      </c>
      <c r="N346">
        <v>1.288</v>
      </c>
      <c r="O346">
        <v>-2.4242424242424265</v>
      </c>
      <c r="P346">
        <v>3.9667565139263248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0.21293800888083542</v>
      </c>
      <c r="T346" s="37" t="str">
        <f t="shared" si="125"/>
        <v/>
      </c>
      <c r="U346" s="37" t="str">
        <f t="shared" si="126"/>
        <v/>
      </c>
      <c r="V346" s="37">
        <f t="shared" si="127"/>
        <v>-0.33098351924395497</v>
      </c>
      <c r="W346" s="37" t="str">
        <f t="shared" si="128"/>
        <v/>
      </c>
      <c r="X346" s="37">
        <f t="shared" si="129"/>
        <v>-0.32008084185639407</v>
      </c>
      <c r="Y346" t="str">
        <f t="shared" si="113"/>
        <v xml:space="preserve"> </v>
      </c>
      <c r="Z346" s="1">
        <f t="shared" si="130"/>
        <v>127</v>
      </c>
      <c r="AA346" t="str">
        <f t="shared" si="114"/>
        <v xml:space="preserve"> </v>
      </c>
      <c r="AB346" s="1">
        <f t="shared" si="131"/>
        <v>110</v>
      </c>
      <c r="AC346">
        <f t="shared" si="115"/>
        <v>62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3.9667565174163246</v>
      </c>
      <c r="AH346" t="str">
        <f t="shared" si="134"/>
        <v xml:space="preserve"> </v>
      </c>
      <c r="AI346">
        <f t="shared" si="118"/>
        <v>70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33.098351924395494</v>
      </c>
      <c r="AR346">
        <v>32.008084185639404</v>
      </c>
      <c r="AS346">
        <v>21.293800539083541</v>
      </c>
      <c r="AT346">
        <v>-33.098351924395494</v>
      </c>
      <c r="AU346">
        <v>-32.008084185639404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28</v>
      </c>
      <c r="D347" s="2">
        <v>2</v>
      </c>
      <c r="E347">
        <v>5</v>
      </c>
      <c r="F347">
        <v>35</v>
      </c>
      <c r="G347">
        <v>118</v>
      </c>
      <c r="H347">
        <v>118.59</v>
      </c>
      <c r="I347">
        <v>184987.18302591</v>
      </c>
      <c r="J347" t="s">
        <v>1238</v>
      </c>
      <c r="K347" t="s">
        <v>1238</v>
      </c>
      <c r="L347">
        <v>38.665325585449665</v>
      </c>
      <c r="M347">
        <v>36.039787279426022</v>
      </c>
      <c r="N347">
        <v>2.3770000000000002</v>
      </c>
      <c r="O347">
        <v>30.892070484581506</v>
      </c>
      <c r="P347">
        <v>0.86853866261910784</v>
      </c>
      <c r="Q347" s="36">
        <f t="shared" si="122"/>
        <v>80.000000003500006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46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>
        <v>-144.26778316242411</v>
      </c>
      <c r="AS347">
        <v>-0.49751243781094301</v>
      </c>
      <c r="AT347" t="e">
        <v>#VALUE!</v>
      </c>
      <c r="AU347">
        <v>144.26778316242411</v>
      </c>
      <c r="AV347" t="s">
        <v>1687</v>
      </c>
    </row>
    <row r="348" spans="1:48" x14ac:dyDescent="0.25">
      <c r="A348">
        <v>3.5100000000000237E-9</v>
      </c>
      <c r="B348" t="s">
        <v>919</v>
      </c>
      <c r="C348">
        <v>9</v>
      </c>
      <c r="D348" s="2">
        <v>0</v>
      </c>
      <c r="E348">
        <v>8</v>
      </c>
      <c r="F348">
        <v>17</v>
      </c>
      <c r="G348">
        <v>25.5</v>
      </c>
      <c r="H348">
        <v>20.309999999999999</v>
      </c>
      <c r="I348">
        <v>3633.4541052899995</v>
      </c>
      <c r="J348" t="s">
        <v>1238</v>
      </c>
      <c r="K348" t="s">
        <v>1238</v>
      </c>
      <c r="L348" t="s">
        <v>1238</v>
      </c>
      <c r="M348" t="s">
        <v>1238</v>
      </c>
      <c r="N348">
        <v>-2.7760000000000002</v>
      </c>
      <c r="O348">
        <v>-10.246227164416203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0.25553914678917294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42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919</v>
      </c>
      <c r="AP348" t="s">
        <v>1313</v>
      </c>
      <c r="AQ348" t="e">
        <v>#VALUE!</v>
      </c>
      <c r="AR348" t="e">
        <v>#VALUE!</v>
      </c>
      <c r="AS348">
        <v>25.553914327917294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9</v>
      </c>
      <c r="D349" s="2">
        <v>3</v>
      </c>
      <c r="E349">
        <v>6</v>
      </c>
      <c r="F349">
        <v>18</v>
      </c>
      <c r="G349">
        <v>18</v>
      </c>
      <c r="H349">
        <v>15.71</v>
      </c>
      <c r="I349">
        <v>5604.6047744400003</v>
      </c>
      <c r="J349">
        <v>10.261267145656433</v>
      </c>
      <c r="K349">
        <v>9.4752714113389622</v>
      </c>
      <c r="L349">
        <v>7.6656305654496881</v>
      </c>
      <c r="M349">
        <v>7.4279830619440581</v>
      </c>
      <c r="N349">
        <v>1.5310000000000001</v>
      </c>
      <c r="O349">
        <v>-14.944444444444438</v>
      </c>
      <c r="P349">
        <v>1.5340547422024187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-0.60278237187585426</v>
      </c>
      <c r="W349" s="37" t="str">
        <f t="shared" si="128"/>
        <v/>
      </c>
      <c r="X349" s="37">
        <f t="shared" si="129"/>
        <v>-0.51572460430304723</v>
      </c>
      <c r="Y349" t="str">
        <f t="shared" si="113"/>
        <v xml:space="preserve"> </v>
      </c>
      <c r="Z349" s="1">
        <f t="shared" si="130"/>
        <v>40</v>
      </c>
      <c r="AA349" t="str">
        <f t="shared" si="114"/>
        <v xml:space="preserve"> </v>
      </c>
      <c r="AB349" s="1">
        <f t="shared" si="131"/>
        <v>41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60.278237187585425</v>
      </c>
      <c r="AR349">
        <v>51.572460430304723</v>
      </c>
      <c r="AS349">
        <v>14.576702737110114</v>
      </c>
      <c r="AT349">
        <v>-60.278237187585425</v>
      </c>
      <c r="AU349">
        <v>-51.572460430304723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17</v>
      </c>
      <c r="D350" s="2">
        <v>1</v>
      </c>
      <c r="E350">
        <v>4</v>
      </c>
      <c r="F350">
        <v>22</v>
      </c>
      <c r="G350">
        <v>391</v>
      </c>
      <c r="H350">
        <v>343.47</v>
      </c>
      <c r="I350">
        <v>57261.279218610005</v>
      </c>
      <c r="J350">
        <v>15.276196406333392</v>
      </c>
      <c r="K350">
        <v>13.600617723924923</v>
      </c>
      <c r="L350">
        <v>13.44879903532996</v>
      </c>
      <c r="M350">
        <v>12.430421161789726</v>
      </c>
      <c r="N350">
        <v>22.484000000000002</v>
      </c>
      <c r="O350">
        <v>6.0066006600660105</v>
      </c>
      <c r="P350">
        <v>1.8062712900690014</v>
      </c>
      <c r="Q350" s="36">
        <f t="shared" si="122"/>
        <v>77.272727276257271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>
        <f t="shared" si="127"/>
        <v>-0.40865251658018598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>
        <f t="shared" si="130"/>
        <v>99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55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40.8652516580186</v>
      </c>
      <c r="AR350">
        <v>15.037355128512541</v>
      </c>
      <c r="AS350">
        <v>13.838180918275246</v>
      </c>
      <c r="AT350">
        <v>-40.8652516580186</v>
      </c>
      <c r="AU350">
        <v>-15.037355128512541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12</v>
      </c>
      <c r="D351" s="2">
        <v>2</v>
      </c>
      <c r="E351">
        <v>13</v>
      </c>
      <c r="F351">
        <v>27</v>
      </c>
      <c r="G351">
        <v>14</v>
      </c>
      <c r="H351">
        <v>11.93</v>
      </c>
      <c r="I351">
        <v>4632.2244813500001</v>
      </c>
      <c r="J351" t="s">
        <v>1238</v>
      </c>
      <c r="K351" t="s">
        <v>1238</v>
      </c>
      <c r="L351">
        <v>14.911494037250435</v>
      </c>
      <c r="M351">
        <v>19.503063441990886</v>
      </c>
      <c r="N351">
        <v>-0.27600000000000002</v>
      </c>
      <c r="O351">
        <v>87.689562890276534</v>
      </c>
      <c r="P351">
        <v>0.45264040234702435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0.173512157773026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92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>
        <f t="shared" si="135"/>
        <v>87.689562893816529</v>
      </c>
      <c r="AL351" t="str">
        <f t="shared" si="136"/>
        <v xml:space="preserve"> </v>
      </c>
      <c r="AM351">
        <f t="shared" si="120"/>
        <v>2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5.7967950103190669</v>
      </c>
      <c r="AS351">
        <v>17.351215423302602</v>
      </c>
      <c r="AT351" t="e">
        <v>#VALUE!</v>
      </c>
      <c r="AU351">
        <v>-5.7967950103190669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43</v>
      </c>
      <c r="H352">
        <v>30.92</v>
      </c>
      <c r="I352">
        <v>7548.7422601600001</v>
      </c>
      <c r="J352">
        <v>7.1195026479392132</v>
      </c>
      <c r="K352">
        <v>6.7911267296288162</v>
      </c>
      <c r="L352">
        <v>6.4835963945918875</v>
      </c>
      <c r="M352">
        <v>6.0446974789915968</v>
      </c>
      <c r="N352">
        <v>4.343</v>
      </c>
      <c r="O352">
        <v>-25.697177074422576</v>
      </c>
      <c r="P352">
        <v>4.1817593790426901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0.39068564391222499</v>
      </c>
      <c r="T352" s="37" t="str">
        <f t="shared" si="125"/>
        <v/>
      </c>
      <c r="U352" s="37" t="str">
        <f t="shared" si="126"/>
        <v/>
      </c>
      <c r="V352" s="37">
        <f t="shared" si="127"/>
        <v>-0.72440129322282854</v>
      </c>
      <c r="W352" s="37" t="str">
        <f t="shared" si="128"/>
        <v/>
      </c>
      <c r="X352" s="37">
        <f t="shared" si="129"/>
        <v>-0.5903994873321774</v>
      </c>
      <c r="Y352" t="str">
        <f t="shared" si="113"/>
        <v xml:space="preserve"> </v>
      </c>
      <c r="Z352" s="1">
        <f t="shared" si="130"/>
        <v>11</v>
      </c>
      <c r="AA352" t="str">
        <f t="shared" si="114"/>
        <v xml:space="preserve"> </v>
      </c>
      <c r="AB352" s="1">
        <f t="shared" si="131"/>
        <v>30</v>
      </c>
      <c r="AC352">
        <f t="shared" si="115"/>
        <v>15</v>
      </c>
      <c r="AD352" s="1" t="str">
        <f t="shared" si="132"/>
        <v xml:space="preserve"> </v>
      </c>
      <c r="AE352">
        <f t="shared" si="116"/>
        <v>45</v>
      </c>
      <c r="AF352" t="str">
        <f t="shared" si="117"/>
        <v xml:space="preserve"> </v>
      </c>
      <c r="AG352">
        <f t="shared" si="133"/>
        <v>4.1817593825926904</v>
      </c>
      <c r="AH352" t="str">
        <f t="shared" si="134"/>
        <v xml:space="preserve"> </v>
      </c>
      <c r="AI352">
        <f t="shared" si="118"/>
        <v>64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72.440129322282857</v>
      </c>
      <c r="AR352">
        <v>59.039948733217742</v>
      </c>
      <c r="AS352">
        <v>39.068564036222497</v>
      </c>
      <c r="AT352">
        <v>-72.440129322282857</v>
      </c>
      <c r="AU352">
        <v>-59.039948733217742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14</v>
      </c>
      <c r="D353" s="2">
        <v>4</v>
      </c>
      <c r="E353">
        <v>9</v>
      </c>
      <c r="F353">
        <v>27</v>
      </c>
      <c r="G353">
        <v>213</v>
      </c>
      <c r="H353">
        <v>220.91</v>
      </c>
      <c r="I353">
        <v>56356.183754769998</v>
      </c>
      <c r="J353">
        <v>25.301798190356202</v>
      </c>
      <c r="K353">
        <v>20.521133302368785</v>
      </c>
      <c r="L353">
        <v>15.151116753194309</v>
      </c>
      <c r="M353">
        <v>12.933395952815994</v>
      </c>
      <c r="N353">
        <v>8.7309999999999999</v>
      </c>
      <c r="O353">
        <v>-14.819512195121954</v>
      </c>
      <c r="P353">
        <v>1.7971119460413743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2.0557585940702339</v>
      </c>
      <c r="AR353">
        <v>4.2829810508422606</v>
      </c>
      <c r="AS353">
        <v>-3.580643701054731</v>
      </c>
      <c r="AT353">
        <v>-2.0557585940702339</v>
      </c>
      <c r="AU353">
        <v>-4.2829810508422606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5</v>
      </c>
      <c r="D354" s="2">
        <v>3</v>
      </c>
      <c r="E354">
        <v>18</v>
      </c>
      <c r="F354">
        <v>26</v>
      </c>
      <c r="G354">
        <v>50</v>
      </c>
      <c r="H354">
        <v>45.11</v>
      </c>
      <c r="I354">
        <v>10014.649519680001</v>
      </c>
      <c r="J354">
        <v>11.656330749354005</v>
      </c>
      <c r="K354">
        <v>13.159276546091014</v>
      </c>
      <c r="L354">
        <v>7.2967081850533804</v>
      </c>
      <c r="M354">
        <v>7.6205572125687473</v>
      </c>
      <c r="N354">
        <v>3.4279999999999999</v>
      </c>
      <c r="O354">
        <v>-15.358024691358022</v>
      </c>
      <c r="P354">
        <v>4.2717800931057424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-0.54877891909783738</v>
      </c>
      <c r="W354" s="37" t="str">
        <f t="shared" si="128"/>
        <v/>
      </c>
      <c r="X354" s="37">
        <f t="shared" si="129"/>
        <v>-0.53903123644797923</v>
      </c>
      <c r="Y354" t="str">
        <f t="shared" si="113"/>
        <v xml:space="preserve"> </v>
      </c>
      <c r="Z354" s="1">
        <f t="shared" si="130"/>
        <v>51</v>
      </c>
      <c r="AA354" t="str">
        <f t="shared" si="114"/>
        <v xml:space="preserve"> </v>
      </c>
      <c r="AB354" s="1">
        <f t="shared" si="131"/>
        <v>37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4.2717800966757427</v>
      </c>
      <c r="AH354" t="str">
        <f t="shared" si="134"/>
        <v xml:space="preserve"> </v>
      </c>
      <c r="AI354">
        <f t="shared" si="118"/>
        <v>60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54.877891909783742</v>
      </c>
      <c r="AR354">
        <v>53.903123644797923</v>
      </c>
      <c r="AS354">
        <v>10.840168477056089</v>
      </c>
      <c r="AT354">
        <v>-54.877891909783742</v>
      </c>
      <c r="AU354">
        <v>-53.903123644797923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83.25</v>
      </c>
      <c r="H355">
        <v>83.22</v>
      </c>
      <c r="I355">
        <v>17317.468668600002</v>
      </c>
      <c r="J355">
        <v>14.392943618125216</v>
      </c>
      <c r="K355">
        <v>14.090755164239757</v>
      </c>
      <c r="L355" t="s">
        <v>1238</v>
      </c>
      <c r="M355" t="s">
        <v>1238</v>
      </c>
      <c r="N355">
        <v>5.782</v>
      </c>
      <c r="O355">
        <v>-14.644227930321819</v>
      </c>
      <c r="P355">
        <v>3.4306657053592886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-0.44284357433026134</v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>
        <f t="shared" si="130"/>
        <v>86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3.4306657089392885</v>
      </c>
      <c r="AH355" t="str">
        <f t="shared" si="134"/>
        <v xml:space="preserve"> </v>
      </c>
      <c r="AI355">
        <f t="shared" si="118"/>
        <v>91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44.28435743302613</v>
      </c>
      <c r="AR355" t="e">
        <v>#VALUE!</v>
      </c>
      <c r="AS355">
        <v>3.6049026676288065E-2</v>
      </c>
      <c r="AT355">
        <v>-44.28435743302613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4</v>
      </c>
      <c r="D356" s="2">
        <v>1</v>
      </c>
      <c r="E356">
        <v>6</v>
      </c>
      <c r="F356">
        <v>11</v>
      </c>
      <c r="G356">
        <v>45.5</v>
      </c>
      <c r="H356">
        <v>47.56</v>
      </c>
      <c r="I356">
        <v>14358.129862120002</v>
      </c>
      <c r="J356">
        <v>23.791895947973988</v>
      </c>
      <c r="K356">
        <v>17.582255083179298</v>
      </c>
      <c r="L356">
        <v>9.2888898894397336</v>
      </c>
      <c r="M356">
        <v>7.9490586279555258</v>
      </c>
      <c r="N356">
        <v>1.9990000000000001</v>
      </c>
      <c r="O356">
        <v>-56.54347826086957</v>
      </c>
      <c r="P356">
        <v>3.4020185029436503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>
        <f t="shared" si="129"/>
        <v>-0.41317536915112696</v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71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3.4020185065336501</v>
      </c>
      <c r="AH356" t="str">
        <f t="shared" si="134"/>
        <v xml:space="preserve"> </v>
      </c>
      <c r="AI356">
        <f t="shared" si="118"/>
        <v>92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-56.543478257279567</v>
      </c>
      <c r="AM356" t="str">
        <f t="shared" si="120"/>
        <v xml:space="preserve"> </v>
      </c>
      <c r="AN356">
        <f t="shared" si="121"/>
        <v>8</v>
      </c>
      <c r="AO356" t="s">
        <v>393</v>
      </c>
      <c r="AP356" t="s">
        <v>1242</v>
      </c>
      <c r="AQ356">
        <v>7.9006486929725783</v>
      </c>
      <c r="AR356">
        <v>41.317536915112697</v>
      </c>
      <c r="AS356">
        <v>-4.331370899915898</v>
      </c>
      <c r="AT356">
        <v>-7.9006486929725783</v>
      </c>
      <c r="AU356">
        <v>-41.317536915112697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33</v>
      </c>
      <c r="D357" s="2">
        <v>2</v>
      </c>
      <c r="E357">
        <v>6</v>
      </c>
      <c r="F357">
        <v>41</v>
      </c>
      <c r="G357">
        <v>570</v>
      </c>
      <c r="H357">
        <v>500.58</v>
      </c>
      <c r="I357">
        <v>308857.86</v>
      </c>
      <c r="J357" t="s">
        <v>1238</v>
      </c>
      <c r="K357" t="s">
        <v>1238</v>
      </c>
      <c r="L357" t="s">
        <v>1238</v>
      </c>
      <c r="M357" t="s">
        <v>1238</v>
      </c>
      <c r="N357">
        <v>9.0820000000000007</v>
      </c>
      <c r="O357">
        <v>56.856649395509507</v>
      </c>
      <c r="P357">
        <v>0.12705261896200409</v>
      </c>
      <c r="Q357" s="36">
        <f t="shared" si="122"/>
        <v>80.487804881648771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 xml:space="preserve"> </v>
      </c>
      <c r="X357" s="37" t="str">
        <f t="shared" si="129"/>
        <v xml:space="preserve"> </v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44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>
        <f t="shared" si="135"/>
        <v>56.856649399109507</v>
      </c>
      <c r="AL357" t="str">
        <f t="shared" si="136"/>
        <v xml:space="preserve"> </v>
      </c>
      <c r="AM357">
        <f t="shared" si="120"/>
        <v>10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 t="e">
        <v>#VALUE!</v>
      </c>
      <c r="AS357">
        <v>13.867913220664029</v>
      </c>
      <c r="AT357" t="e">
        <v>#VALUE!</v>
      </c>
      <c r="AU357" t="e">
        <v>#VALUE!</v>
      </c>
      <c r="AV357" t="s">
        <v>1697</v>
      </c>
    </row>
    <row r="358" spans="1:48" x14ac:dyDescent="0.25">
      <c r="A358">
        <v>3.6100000000000254E-9</v>
      </c>
      <c r="B358" t="s">
        <v>1215</v>
      </c>
      <c r="C358">
        <v>2</v>
      </c>
      <c r="D358" s="2">
        <v>1</v>
      </c>
      <c r="E358">
        <v>8</v>
      </c>
      <c r="F358">
        <v>11</v>
      </c>
      <c r="G358">
        <v>18</v>
      </c>
      <c r="H358">
        <v>17.989999999999998</v>
      </c>
      <c r="I358">
        <v>7633.1569999999992</v>
      </c>
      <c r="J358">
        <v>15.016694490818029</v>
      </c>
      <c r="K358">
        <v>13.026792179580013</v>
      </c>
      <c r="L358">
        <v>11.225298862285619</v>
      </c>
      <c r="M358">
        <v>9.9902954511107751</v>
      </c>
      <c r="N358">
        <v>1.198</v>
      </c>
      <c r="O358">
        <v>-29.52941176470588</v>
      </c>
      <c r="P358">
        <v>5.136186770428016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-0.41869793630384244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95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5.1361867740380163</v>
      </c>
      <c r="AH358" t="str">
        <f t="shared" si="134"/>
        <v xml:space="preserve"> </v>
      </c>
      <c r="AI358">
        <f t="shared" si="118"/>
        <v>34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1215</v>
      </c>
      <c r="AP358" t="s">
        <v>1248</v>
      </c>
      <c r="AQ358">
        <v>41.869793630384244</v>
      </c>
      <c r="AR358">
        <v>29.084293823765517</v>
      </c>
      <c r="AS358">
        <v>5.558643690939391E-2</v>
      </c>
      <c r="AT358">
        <v>-41.869793630384244</v>
      </c>
      <c r="AU358">
        <v>-29.084293823765517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0</v>
      </c>
      <c r="E359">
        <v>1</v>
      </c>
      <c r="F359">
        <v>1</v>
      </c>
      <c r="G359">
        <v>13.399999618530273</v>
      </c>
      <c r="H359">
        <v>14.98</v>
      </c>
      <c r="I359">
        <v>8868.1559230800012</v>
      </c>
      <c r="J359" t="s">
        <v>1238</v>
      </c>
      <c r="K359" t="s">
        <v>1238</v>
      </c>
      <c r="L359">
        <v>10.189720206625969</v>
      </c>
      <c r="M359">
        <v>9.8759429287553289</v>
      </c>
      <c r="N359">
        <v>0.24299999999999999</v>
      </c>
      <c r="O359">
        <v>10.454545454545451</v>
      </c>
      <c r="P359">
        <v>1.3351134846461949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-0.35626550967036497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91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 t="e">
        <v>#VALUE!</v>
      </c>
      <c r="AR359">
        <v>35.626550967036493</v>
      </c>
      <c r="AS359">
        <v>-10.547399075231823</v>
      </c>
      <c r="AT359" t="e">
        <v>#VALUE!</v>
      </c>
      <c r="AU359">
        <v>-35.626550967036493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2</v>
      </c>
      <c r="E360">
        <v>3</v>
      </c>
      <c r="F360">
        <v>10</v>
      </c>
      <c r="G360">
        <v>16</v>
      </c>
      <c r="H360">
        <v>15.11</v>
      </c>
      <c r="I360">
        <v>8868.1559230800012</v>
      </c>
      <c r="J360" t="s">
        <v>1238</v>
      </c>
      <c r="K360" t="s">
        <v>1238</v>
      </c>
      <c r="L360">
        <v>10.189720206625969</v>
      </c>
      <c r="M360">
        <v>9.8759429287553289</v>
      </c>
      <c r="N360">
        <v>0.24299999999999999</v>
      </c>
      <c r="O360">
        <v>10.454545454545451</v>
      </c>
      <c r="P360">
        <v>1.3236267372600927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>
        <f t="shared" si="129"/>
        <v>-0.35626550967036497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91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 t="e">
        <v>#VALUE!</v>
      </c>
      <c r="AR360">
        <v>35.626550967036493</v>
      </c>
      <c r="AS360">
        <v>5.8901389808074134</v>
      </c>
      <c r="AT360" t="e">
        <v>#VALUE!</v>
      </c>
      <c r="AU360">
        <v>-35.626550967036493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10</v>
      </c>
      <c r="D361" s="2">
        <v>0</v>
      </c>
      <c r="E361">
        <v>9</v>
      </c>
      <c r="F361">
        <v>19</v>
      </c>
      <c r="G361">
        <v>67.5</v>
      </c>
      <c r="H361">
        <v>65.41</v>
      </c>
      <c r="I361">
        <v>22569.022771529999</v>
      </c>
      <c r="J361" t="s">
        <v>1238</v>
      </c>
      <c r="K361" t="s">
        <v>1238</v>
      </c>
      <c r="L361">
        <v>20.439090298757975</v>
      </c>
      <c r="M361">
        <v>19.248573460839328</v>
      </c>
      <c r="N361">
        <v>1.4330000000000001</v>
      </c>
      <c r="O361">
        <v>-5.1621442753143656</v>
      </c>
      <c r="P361">
        <v>4.3617183916832296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4.3617183953232299</v>
      </c>
      <c r="AH361" t="str">
        <f t="shared" si="134"/>
        <v xml:space="preserve"> </v>
      </c>
      <c r="AI361">
        <f t="shared" si="118"/>
        <v>55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-29.123735583207221</v>
      </c>
      <c r="AS361">
        <v>3.195230087142642</v>
      </c>
      <c r="AT361" t="e">
        <v>#VALUE!</v>
      </c>
      <c r="AU361">
        <v>29.123735583207221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8</v>
      </c>
      <c r="D362" s="2">
        <v>1</v>
      </c>
      <c r="E362">
        <v>16</v>
      </c>
      <c r="F362">
        <v>25</v>
      </c>
      <c r="G362">
        <v>33.5</v>
      </c>
      <c r="H362">
        <v>28.07</v>
      </c>
      <c r="I362">
        <v>12468.7487365</v>
      </c>
      <c r="J362">
        <v>15.330420535226652</v>
      </c>
      <c r="K362">
        <v>10.701486847121616</v>
      </c>
      <c r="L362">
        <v>9.9777297067408988</v>
      </c>
      <c r="M362">
        <v>9.2146105368396629</v>
      </c>
      <c r="N362">
        <v>1.831</v>
      </c>
      <c r="O362">
        <v>-40.551948051948052</v>
      </c>
      <c r="P362">
        <v>12.109013181332383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0.1934449626809939</v>
      </c>
      <c r="T362" s="37" t="str">
        <f t="shared" si="125"/>
        <v/>
      </c>
      <c r="U362" s="37" t="str">
        <f t="shared" si="126"/>
        <v/>
      </c>
      <c r="V362" s="37">
        <f t="shared" si="127"/>
        <v>-0.40655347953531218</v>
      </c>
      <c r="W362" s="37" t="str">
        <f t="shared" si="128"/>
        <v/>
      </c>
      <c r="X362" s="37">
        <f t="shared" si="129"/>
        <v>-0.3696579869544323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100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82</v>
      </c>
      <c r="AC362">
        <f t="shared" ref="AC362:AC425" si="139">IF(ISERROR((RANK(S362,S$7:S$391,0)))=TRUE," ",((RANK(S362,S$7:S$391,0))))</f>
        <v>78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12.109013184982382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40.655347953531219</v>
      </c>
      <c r="AR362">
        <v>36.965798695443233</v>
      </c>
      <c r="AS362">
        <v>19.344495903099389</v>
      </c>
      <c r="AT362">
        <v>-40.655347953531219</v>
      </c>
      <c r="AU362">
        <v>-36.965798695443233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6</v>
      </c>
      <c r="E363">
        <v>6</v>
      </c>
      <c r="F363">
        <v>15</v>
      </c>
      <c r="G363">
        <v>58.5</v>
      </c>
      <c r="H363">
        <v>53.92</v>
      </c>
      <c r="I363">
        <v>11585.721598079999</v>
      </c>
      <c r="J363">
        <v>11.837541163556532</v>
      </c>
      <c r="K363">
        <v>10.072856342237998</v>
      </c>
      <c r="L363">
        <v>7.7571904881090648</v>
      </c>
      <c r="M363">
        <v>6.9531803439978139</v>
      </c>
      <c r="N363">
        <v>4.5549999999999997</v>
      </c>
      <c r="O363">
        <v>-24.834983498349846</v>
      </c>
      <c r="P363">
        <v>5.1205489614243325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-0.54176419373310591</v>
      </c>
      <c r="W363" s="37" t="str">
        <f t="shared" si="128"/>
        <v/>
      </c>
      <c r="X363" s="37">
        <f t="shared" si="129"/>
        <v>-0.50994031592686306</v>
      </c>
      <c r="Y363" t="str">
        <f t="shared" si="137"/>
        <v xml:space="preserve"> </v>
      </c>
      <c r="Z363" s="1">
        <f t="shared" si="130"/>
        <v>55</v>
      </c>
      <c r="AA363" t="str">
        <f t="shared" si="138"/>
        <v xml:space="preserve"> </v>
      </c>
      <c r="AB363" s="1">
        <f t="shared" si="131"/>
        <v>44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5.1205489650843328</v>
      </c>
      <c r="AH363" t="str">
        <f t="shared" si="134"/>
        <v xml:space="preserve"> </v>
      </c>
      <c r="AI363">
        <f t="shared" si="142"/>
        <v>36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54.176419373310594</v>
      </c>
      <c r="AR363">
        <v>50.994031592686305</v>
      </c>
      <c r="AS363">
        <v>8.4940652818991111</v>
      </c>
      <c r="AT363">
        <v>-54.176419373310594</v>
      </c>
      <c r="AU363">
        <v>-50.994031592686305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9</v>
      </c>
      <c r="D364" s="2">
        <v>3</v>
      </c>
      <c r="E364">
        <v>18</v>
      </c>
      <c r="F364">
        <v>30</v>
      </c>
      <c r="G364">
        <v>62</v>
      </c>
      <c r="H364">
        <v>60.43</v>
      </c>
      <c r="I364">
        <v>181722.73923000001</v>
      </c>
      <c r="J364">
        <v>15.835953878406707</v>
      </c>
      <c r="K364">
        <v>14.456937799043063</v>
      </c>
      <c r="L364">
        <v>11.306098605898123</v>
      </c>
      <c r="M364">
        <v>10.747680258932668</v>
      </c>
      <c r="N364">
        <v>4.18</v>
      </c>
      <c r="O364">
        <v>8.5714285714285623</v>
      </c>
      <c r="P364">
        <v>1.6200562634453084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>
        <f t="shared" si="127"/>
        <v>-0.38698408789339866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>
        <f t="shared" si="130"/>
        <v>106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38.698408789339865</v>
      </c>
      <c r="AR364">
        <v>28.57384230283624</v>
      </c>
      <c r="AS364">
        <v>2.5980473274863414</v>
      </c>
      <c r="AT364">
        <v>-38.698408789339865</v>
      </c>
      <c r="AU364">
        <v>-28.57384230283624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12</v>
      </c>
      <c r="D365" s="2">
        <v>1</v>
      </c>
      <c r="E365">
        <v>9</v>
      </c>
      <c r="F365">
        <v>22</v>
      </c>
      <c r="G365">
        <v>527.5</v>
      </c>
      <c r="H365">
        <v>469.92</v>
      </c>
      <c r="I365">
        <v>34804.520007840001</v>
      </c>
      <c r="J365">
        <v>21.712331931802431</v>
      </c>
      <c r="K365">
        <v>21.269122838779758</v>
      </c>
      <c r="L365">
        <v>14.79762597200622</v>
      </c>
      <c r="M365">
        <v>14.98859064023714</v>
      </c>
      <c r="N365">
        <v>21.643000000000001</v>
      </c>
      <c r="O365">
        <v>21.032323006375119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15.950721596353223</v>
      </c>
      <c r="AR365">
        <v>6.516155301459758</v>
      </c>
      <c r="AS365">
        <v>12.253149472250602</v>
      </c>
      <c r="AT365">
        <v>-15.950721596353223</v>
      </c>
      <c r="AU365">
        <v>-6.516155301459758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5</v>
      </c>
      <c r="D366" s="2">
        <v>5</v>
      </c>
      <c r="E366">
        <v>16</v>
      </c>
      <c r="F366">
        <v>26</v>
      </c>
      <c r="G366">
        <v>14</v>
      </c>
      <c r="H366">
        <v>11.64</v>
      </c>
      <c r="I366">
        <v>10826.85466092</v>
      </c>
      <c r="J366" t="s">
        <v>1238</v>
      </c>
      <c r="K366" t="s">
        <v>1238</v>
      </c>
      <c r="L366">
        <v>9.3146213148077344</v>
      </c>
      <c r="M366">
        <v>7.677193014977286</v>
      </c>
      <c r="N366">
        <v>-3.5420000000000003</v>
      </c>
      <c r="O366" t="s">
        <v>132</v>
      </c>
      <c r="P366">
        <v>1.0824742268041236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0.20274914458347074</v>
      </c>
      <c r="T366" s="37" t="str">
        <f t="shared" si="125"/>
        <v/>
      </c>
      <c r="U366" s="37" t="str">
        <f t="shared" si="126"/>
        <v xml:space="preserve"> </v>
      </c>
      <c r="V366" s="37" t="str">
        <f t="shared" si="127"/>
        <v xml:space="preserve"> </v>
      </c>
      <c r="W366" s="37" t="str">
        <f t="shared" si="128"/>
        <v/>
      </c>
      <c r="X366" s="37">
        <f t="shared" si="129"/>
        <v>-0.41154978909015982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73</v>
      </c>
      <c r="AC366">
        <f t="shared" si="139"/>
        <v>72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 t="e">
        <v>#VALUE!</v>
      </c>
      <c r="AR366">
        <v>41.154978909015981</v>
      </c>
      <c r="AS366">
        <v>20.274914089347075</v>
      </c>
      <c r="AT366" t="e">
        <v>#VALUE!</v>
      </c>
      <c r="AU366">
        <v>-41.154978909015981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5</v>
      </c>
      <c r="E367">
        <v>15</v>
      </c>
      <c r="F367">
        <v>22</v>
      </c>
      <c r="G367">
        <v>74.5</v>
      </c>
      <c r="H367">
        <v>79.75</v>
      </c>
      <c r="I367">
        <v>28708.135923500002</v>
      </c>
      <c r="J367">
        <v>26.609943276609943</v>
      </c>
      <c r="K367">
        <v>28.926369241929631</v>
      </c>
      <c r="L367">
        <v>17.191623653973412</v>
      </c>
      <c r="M367">
        <v>18.555906402447143</v>
      </c>
      <c r="N367">
        <v>2.7570000000000001</v>
      </c>
      <c r="O367">
        <v>-8.0999999999999961</v>
      </c>
      <c r="P367">
        <v>3.1485893416927904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3.1485893453927902</v>
      </c>
      <c r="AH367" t="str">
        <f t="shared" si="134"/>
        <v xml:space="preserve"> </v>
      </c>
      <c r="AI367">
        <f t="shared" si="142"/>
        <v>106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-3.0081217340422572</v>
      </c>
      <c r="AR367">
        <v>-8.6078995930933146</v>
      </c>
      <c r="AS367">
        <v>-6.5830721003134807</v>
      </c>
      <c r="AT367">
        <v>3.0081217340422572</v>
      </c>
      <c r="AU367">
        <v>8.6078995930933146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1</v>
      </c>
      <c r="D368" s="2">
        <v>0</v>
      </c>
      <c r="E368">
        <v>13</v>
      </c>
      <c r="F368">
        <v>14</v>
      </c>
      <c r="G368">
        <v>12.5</v>
      </c>
      <c r="H368">
        <v>10.5</v>
      </c>
      <c r="I368">
        <v>4460.1591929999995</v>
      </c>
      <c r="J368">
        <v>9.502262443438914</v>
      </c>
      <c r="K368">
        <v>10.892116182572614</v>
      </c>
      <c r="L368" t="s">
        <v>1238</v>
      </c>
      <c r="M368" t="s">
        <v>1238</v>
      </c>
      <c r="N368">
        <v>1.105</v>
      </c>
      <c r="O368">
        <v>-20.503597122302168</v>
      </c>
      <c r="P368">
        <v>6.9142857142857137</v>
      </c>
      <c r="Q368" s="36" t="str">
        <f t="shared" si="122"/>
        <v xml:space="preserve"> </v>
      </c>
      <c r="R368" t="str">
        <f t="shared" si="123"/>
        <v xml:space="preserve"> </v>
      </c>
      <c r="S368" s="37">
        <f t="shared" si="124"/>
        <v>0.19047619418619047</v>
      </c>
      <c r="T368" s="37" t="str">
        <f t="shared" si="125"/>
        <v/>
      </c>
      <c r="U368" s="37" t="str">
        <f t="shared" si="126"/>
        <v/>
      </c>
      <c r="V368" s="37">
        <f t="shared" si="127"/>
        <v>-0.63216373806292747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35</v>
      </c>
      <c r="AA368" t="str">
        <f t="shared" si="138"/>
        <v xml:space="preserve"> </v>
      </c>
      <c r="AB368" s="1" t="str">
        <f t="shared" si="131"/>
        <v xml:space="preserve"> </v>
      </c>
      <c r="AC368">
        <f t="shared" si="139"/>
        <v>79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6.914285717995714</v>
      </c>
      <c r="AH368" t="str">
        <f t="shared" si="134"/>
        <v xml:space="preserve"> </v>
      </c>
      <c r="AI368">
        <f t="shared" si="142"/>
        <v>9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63.216373806292751</v>
      </c>
      <c r="AR368" t="e">
        <v>#VALUE!</v>
      </c>
      <c r="AS368">
        <v>19.047619047619047</v>
      </c>
      <c r="AT368">
        <v>-63.216373806292751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9</v>
      </c>
      <c r="D369" s="2">
        <v>3</v>
      </c>
      <c r="E369">
        <v>9</v>
      </c>
      <c r="F369">
        <v>21</v>
      </c>
      <c r="G369">
        <v>88.5</v>
      </c>
      <c r="H369">
        <v>86.42</v>
      </c>
      <c r="I369">
        <v>29914.190012080002</v>
      </c>
      <c r="J369">
        <v>25.689655172413794</v>
      </c>
      <c r="K369">
        <v>18.087065717873585</v>
      </c>
      <c r="L369">
        <v>15.797023910686644</v>
      </c>
      <c r="M369">
        <v>10.870220905347571</v>
      </c>
      <c r="N369">
        <v>3.3639999999999999</v>
      </c>
      <c r="O369">
        <v>-51.033478893740906</v>
      </c>
      <c r="P369">
        <v>2.4566072668363805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2.4566072705563804</v>
      </c>
      <c r="AH369" t="str">
        <f t="shared" si="134"/>
        <v xml:space="preserve"> </v>
      </c>
      <c r="AI369">
        <f t="shared" si="142"/>
        <v>147</v>
      </c>
      <c r="AJ369" t="str">
        <f t="shared" si="143"/>
        <v xml:space="preserve"> </v>
      </c>
      <c r="AK369" t="str">
        <f t="shared" si="135"/>
        <v xml:space="preserve"> </v>
      </c>
      <c r="AL369">
        <f t="shared" si="136"/>
        <v>-51.033478890020909</v>
      </c>
      <c r="AM369" t="str">
        <f t="shared" si="144"/>
        <v xml:space="preserve"> </v>
      </c>
      <c r="AN369">
        <f t="shared" si="145"/>
        <v>2</v>
      </c>
      <c r="AO369" t="s">
        <v>460</v>
      </c>
      <c r="AP369" t="s">
        <v>1244</v>
      </c>
      <c r="AQ369">
        <v>0.55434918451675586</v>
      </c>
      <c r="AR369">
        <v>0.20246945290635088</v>
      </c>
      <c r="AS369">
        <v>2.406850266142091</v>
      </c>
      <c r="AT369">
        <v>-0.55434918451675586</v>
      </c>
      <c r="AU369">
        <v>-0.20246945290635088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8</v>
      </c>
      <c r="D370" s="2">
        <v>0</v>
      </c>
      <c r="E370">
        <v>11</v>
      </c>
      <c r="F370">
        <v>19</v>
      </c>
      <c r="G370">
        <v>59.5</v>
      </c>
      <c r="H370">
        <v>53</v>
      </c>
      <c r="I370">
        <v>26805.045952</v>
      </c>
      <c r="J370">
        <v>15.736342042755345</v>
      </c>
      <c r="K370">
        <v>15.625</v>
      </c>
      <c r="L370">
        <v>10.878743875489219</v>
      </c>
      <c r="M370">
        <v>10.620221556677251</v>
      </c>
      <c r="N370">
        <v>3.3679999999999999</v>
      </c>
      <c r="O370">
        <v>2.6829268292682813</v>
      </c>
      <c r="P370">
        <v>3.8641509433962264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-0.39084010065759955</v>
      </c>
      <c r="W370" s="37" t="str">
        <f t="shared" si="128"/>
        <v/>
      </c>
      <c r="X370" s="37">
        <f t="shared" si="129"/>
        <v>-0.31273651267078906</v>
      </c>
      <c r="Y370" t="str">
        <f t="shared" si="137"/>
        <v xml:space="preserve"> </v>
      </c>
      <c r="Z370" s="1">
        <f t="shared" si="130"/>
        <v>104</v>
      </c>
      <c r="AA370" t="str">
        <f t="shared" si="138"/>
        <v xml:space="preserve"> </v>
      </c>
      <c r="AB370" s="1">
        <f t="shared" si="131"/>
        <v>113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3.8641509471262263</v>
      </c>
      <c r="AH370" t="str">
        <f t="shared" si="134"/>
        <v xml:space="preserve"> </v>
      </c>
      <c r="AI370">
        <f t="shared" si="142"/>
        <v>72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39.084010065759955</v>
      </c>
      <c r="AR370">
        <v>31.273651267078904</v>
      </c>
      <c r="AS370">
        <v>12.264150943396235</v>
      </c>
      <c r="AT370">
        <v>-39.084010065759955</v>
      </c>
      <c r="AU370">
        <v>-31.273651267078904</v>
      </c>
      <c r="AV370" t="s">
        <v>1709</v>
      </c>
    </row>
    <row r="371" spans="1:48" x14ac:dyDescent="0.25">
      <c r="A371">
        <v>3.7400000000000272E-9</v>
      </c>
      <c r="B371" t="s">
        <v>920</v>
      </c>
      <c r="C371">
        <v>12</v>
      </c>
      <c r="D371" s="2">
        <v>0</v>
      </c>
      <c r="E371">
        <v>8</v>
      </c>
      <c r="F371">
        <v>20</v>
      </c>
      <c r="G371">
        <v>149</v>
      </c>
      <c r="H371">
        <v>134.97999999999999</v>
      </c>
      <c r="I371">
        <v>186897.74101315998</v>
      </c>
      <c r="J371">
        <v>25.168748834607491</v>
      </c>
      <c r="K371">
        <v>22.731559447625461</v>
      </c>
      <c r="L371">
        <v>17.301696554089713</v>
      </c>
      <c r="M371">
        <v>15.666267667270075</v>
      </c>
      <c r="N371">
        <v>5.3630000000000004</v>
      </c>
      <c r="O371">
        <v>-3.0198915009041554</v>
      </c>
      <c r="P371">
        <v>3.1738035264483626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3.1738035301883625</v>
      </c>
      <c r="AH371" t="str">
        <f t="shared" si="134"/>
        <v xml:space="preserve"> </v>
      </c>
      <c r="AI371">
        <f t="shared" si="142"/>
        <v>103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920</v>
      </c>
      <c r="AP371" t="s">
        <v>1239</v>
      </c>
      <c r="AQ371">
        <v>2.5707978067109449</v>
      </c>
      <c r="AR371">
        <v>-9.3032839689017433</v>
      </c>
      <c r="AS371">
        <v>10.386723959105071</v>
      </c>
      <c r="AT371">
        <v>-2.5707978067109449</v>
      </c>
      <c r="AU371">
        <v>9.3032839689017433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11</v>
      </c>
      <c r="F372">
        <v>18</v>
      </c>
      <c r="G372">
        <v>41.5</v>
      </c>
      <c r="H372">
        <v>36.78</v>
      </c>
      <c r="I372">
        <v>204382.03930146003</v>
      </c>
      <c r="J372">
        <v>13.061079545454547</v>
      </c>
      <c r="K372">
        <v>12.239600665557406</v>
      </c>
      <c r="L372">
        <v>11.948182051568665</v>
      </c>
      <c r="M372">
        <v>10.680020064587049</v>
      </c>
      <c r="N372">
        <v>2.8159999999999998</v>
      </c>
      <c r="O372">
        <v>-4.5423728813559432</v>
      </c>
      <c r="P372">
        <v>4.2794997281131053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-0.49440054876825257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72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4.2794997318631056</v>
      </c>
      <c r="AH372" t="str">
        <f t="shared" si="134"/>
        <v xml:space="preserve"> </v>
      </c>
      <c r="AI372">
        <f t="shared" si="142"/>
        <v>59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49.440054876825258</v>
      </c>
      <c r="AR372">
        <v>24.517486963667558</v>
      </c>
      <c r="AS372">
        <v>12.833061446438276</v>
      </c>
      <c r="AT372">
        <v>-49.440054876825258</v>
      </c>
      <c r="AU372">
        <v>-24.517486963667558</v>
      </c>
      <c r="AV372" t="s">
        <v>1711</v>
      </c>
    </row>
    <row r="373" spans="1:48" x14ac:dyDescent="0.25">
      <c r="A373">
        <v>3.7600000000000267E-9</v>
      </c>
      <c r="B373" t="s">
        <v>921</v>
      </c>
      <c r="C373">
        <v>2</v>
      </c>
      <c r="D373" s="2">
        <v>1</v>
      </c>
      <c r="E373">
        <v>8</v>
      </c>
      <c r="F373">
        <v>11</v>
      </c>
      <c r="G373">
        <v>46</v>
      </c>
      <c r="H373">
        <v>41.61</v>
      </c>
      <c r="I373">
        <v>11422.723023779999</v>
      </c>
      <c r="J373">
        <v>7.7255848496101001</v>
      </c>
      <c r="K373">
        <v>6.8993533410711327</v>
      </c>
      <c r="L373" t="s">
        <v>1238</v>
      </c>
      <c r="M373" t="s">
        <v>1238</v>
      </c>
      <c r="N373">
        <v>5.3860000000000001</v>
      </c>
      <c r="O373">
        <v>-3.4767025089605728</v>
      </c>
      <c r="P373">
        <v>5.5779860610430188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-0.70093961629944035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18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5.5779860648030191</v>
      </c>
      <c r="AH373" t="str">
        <f t="shared" si="134"/>
        <v xml:space="preserve"> </v>
      </c>
      <c r="AI373">
        <f t="shared" si="142"/>
        <v>28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921</v>
      </c>
      <c r="AP373" t="s">
        <v>1246</v>
      </c>
      <c r="AQ373">
        <v>70.093961629944033</v>
      </c>
      <c r="AR373" t="e">
        <v>#VALUE!</v>
      </c>
      <c r="AS373">
        <v>10.550348473924531</v>
      </c>
      <c r="AT373">
        <v>-70.093961629944033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13</v>
      </c>
      <c r="D374" s="2">
        <v>2</v>
      </c>
      <c r="E374">
        <v>8</v>
      </c>
      <c r="F374">
        <v>23</v>
      </c>
      <c r="G374">
        <v>142</v>
      </c>
      <c r="H374">
        <v>137.69999999999999</v>
      </c>
      <c r="I374">
        <v>342820.86870779999</v>
      </c>
      <c r="J374">
        <v>27.722971612643441</v>
      </c>
      <c r="K374">
        <v>25.571030640668521</v>
      </c>
      <c r="L374">
        <v>19.526945211350636</v>
      </c>
      <c r="M374">
        <v>17.891565520196366</v>
      </c>
      <c r="N374">
        <v>5.3849999999999998</v>
      </c>
      <c r="O374">
        <v>5.1757812499999938</v>
      </c>
      <c r="P374">
        <v>2.3013798111837329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2.3013798149537328</v>
      </c>
      <c r="AH374" t="str">
        <f t="shared" si="134"/>
        <v xml:space="preserve"> </v>
      </c>
      <c r="AI374">
        <f t="shared" si="142"/>
        <v>155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-7.3166975599950668</v>
      </c>
      <c r="AR374">
        <v>-23.361268694597026</v>
      </c>
      <c r="AS374">
        <v>3.1227305737109745</v>
      </c>
      <c r="AT374">
        <v>7.3166975599950668</v>
      </c>
      <c r="AU374">
        <v>23.361268694597026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10</v>
      </c>
      <c r="D375" s="2">
        <v>1</v>
      </c>
      <c r="E375">
        <v>8</v>
      </c>
      <c r="F375">
        <v>19</v>
      </c>
      <c r="G375">
        <v>97.5</v>
      </c>
      <c r="H375">
        <v>95.08</v>
      </c>
      <c r="I375">
        <v>55678.847999999998</v>
      </c>
      <c r="J375">
        <v>13.992641648270787</v>
      </c>
      <c r="K375">
        <v>17.331388990156764</v>
      </c>
      <c r="L375" t="s">
        <v>1238</v>
      </c>
      <c r="M375" t="s">
        <v>1238</v>
      </c>
      <c r="N375">
        <v>6.7949999999999999</v>
      </c>
      <c r="O375">
        <v>27.462014631401228</v>
      </c>
      <c r="P375">
        <v>1.777450567942785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>
        <f t="shared" si="127"/>
        <v>-0.45833941872666284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83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45.833941872666287</v>
      </c>
      <c r="AR375" t="e">
        <v>#VALUE!</v>
      </c>
      <c r="AS375">
        <v>2.5452250736222037</v>
      </c>
      <c r="AT375">
        <v>-45.833941872666287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15</v>
      </c>
      <c r="D376" s="2">
        <v>2</v>
      </c>
      <c r="E376">
        <v>5</v>
      </c>
      <c r="F376">
        <v>22</v>
      </c>
      <c r="G376">
        <v>225</v>
      </c>
      <c r="H376">
        <v>214.33</v>
      </c>
      <c r="I376">
        <v>27554.61115728</v>
      </c>
      <c r="J376">
        <v>22.093598598082671</v>
      </c>
      <c r="K376">
        <v>20.14569038443463</v>
      </c>
      <c r="L376">
        <v>14.952094714425716</v>
      </c>
      <c r="M376">
        <v>14.580809341738142</v>
      </c>
      <c r="N376">
        <v>10.638999999999999</v>
      </c>
      <c r="O376">
        <v>-1.3994439295644261</v>
      </c>
      <c r="P376">
        <v>1.7169784911118369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14.474823554591943</v>
      </c>
      <c r="AR376">
        <v>5.5403006640712515</v>
      </c>
      <c r="AS376">
        <v>4.9783044837400148</v>
      </c>
      <c r="AT376">
        <v>-14.474823554591943</v>
      </c>
      <c r="AU376">
        <v>-5.5403006640712515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7</v>
      </c>
      <c r="D377" s="2">
        <v>0</v>
      </c>
      <c r="E377">
        <v>11</v>
      </c>
      <c r="F377">
        <v>18</v>
      </c>
      <c r="G377">
        <v>47.5</v>
      </c>
      <c r="H377">
        <v>46.72</v>
      </c>
      <c r="I377">
        <v>12529.2602752</v>
      </c>
      <c r="J377">
        <v>10.822330321982857</v>
      </c>
      <c r="K377">
        <v>9.4536624848239565</v>
      </c>
      <c r="L377">
        <v>7.8324519901373728</v>
      </c>
      <c r="M377">
        <v>7.1261156262017691</v>
      </c>
      <c r="N377">
        <v>4.3170000000000002</v>
      </c>
      <c r="O377">
        <v>19.916666666666668</v>
      </c>
      <c r="P377">
        <v>1.0209760273972603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-0.5810633988713827</v>
      </c>
      <c r="W377" s="37" t="str">
        <f t="shared" si="128"/>
        <v/>
      </c>
      <c r="X377" s="37">
        <f t="shared" si="129"/>
        <v>-0.50518567854063412</v>
      </c>
      <c r="Y377" t="str">
        <f t="shared" si="137"/>
        <v xml:space="preserve"> </v>
      </c>
      <c r="Z377" s="1">
        <f t="shared" si="130"/>
        <v>45</v>
      </c>
      <c r="AA377" t="str">
        <f t="shared" si="138"/>
        <v xml:space="preserve"> </v>
      </c>
      <c r="AB377" s="1">
        <f t="shared" si="131"/>
        <v>47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58.106339887138269</v>
      </c>
      <c r="AR377">
        <v>50.518567854063413</v>
      </c>
      <c r="AS377">
        <v>1.6695205479452024</v>
      </c>
      <c r="AT377">
        <v>-58.106339887138269</v>
      </c>
      <c r="AU377">
        <v>-50.518567854063413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3</v>
      </c>
      <c r="D378" s="2">
        <v>3</v>
      </c>
      <c r="E378">
        <v>9</v>
      </c>
      <c r="F378">
        <v>15</v>
      </c>
      <c r="G378">
        <v>101</v>
      </c>
      <c r="H378">
        <v>111.01</v>
      </c>
      <c r="I378">
        <v>10527.63579222</v>
      </c>
      <c r="J378">
        <v>20.699235502517247</v>
      </c>
      <c r="K378">
        <v>20.260996532213909</v>
      </c>
      <c r="L378">
        <v>10.43163974886339</v>
      </c>
      <c r="M378">
        <v>10.24662810479755</v>
      </c>
      <c r="N378">
        <v>5.3630000000000004</v>
      </c>
      <c r="O378">
        <v>-29.895424836601304</v>
      </c>
      <c r="P378">
        <v>2.8736149896405729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-0.3409822683187802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101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2.8736149934505728</v>
      </c>
      <c r="AH378" t="str">
        <f t="shared" si="134"/>
        <v xml:space="preserve"> </v>
      </c>
      <c r="AI378">
        <f t="shared" si="142"/>
        <v>125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19.872457138264778</v>
      </c>
      <c r="AR378">
        <v>34.098226831878023</v>
      </c>
      <c r="AS378">
        <v>-9.0172056571480077</v>
      </c>
      <c r="AT378">
        <v>-19.872457138264778</v>
      </c>
      <c r="AU378">
        <v>-34.098226831878023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6</v>
      </c>
      <c r="D379" s="2">
        <v>2</v>
      </c>
      <c r="E379">
        <v>8</v>
      </c>
      <c r="F379">
        <v>16</v>
      </c>
      <c r="G379">
        <v>125</v>
      </c>
      <c r="H379">
        <v>120.31</v>
      </c>
      <c r="I379">
        <v>13452.404419959999</v>
      </c>
      <c r="J379">
        <v>22.287884401630237</v>
      </c>
      <c r="K379">
        <v>20.586926762491444</v>
      </c>
      <c r="L379">
        <v>18.045259104098552</v>
      </c>
      <c r="M379">
        <v>17.157158799455221</v>
      </c>
      <c r="N379">
        <v>5.3979999999999997</v>
      </c>
      <c r="O379">
        <v>31.658536585365859</v>
      </c>
      <c r="P379">
        <v>0.23273210871914224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13.722735679206831</v>
      </c>
      <c r="AR379">
        <v>-14.000732470450327</v>
      </c>
      <c r="AS379">
        <v>3.8982628210456394</v>
      </c>
      <c r="AT379">
        <v>-13.722735679206831</v>
      </c>
      <c r="AU379">
        <v>14.000732470450327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12</v>
      </c>
      <c r="D380" s="2">
        <v>1</v>
      </c>
      <c r="E380">
        <v>4</v>
      </c>
      <c r="F380">
        <v>17</v>
      </c>
      <c r="G380">
        <v>109</v>
      </c>
      <c r="H380">
        <v>102.04</v>
      </c>
      <c r="I380">
        <v>75364.907279999999</v>
      </c>
      <c r="J380" t="s">
        <v>1238</v>
      </c>
      <c r="K380" t="s">
        <v>1238</v>
      </c>
      <c r="L380">
        <v>30.97259009449332</v>
      </c>
      <c r="M380">
        <v>30.548553477310708</v>
      </c>
      <c r="N380">
        <v>2.1800000000000002</v>
      </c>
      <c r="O380">
        <v>67.177914110429455</v>
      </c>
      <c r="P380">
        <v>2.3441787534300271</v>
      </c>
      <c r="Q380" s="36">
        <f t="shared" si="122"/>
        <v>70.588235297947648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 xml:space="preserve"> </v>
      </c>
      <c r="V380" s="37" t="str">
        <f t="shared" si="127"/>
        <v xml:space="preserve"> </v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83</v>
      </c>
      <c r="AF380" t="str">
        <f t="shared" si="141"/>
        <v xml:space="preserve"> </v>
      </c>
      <c r="AG380">
        <f t="shared" si="133"/>
        <v>2.344178757260027</v>
      </c>
      <c r="AH380" t="str">
        <f t="shared" si="134"/>
        <v xml:space="preserve"> </v>
      </c>
      <c r="AI380">
        <f t="shared" si="142"/>
        <v>153</v>
      </c>
      <c r="AJ380" t="str">
        <f t="shared" si="143"/>
        <v xml:space="preserve"> </v>
      </c>
      <c r="AK380">
        <f t="shared" si="135"/>
        <v>67.177914114259451</v>
      </c>
      <c r="AL380" t="str">
        <f t="shared" si="136"/>
        <v xml:space="preserve"> </v>
      </c>
      <c r="AM380">
        <f t="shared" si="144"/>
        <v>9</v>
      </c>
      <c r="AN380" t="str">
        <f t="shared" si="145"/>
        <v xml:space="preserve"> </v>
      </c>
      <c r="AO380" t="s">
        <v>563</v>
      </c>
      <c r="AP380" t="s">
        <v>1254</v>
      </c>
      <c r="AQ380" t="e">
        <v>#VALUE!</v>
      </c>
      <c r="AR380">
        <v>-95.669008514113997</v>
      </c>
      <c r="AS380">
        <v>6.8208545668365206</v>
      </c>
      <c r="AT380" t="e">
        <v>#VALUE!</v>
      </c>
      <c r="AU380">
        <v>95.669008514113997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14</v>
      </c>
      <c r="D381" s="2">
        <v>0</v>
      </c>
      <c r="E381">
        <v>4</v>
      </c>
      <c r="F381">
        <v>18</v>
      </c>
      <c r="G381">
        <v>89</v>
      </c>
      <c r="H381">
        <v>80.599999999999994</v>
      </c>
      <c r="I381">
        <v>125517.36210259999</v>
      </c>
      <c r="J381">
        <v>15.909988156336359</v>
      </c>
      <c r="K381">
        <v>14.341637010676155</v>
      </c>
      <c r="L381">
        <v>12.375282371042189</v>
      </c>
      <c r="M381">
        <v>11.219107425954999</v>
      </c>
      <c r="N381">
        <v>5.0659999999999998</v>
      </c>
      <c r="O381">
        <v>-2.3892100192678329</v>
      </c>
      <c r="P381">
        <v>6.027295285359803</v>
      </c>
      <c r="Q381" s="36">
        <f t="shared" si="122"/>
        <v>77.777777781617772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>
        <f t="shared" si="127"/>
        <v>-0.38411819230159072</v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>
        <f t="shared" si="130"/>
        <v>108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>
        <f t="shared" si="140"/>
        <v>53</v>
      </c>
      <c r="AF381" t="str">
        <f t="shared" si="141"/>
        <v xml:space="preserve"> </v>
      </c>
      <c r="AG381">
        <f t="shared" si="133"/>
        <v>6.0272952891998033</v>
      </c>
      <c r="AH381" t="str">
        <f t="shared" si="134"/>
        <v xml:space="preserve"> </v>
      </c>
      <c r="AI381">
        <f t="shared" si="142"/>
        <v>19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38.411819230159075</v>
      </c>
      <c r="AR381">
        <v>21.819285237803378</v>
      </c>
      <c r="AS381">
        <v>10.421836228287852</v>
      </c>
      <c r="AT381">
        <v>-38.411819230159075</v>
      </c>
      <c r="AU381">
        <v>-21.819285237803378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10</v>
      </c>
      <c r="D382" s="2">
        <v>2</v>
      </c>
      <c r="E382">
        <v>13</v>
      </c>
      <c r="F382">
        <v>25</v>
      </c>
      <c r="G382">
        <v>115</v>
      </c>
      <c r="H382">
        <v>113.64</v>
      </c>
      <c r="I382">
        <v>48240.503987640004</v>
      </c>
      <c r="J382">
        <v>14.390274787894137</v>
      </c>
      <c r="K382">
        <v>15.78991246352647</v>
      </c>
      <c r="L382" t="s">
        <v>1238</v>
      </c>
      <c r="M382" t="s">
        <v>1238</v>
      </c>
      <c r="N382">
        <v>7.8970000000000002</v>
      </c>
      <c r="O382">
        <v>-30.667251975417031</v>
      </c>
      <c r="P382">
        <v>4.0874692009855691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-0.44294688578285357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85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4.0874692048355694</v>
      </c>
      <c r="AH382" t="str">
        <f t="shared" si="134"/>
        <v xml:space="preserve"> </v>
      </c>
      <c r="AI382">
        <f t="shared" si="142"/>
        <v>66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44.29468857828536</v>
      </c>
      <c r="AR382" t="e">
        <v>#VALUE!</v>
      </c>
      <c r="AS382">
        <v>1.1967617036254818</v>
      </c>
      <c r="AT382">
        <v>-44.29468857828536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11</v>
      </c>
      <c r="D383" s="2">
        <v>1</v>
      </c>
      <c r="E383">
        <v>7</v>
      </c>
      <c r="F383">
        <v>19</v>
      </c>
      <c r="G383">
        <v>48</v>
      </c>
      <c r="H383">
        <v>45.88</v>
      </c>
      <c r="I383">
        <v>7611.8943676000008</v>
      </c>
      <c r="J383">
        <v>20.883022303140645</v>
      </c>
      <c r="K383">
        <v>18.492543329302702</v>
      </c>
      <c r="L383">
        <v>16.525302165990883</v>
      </c>
      <c r="M383">
        <v>14.889170743281436</v>
      </c>
      <c r="N383">
        <v>2.1970000000000001</v>
      </c>
      <c r="O383">
        <v>-7.689075630252094</v>
      </c>
      <c r="P383">
        <v>1.8352223190932868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19.161011310104527</v>
      </c>
      <c r="AR383">
        <v>-4.3984206794014602</v>
      </c>
      <c r="AS383">
        <v>4.6207497820401011</v>
      </c>
      <c r="AT383">
        <v>-19.161011310104527</v>
      </c>
      <c r="AU383">
        <v>4.3984206794014602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6</v>
      </c>
      <c r="D384" s="2">
        <v>1</v>
      </c>
      <c r="E384">
        <v>7</v>
      </c>
      <c r="F384">
        <v>14</v>
      </c>
      <c r="G384">
        <v>87</v>
      </c>
      <c r="H384">
        <v>72.3</v>
      </c>
      <c r="I384">
        <v>8137.8687141</v>
      </c>
      <c r="J384">
        <v>14.901071723000824</v>
      </c>
      <c r="K384">
        <v>14.373757455268388</v>
      </c>
      <c r="L384">
        <v>10.150617867820984</v>
      </c>
      <c r="M384">
        <v>9.2511047416599208</v>
      </c>
      <c r="N384">
        <v>4.8520000000000003</v>
      </c>
      <c r="O384">
        <v>1.7190775681341686</v>
      </c>
      <c r="P384">
        <v>4.6362378976486864</v>
      </c>
      <c r="Q384" s="36" t="str">
        <f t="shared" si="122"/>
        <v xml:space="preserve"> </v>
      </c>
      <c r="R384" t="str">
        <f t="shared" si="123"/>
        <v xml:space="preserve"> </v>
      </c>
      <c r="S384" s="37">
        <f t="shared" si="124"/>
        <v>0.20331950594468873</v>
      </c>
      <c r="T384" s="37" t="str">
        <f t="shared" si="125"/>
        <v/>
      </c>
      <c r="U384" s="37" t="str">
        <f t="shared" si="126"/>
        <v/>
      </c>
      <c r="V384" s="37">
        <f t="shared" si="127"/>
        <v>-0.42317373845747219</v>
      </c>
      <c r="W384" s="37" t="str">
        <f t="shared" si="128"/>
        <v/>
      </c>
      <c r="X384" s="37">
        <f t="shared" si="129"/>
        <v>-0.35873579576565495</v>
      </c>
      <c r="Y384" t="str">
        <f t="shared" si="137"/>
        <v xml:space="preserve"> </v>
      </c>
      <c r="Z384" s="1">
        <f t="shared" si="130"/>
        <v>92</v>
      </c>
      <c r="AA384" t="str">
        <f t="shared" si="138"/>
        <v xml:space="preserve"> </v>
      </c>
      <c r="AB384" s="1">
        <f t="shared" si="131"/>
        <v>89</v>
      </c>
      <c r="AC384">
        <f t="shared" si="139"/>
        <v>71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4.6362379015186868</v>
      </c>
      <c r="AH384" t="str">
        <f t="shared" si="134"/>
        <v xml:space="preserve"> </v>
      </c>
      <c r="AI384">
        <f t="shared" si="142"/>
        <v>47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42.31737384574722</v>
      </c>
      <c r="AR384">
        <v>35.873579576565497</v>
      </c>
      <c r="AS384">
        <v>20.331950207468875</v>
      </c>
      <c r="AT384">
        <v>-42.31737384574722</v>
      </c>
      <c r="AU384">
        <v>-35.873579576565497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15</v>
      </c>
      <c r="D385" s="2">
        <v>1</v>
      </c>
      <c r="E385">
        <v>12</v>
      </c>
      <c r="F385">
        <v>28</v>
      </c>
      <c r="G385">
        <v>125.5</v>
      </c>
      <c r="H385">
        <v>129.04</v>
      </c>
      <c r="I385">
        <v>30450.518921519997</v>
      </c>
      <c r="J385">
        <v>26.404747288725186</v>
      </c>
      <c r="K385">
        <v>20.636494482648327</v>
      </c>
      <c r="L385">
        <v>15.962794222996333</v>
      </c>
      <c r="M385">
        <v>13.456746903651371</v>
      </c>
      <c r="N385">
        <v>4.8870000000000005</v>
      </c>
      <c r="O385">
        <v>-21.430868167202561</v>
      </c>
      <c r="P385">
        <v>1.7645691258524492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-2.2138001122465001</v>
      </c>
      <c r="AR385">
        <v>-0.8447827320660295</v>
      </c>
      <c r="AS385">
        <v>-2.7433353998760013</v>
      </c>
      <c r="AT385">
        <v>2.2138001122465001</v>
      </c>
      <c r="AU385">
        <v>0.8447827320660295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0</v>
      </c>
      <c r="E386">
        <v>9</v>
      </c>
      <c r="F386">
        <v>14</v>
      </c>
      <c r="G386">
        <v>31</v>
      </c>
      <c r="H386">
        <v>28.01</v>
      </c>
      <c r="I386">
        <v>21533.626955400003</v>
      </c>
      <c r="J386">
        <v>11.574380165289258</v>
      </c>
      <c r="K386">
        <v>11.843551797040169</v>
      </c>
      <c r="L386">
        <v>10.161019757883642</v>
      </c>
      <c r="M386">
        <v>10.346722676025571</v>
      </c>
      <c r="N386">
        <v>2.42</v>
      </c>
      <c r="O386">
        <v>-1.2244897959183774</v>
      </c>
      <c r="P386">
        <v>5.7693680828275618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>
        <f t="shared" si="127"/>
        <v>-0.55195125796822397</v>
      </c>
      <c r="W386" s="37" t="str">
        <f t="shared" si="128"/>
        <v/>
      </c>
      <c r="X386" s="37">
        <f t="shared" si="129"/>
        <v>-0.35807865746723577</v>
      </c>
      <c r="Y386" t="str">
        <f t="shared" si="137"/>
        <v xml:space="preserve"> </v>
      </c>
      <c r="Z386" s="1">
        <f t="shared" si="130"/>
        <v>50</v>
      </c>
      <c r="AA386" t="str">
        <f t="shared" si="138"/>
        <v xml:space="preserve"> </v>
      </c>
      <c r="AB386" s="1">
        <f t="shared" si="131"/>
        <v>90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5.7693680867175621</v>
      </c>
      <c r="AH386" t="str">
        <f t="shared" si="134"/>
        <v xml:space="preserve"> </v>
      </c>
      <c r="AI386">
        <f t="shared" si="142"/>
        <v>24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55.195125796822396</v>
      </c>
      <c r="AR386">
        <v>35.807865746723579</v>
      </c>
      <c r="AS386">
        <v>10.674759014637614</v>
      </c>
      <c r="AT386">
        <v>-55.195125796822396</v>
      </c>
      <c r="AU386">
        <v>-35.807865746723579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4</v>
      </c>
      <c r="D387" s="2">
        <v>1</v>
      </c>
      <c r="E387">
        <v>7</v>
      </c>
      <c r="F387">
        <v>12</v>
      </c>
      <c r="G387">
        <v>55.5</v>
      </c>
      <c r="H387">
        <v>49.84</v>
      </c>
      <c r="I387">
        <v>6802.1384295200005</v>
      </c>
      <c r="J387">
        <v>12.494359488593634</v>
      </c>
      <c r="K387">
        <v>11.952038369304557</v>
      </c>
      <c r="L387">
        <v>10.248707953820082</v>
      </c>
      <c r="M387">
        <v>9.5725982345523324</v>
      </c>
      <c r="N387">
        <v>3.9889999999999999</v>
      </c>
      <c r="O387">
        <v>-1.0173697270471556</v>
      </c>
      <c r="P387">
        <v>2.0264847512038524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-0.51633850181062724</v>
      </c>
      <c r="W387" s="37" t="str">
        <f t="shared" si="128"/>
        <v/>
      </c>
      <c r="X387" s="37">
        <f t="shared" si="129"/>
        <v>-0.35253896501499704</v>
      </c>
      <c r="Y387" t="str">
        <f t="shared" si="137"/>
        <v xml:space="preserve"> </v>
      </c>
      <c r="Z387" s="1">
        <f t="shared" si="130"/>
        <v>66</v>
      </c>
      <c r="AA387" t="str">
        <f t="shared" si="138"/>
        <v xml:space="preserve"> </v>
      </c>
      <c r="AB387" s="1">
        <f t="shared" si="131"/>
        <v>97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2.0264847551038523</v>
      </c>
      <c r="AH387" t="str">
        <f t="shared" si="134"/>
        <v xml:space="preserve"> </v>
      </c>
      <c r="AI387">
        <f t="shared" si="142"/>
        <v>179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51.633850181062726</v>
      </c>
      <c r="AR387">
        <v>35.253896501499703</v>
      </c>
      <c r="AS387">
        <v>11.35634028892456</v>
      </c>
      <c r="AT387">
        <v>-51.633850181062726</v>
      </c>
      <c r="AU387">
        <v>-35.253896501499703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2</v>
      </c>
      <c r="D388" s="2">
        <v>2</v>
      </c>
      <c r="E388">
        <v>9</v>
      </c>
      <c r="F388">
        <v>13</v>
      </c>
      <c r="G388">
        <v>70</v>
      </c>
      <c r="H388">
        <v>69.319999999999993</v>
      </c>
      <c r="I388">
        <v>27381.399999999998</v>
      </c>
      <c r="J388">
        <v>7.4020288307528022</v>
      </c>
      <c r="K388">
        <v>5.9789546317060545</v>
      </c>
      <c r="L388" t="s">
        <v>1238</v>
      </c>
      <c r="M388" t="s">
        <v>1238</v>
      </c>
      <c r="N388">
        <v>9.3650000000000002</v>
      </c>
      <c r="O388">
        <v>-19.888793840889644</v>
      </c>
      <c r="P388">
        <v>6.5680900173110226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-0.71346459518864025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14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6.5680900212210229</v>
      </c>
      <c r="AH388" t="str">
        <f t="shared" si="134"/>
        <v xml:space="preserve"> </v>
      </c>
      <c r="AI388">
        <f t="shared" si="142"/>
        <v>13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71.346459518864023</v>
      </c>
      <c r="AR388" t="e">
        <v>#VALUE!</v>
      </c>
      <c r="AS388">
        <v>0.98095787651473199</v>
      </c>
      <c r="AT388">
        <v>-71.346459518864023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10</v>
      </c>
      <c r="F389">
        <v>16</v>
      </c>
      <c r="G389">
        <v>200</v>
      </c>
      <c r="H389">
        <v>224.51</v>
      </c>
      <c r="I389">
        <v>39244.974831920001</v>
      </c>
      <c r="J389">
        <v>33.001616933705719</v>
      </c>
      <c r="K389">
        <v>31.563334739209893</v>
      </c>
      <c r="L389">
        <v>22.90617929617262</v>
      </c>
      <c r="M389">
        <v>23.210243623112966</v>
      </c>
      <c r="N389">
        <v>6.8029999999999999</v>
      </c>
      <c r="O389">
        <v>-6.693183376765881</v>
      </c>
      <c r="P389">
        <v>3.6626430893946824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3.6626430933146823</v>
      </c>
      <c r="AH389" t="str">
        <f t="shared" si="134"/>
        <v xml:space="preserve"> </v>
      </c>
      <c r="AI389">
        <f t="shared" si="142"/>
        <v>82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-27.750538180044959</v>
      </c>
      <c r="AR389">
        <v>-44.709544085739573</v>
      </c>
      <c r="AS389">
        <v>-10.917108369337669</v>
      </c>
      <c r="AT389">
        <v>27.750538180044959</v>
      </c>
      <c r="AU389">
        <v>44.709544085739573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20</v>
      </c>
      <c r="D390" s="2">
        <v>0</v>
      </c>
      <c r="E390">
        <v>1</v>
      </c>
      <c r="F390">
        <v>21</v>
      </c>
      <c r="G390">
        <v>80</v>
      </c>
      <c r="H390">
        <v>60.51</v>
      </c>
      <c r="I390">
        <v>26424.514896599998</v>
      </c>
      <c r="J390" t="s">
        <v>1238</v>
      </c>
      <c r="K390">
        <v>12.746998104065726</v>
      </c>
      <c r="L390">
        <v>16.169607195463851</v>
      </c>
      <c r="M390">
        <v>7.790892304808323</v>
      </c>
      <c r="N390">
        <v>0.63</v>
      </c>
      <c r="O390">
        <v>-92.173913043478265</v>
      </c>
      <c r="P390">
        <v>6.1113865476780704</v>
      </c>
      <c r="Q390" s="36">
        <f t="shared" si="122"/>
        <v>95.238095242025238</v>
      </c>
      <c r="R390" t="str">
        <f t="shared" si="123"/>
        <v xml:space="preserve"> </v>
      </c>
      <c r="S390" s="37">
        <f t="shared" si="124"/>
        <v>0.32209552533142138</v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/>
      </c>
      <c r="X390" s="37" t="str">
        <f t="shared" si="129"/>
        <v/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22</v>
      </c>
      <c r="AD390" s="1" t="str">
        <f t="shared" si="132"/>
        <v xml:space="preserve"> </v>
      </c>
      <c r="AE390">
        <f t="shared" si="140"/>
        <v>7</v>
      </c>
      <c r="AF390" t="str">
        <f t="shared" si="141"/>
        <v xml:space="preserve"> </v>
      </c>
      <c r="AG390">
        <f t="shared" si="133"/>
        <v>6.1113865516080708</v>
      </c>
      <c r="AH390" t="str">
        <f t="shared" si="134"/>
        <v xml:space="preserve"> </v>
      </c>
      <c r="AI390">
        <f t="shared" si="142"/>
        <v>18</v>
      </c>
      <c r="AJ390" t="str">
        <f t="shared" si="143"/>
        <v xml:space="preserve"> </v>
      </c>
      <c r="AK390" t="str">
        <f t="shared" si="135"/>
        <v xml:space="preserve"> </v>
      </c>
      <c r="AL390">
        <f t="shared" si="136"/>
        <v>-92.173913039548268</v>
      </c>
      <c r="AM390" t="str">
        <f t="shared" si="144"/>
        <v xml:space="preserve"> </v>
      </c>
      <c r="AN390">
        <f t="shared" si="145"/>
        <v>28</v>
      </c>
      <c r="AO390" t="s">
        <v>236</v>
      </c>
      <c r="AP390" t="s">
        <v>1295</v>
      </c>
      <c r="AQ390" t="e">
        <v>#VALUE!</v>
      </c>
      <c r="AR390">
        <v>-2.151321486077773</v>
      </c>
      <c r="AS390">
        <v>32.209552140142137</v>
      </c>
      <c r="AT390" t="e">
        <v>#VALUE!</v>
      </c>
      <c r="AU390">
        <v>2.151321486077773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10</v>
      </c>
      <c r="D391" s="2">
        <v>1</v>
      </c>
      <c r="E391">
        <v>9</v>
      </c>
      <c r="F391">
        <v>20</v>
      </c>
      <c r="G391">
        <v>69.5</v>
      </c>
      <c r="H391">
        <v>72.08</v>
      </c>
      <c r="I391">
        <v>5124.3840166399996</v>
      </c>
      <c r="J391">
        <v>7.8552746294681777</v>
      </c>
      <c r="K391" t="s">
        <v>1238</v>
      </c>
      <c r="L391">
        <v>5.8184020468825226</v>
      </c>
      <c r="M391" t="s">
        <v>1238</v>
      </c>
      <c r="N391">
        <v>-2.97</v>
      </c>
      <c r="O391" t="s">
        <v>132</v>
      </c>
      <c r="P391">
        <v>5.4106548279689234E-2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-0.69591927465781622</v>
      </c>
      <c r="W391" s="37" t="str">
        <f t="shared" si="128"/>
        <v/>
      </c>
      <c r="X391" s="37">
        <f t="shared" si="129"/>
        <v>-0.63242306950221527</v>
      </c>
      <c r="Y391" t="str">
        <f t="shared" si="137"/>
        <v xml:space="preserve"> </v>
      </c>
      <c r="Z391" s="1">
        <f t="shared" si="130"/>
        <v>19</v>
      </c>
      <c r="AA391" t="str">
        <f t="shared" si="138"/>
        <v xml:space="preserve"> </v>
      </c>
      <c r="AB391" s="1">
        <f t="shared" si="131"/>
        <v>21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69.591927465781623</v>
      </c>
      <c r="AR391">
        <v>63.242306950221526</v>
      </c>
      <c r="AS391">
        <v>-3.5793562708102078</v>
      </c>
      <c r="AT391">
        <v>-69.591927465781623</v>
      </c>
      <c r="AU391">
        <v>-63.242306950221526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13</v>
      </c>
      <c r="D392" s="2">
        <v>0</v>
      </c>
      <c r="E392">
        <v>0</v>
      </c>
      <c r="F392">
        <v>13</v>
      </c>
      <c r="G392">
        <v>55</v>
      </c>
      <c r="H392">
        <v>52.53</v>
      </c>
      <c r="I392">
        <v>7250.2420794000009</v>
      </c>
      <c r="J392">
        <v>15.722837473810236</v>
      </c>
      <c r="K392">
        <v>13.080179282868526</v>
      </c>
      <c r="L392">
        <v>8.9463902992705489</v>
      </c>
      <c r="M392">
        <v>7.7804224556300712</v>
      </c>
      <c r="N392">
        <v>3.3410000000000002</v>
      </c>
      <c r="O392">
        <v>0.33033033033033393</v>
      </c>
      <c r="P392">
        <v>0.3807348181991243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-0.39136286775537321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-0.43481274433364669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39.136286775537322</v>
      </c>
      <c r="AR392">
        <v>43.481274433364668</v>
      </c>
      <c r="AS392">
        <v>4.7020750047591875</v>
      </c>
      <c r="AT392">
        <v>-39.136286775537322</v>
      </c>
      <c r="AU392">
        <v>-43.481274433364668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0</v>
      </c>
      <c r="E393">
        <v>3</v>
      </c>
      <c r="F393">
        <v>36</v>
      </c>
      <c r="G393">
        <v>130</v>
      </c>
      <c r="H393">
        <v>97.55</v>
      </c>
      <c r="I393">
        <v>16025.1403835</v>
      </c>
      <c r="J393" t="s">
        <v>1238</v>
      </c>
      <c r="K393">
        <v>20.251193689018059</v>
      </c>
      <c r="L393">
        <v>8.0939334111101147</v>
      </c>
      <c r="M393">
        <v>6.6036400645056181</v>
      </c>
      <c r="N393">
        <v>1.7650000000000001</v>
      </c>
      <c r="O393">
        <v>-78.422982885085574</v>
      </c>
      <c r="P393">
        <v>2.264479753972322</v>
      </c>
      <c r="Q393" s="36">
        <f t="shared" si="146"/>
        <v>91.666666670626668</v>
      </c>
      <c r="R393" t="str">
        <f t="shared" si="147"/>
        <v xml:space="preserve"> </v>
      </c>
      <c r="S393" s="37">
        <f t="shared" si="148"/>
        <v>0.33264992707635066</v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/>
      </c>
      <c r="X393" s="37">
        <f t="shared" si="153"/>
        <v>-0.48866661758044194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2.2644797579323219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>
        <f t="shared" si="160"/>
        <v>-78.422982881125577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 t="e">
        <v>#VALUE!</v>
      </c>
      <c r="AR393">
        <v>48.866661758044195</v>
      </c>
      <c r="AS393">
        <v>33.264992311635069</v>
      </c>
      <c r="AT393" t="e">
        <v>#VALUE!</v>
      </c>
      <c r="AU393">
        <v>-48.866661758044195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8</v>
      </c>
      <c r="F394">
        <v>46</v>
      </c>
      <c r="G394">
        <v>220</v>
      </c>
      <c r="H394">
        <v>180.91</v>
      </c>
      <c r="I394">
        <v>212261.66102888001</v>
      </c>
      <c r="J394" t="s">
        <v>1238</v>
      </c>
      <c r="K394">
        <v>39.98894783377542</v>
      </c>
      <c r="L394">
        <v>35.63176450875914</v>
      </c>
      <c r="M394">
        <v>29.696997330729246</v>
      </c>
      <c r="N394">
        <v>3.7250000000000001</v>
      </c>
      <c r="O394">
        <v>20.161290322580644</v>
      </c>
      <c r="P394">
        <v>0</v>
      </c>
      <c r="Q394" s="36">
        <f t="shared" si="146"/>
        <v>80.434782612665657</v>
      </c>
      <c r="R394" t="str">
        <f t="shared" si="147"/>
        <v xml:space="preserve"> </v>
      </c>
      <c r="S394" s="37">
        <f t="shared" si="148"/>
        <v>0.21607429505396436</v>
      </c>
      <c r="T394" s="37" t="str">
        <f t="shared" si="149"/>
        <v/>
      </c>
      <c r="U394" s="37" t="str">
        <f t="shared" si="150"/>
        <v xml:space="preserve"> </v>
      </c>
      <c r="V394" s="37" t="str">
        <f t="shared" si="151"/>
        <v xml:space="preserve"> </v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 t="e">
        <v>#VALUE!</v>
      </c>
      <c r="AR394">
        <v>-125.10329332375947</v>
      </c>
      <c r="AS394">
        <v>21.607429108396438</v>
      </c>
      <c r="AT394" t="e">
        <v>#VALUE!</v>
      </c>
      <c r="AU394">
        <v>125.10329332375947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23</v>
      </c>
      <c r="D395" s="2">
        <v>3</v>
      </c>
      <c r="E395">
        <v>7</v>
      </c>
      <c r="F395">
        <v>33</v>
      </c>
      <c r="G395">
        <v>124</v>
      </c>
      <c r="H395">
        <v>114.56</v>
      </c>
      <c r="I395">
        <v>129223.68000000001</v>
      </c>
      <c r="J395">
        <v>29.009875917953909</v>
      </c>
      <c r="K395">
        <v>17.668106107341149</v>
      </c>
      <c r="L395">
        <v>18.717472594735963</v>
      </c>
      <c r="M395">
        <v>12.724001361779392</v>
      </c>
      <c r="N395">
        <v>3.9490000000000003</v>
      </c>
      <c r="O395">
        <v>11.553672316384187</v>
      </c>
      <c r="P395">
        <v>2.3454958100558665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2.3454958140358664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-12.298354001856238</v>
      </c>
      <c r="AR395">
        <v>-18.247434048250199</v>
      </c>
      <c r="AS395">
        <v>8.2402234636871583</v>
      </c>
      <c r="AT395">
        <v>12.298354001856238</v>
      </c>
      <c r="AU395">
        <v>18.247434048250199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17</v>
      </c>
      <c r="D396" s="2">
        <v>0</v>
      </c>
      <c r="E396">
        <v>8</v>
      </c>
      <c r="F396">
        <v>25</v>
      </c>
      <c r="G396">
        <v>140</v>
      </c>
      <c r="H396">
        <v>128.83000000000001</v>
      </c>
      <c r="I396">
        <v>14717.083270630003</v>
      </c>
      <c r="J396">
        <v>21.231048121292023</v>
      </c>
      <c r="K396">
        <v>18.496769562096198</v>
      </c>
      <c r="L396">
        <v>14.734861773117256</v>
      </c>
      <c r="M396">
        <v>14.781828249337506</v>
      </c>
      <c r="N396">
        <v>6.9649999999999999</v>
      </c>
      <c r="O396">
        <v>10.380348652931843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17.813789879751518</v>
      </c>
      <c r="AR396">
        <v>6.9126674604144451</v>
      </c>
      <c r="AS396">
        <v>8.6703407591399504</v>
      </c>
      <c r="AT396">
        <v>-17.813789879751518</v>
      </c>
      <c r="AU396">
        <v>-6.9126674604144451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6</v>
      </c>
      <c r="D397" s="2">
        <v>3</v>
      </c>
      <c r="E397">
        <v>10</v>
      </c>
      <c r="F397">
        <v>19</v>
      </c>
      <c r="G397">
        <v>54</v>
      </c>
      <c r="H397">
        <v>69.61</v>
      </c>
      <c r="I397">
        <v>14943.035094569999</v>
      </c>
      <c r="J397" t="s">
        <v>1238</v>
      </c>
      <c r="K397" t="s">
        <v>1238</v>
      </c>
      <c r="L397" t="s">
        <v>1238</v>
      </c>
      <c r="M397" t="s">
        <v>1238</v>
      </c>
      <c r="N397">
        <v>-17.622</v>
      </c>
      <c r="O397" t="s">
        <v>132</v>
      </c>
      <c r="P397">
        <v>3.4765119954029595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>
        <f t="shared" si="149"/>
        <v>-0.22424938545553796</v>
      </c>
      <c r="U397" s="37" t="str">
        <f t="shared" si="150"/>
        <v xml:space="preserve"> </v>
      </c>
      <c r="V397" s="37" t="str">
        <f t="shared" si="151"/>
        <v xml:space="preserve"> 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3.4765119994029594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 t="e">
        <v>#VALUE!</v>
      </c>
      <c r="AR397" t="e">
        <v>#VALUE!</v>
      </c>
      <c r="AS397">
        <v>-22.424938945553798</v>
      </c>
      <c r="AT397" t="e">
        <v>#VALUE!</v>
      </c>
      <c r="AU397" t="e">
        <v>#VALUE!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4</v>
      </c>
      <c r="D398" s="2">
        <v>1</v>
      </c>
      <c r="E398">
        <v>5</v>
      </c>
      <c r="F398">
        <v>10</v>
      </c>
      <c r="G398">
        <v>252</v>
      </c>
      <c r="H398">
        <v>206.28</v>
      </c>
      <c r="I398">
        <v>8245.3820788800003</v>
      </c>
      <c r="J398">
        <v>15.562429271972839</v>
      </c>
      <c r="K398">
        <v>8.5646668050653929</v>
      </c>
      <c r="L398" t="s">
        <v>1238</v>
      </c>
      <c r="M398" t="s">
        <v>1238</v>
      </c>
      <c r="N398">
        <v>13.255000000000001</v>
      </c>
      <c r="O398">
        <v>-37.886597938144327</v>
      </c>
      <c r="P398">
        <v>3.2043823928640682</v>
      </c>
      <c r="Q398" s="36" t="str">
        <f t="shared" si="146"/>
        <v xml:space="preserve"> </v>
      </c>
      <c r="R398" t="str">
        <f t="shared" si="147"/>
        <v xml:space="preserve"> </v>
      </c>
      <c r="S398" s="37">
        <f t="shared" si="148"/>
        <v>0.22164049266619557</v>
      </c>
      <c r="T398" s="37" t="str">
        <f t="shared" si="149"/>
        <v/>
      </c>
      <c r="U398" s="37" t="str">
        <f t="shared" si="150"/>
        <v/>
      </c>
      <c r="V398" s="37">
        <f t="shared" si="151"/>
        <v>-0.39757233141722526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3.2043823968740681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39.757233141722523</v>
      </c>
      <c r="AR398" t="e">
        <v>#VALUE!</v>
      </c>
      <c r="AS398">
        <v>22.164048865619556</v>
      </c>
      <c r="AT398">
        <v>-39.757233141722523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922</v>
      </c>
      <c r="C399">
        <v>9</v>
      </c>
      <c r="D399" s="2">
        <v>1</v>
      </c>
      <c r="E399">
        <v>7</v>
      </c>
      <c r="F399">
        <v>17</v>
      </c>
      <c r="G399">
        <v>46</v>
      </c>
      <c r="H399">
        <v>41.61</v>
      </c>
      <c r="I399">
        <v>7066.7616157199991</v>
      </c>
      <c r="J399" t="s">
        <v>1238</v>
      </c>
      <c r="K399">
        <v>26.136934673366831</v>
      </c>
      <c r="L399">
        <v>14.677897510323493</v>
      </c>
      <c r="M399">
        <v>14.002392258064516</v>
      </c>
      <c r="N399">
        <v>0.45300000000000001</v>
      </c>
      <c r="O399">
        <v>-76.552795031055894</v>
      </c>
      <c r="P399">
        <v>5.7726508050949299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5.7726508091149302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>
        <f t="shared" si="160"/>
        <v>-76.552795027035899</v>
      </c>
      <c r="AM399" t="str">
        <f t="shared" si="144"/>
        <v xml:space="preserve"> </v>
      </c>
      <c r="AN399" t="str">
        <f t="shared" si="145"/>
        <v xml:space="preserve"> </v>
      </c>
      <c r="AO399" t="s">
        <v>922</v>
      </c>
      <c r="AP399" t="s">
        <v>1254</v>
      </c>
      <c r="AQ399" t="e">
        <v>#VALUE!</v>
      </c>
      <c r="AR399">
        <v>7.2725385847727146</v>
      </c>
      <c r="AS399">
        <v>10.550348473924531</v>
      </c>
      <c r="AT399" t="e">
        <v>#VALUE!</v>
      </c>
      <c r="AU399">
        <v>-7.2725385847727146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15</v>
      </c>
      <c r="D400" s="2">
        <v>1</v>
      </c>
      <c r="E400">
        <v>12</v>
      </c>
      <c r="F400">
        <v>28</v>
      </c>
      <c r="G400">
        <v>679.5</v>
      </c>
      <c r="H400">
        <v>569.15</v>
      </c>
      <c r="I400">
        <v>60553.231045100001</v>
      </c>
      <c r="J400">
        <v>20.005272407732864</v>
      </c>
      <c r="K400">
        <v>16.768310647575273</v>
      </c>
      <c r="L400">
        <v>14.730715650826445</v>
      </c>
      <c r="M400">
        <v>12.516421110379635</v>
      </c>
      <c r="N400">
        <v>28.45</v>
      </c>
      <c r="O400">
        <v>15.322253749493301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0.19388562293538525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22.558815173808455</v>
      </c>
      <c r="AR400">
        <v>6.9388605438907121</v>
      </c>
      <c r="AS400">
        <v>19.388561890538526</v>
      </c>
      <c r="AT400">
        <v>-22.558815173808455</v>
      </c>
      <c r="AU400">
        <v>-6.9388605438907121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14</v>
      </c>
      <c r="D401" s="2">
        <v>1</v>
      </c>
      <c r="E401">
        <v>12</v>
      </c>
      <c r="F401">
        <v>27</v>
      </c>
      <c r="G401">
        <v>13</v>
      </c>
      <c r="H401">
        <v>12.09</v>
      </c>
      <c r="I401">
        <v>11608.40305911</v>
      </c>
      <c r="J401">
        <v>22.306273062730625</v>
      </c>
      <c r="K401">
        <v>9.9834847233691164</v>
      </c>
      <c r="L401" t="s">
        <v>1238</v>
      </c>
      <c r="M401" t="s">
        <v>1238</v>
      </c>
      <c r="N401">
        <v>0.54200000000000004</v>
      </c>
      <c r="O401">
        <v>-65.032258064516128</v>
      </c>
      <c r="P401">
        <v>5.2688172043010759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5.2688172083410763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>
        <f t="shared" si="160"/>
        <v>-65.032258060476124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13.651552459405691</v>
      </c>
      <c r="AR401" t="e">
        <v>#VALUE!</v>
      </c>
      <c r="AS401">
        <v>7.5268817204301008</v>
      </c>
      <c r="AT401">
        <v>-13.651552459405691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3</v>
      </c>
      <c r="E402">
        <v>8</v>
      </c>
      <c r="F402">
        <v>14</v>
      </c>
      <c r="G402">
        <v>54</v>
      </c>
      <c r="H402">
        <v>54.07</v>
      </c>
      <c r="I402">
        <v>6198.3216413099999</v>
      </c>
      <c r="J402">
        <v>22.324525185796862</v>
      </c>
      <c r="K402">
        <v>18.273065224738087</v>
      </c>
      <c r="L402">
        <v>13.071559679336278</v>
      </c>
      <c r="M402">
        <v>11.267836199479841</v>
      </c>
      <c r="N402">
        <v>2.4220000000000002</v>
      </c>
      <c r="O402">
        <v>-37.897435897435891</v>
      </c>
      <c r="P402">
        <v>2.6521176253005363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2.6521176293505362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13.580897783626488</v>
      </c>
      <c r="AR402">
        <v>17.420560747887283</v>
      </c>
      <c r="AS402">
        <v>-0.12946180876641789</v>
      </c>
      <c r="AT402">
        <v>-13.580897783626488</v>
      </c>
      <c r="AU402">
        <v>-17.420560747887283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3</v>
      </c>
      <c r="D403" s="2">
        <v>2</v>
      </c>
      <c r="E403">
        <v>7</v>
      </c>
      <c r="F403">
        <v>12</v>
      </c>
      <c r="G403">
        <v>78.5</v>
      </c>
      <c r="H403">
        <v>74.69</v>
      </c>
      <c r="I403">
        <v>10244.46404289</v>
      </c>
      <c r="J403">
        <v>13.339882121807465</v>
      </c>
      <c r="K403">
        <v>12.913208852005532</v>
      </c>
      <c r="L403">
        <v>7.7868244734202605</v>
      </c>
      <c r="M403">
        <v>7.4102400858287991</v>
      </c>
      <c r="N403">
        <v>5.5990000000000002</v>
      </c>
      <c r="O403">
        <v>-21.910739191073915</v>
      </c>
      <c r="P403">
        <v>2.0096398446913915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-0.48360799298329915</v>
      </c>
      <c r="W403" s="37" t="str">
        <f t="shared" si="152"/>
        <v/>
      </c>
      <c r="X403" s="37">
        <f t="shared" si="153"/>
        <v>-0.50806819205653997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>
        <f t="shared" si="157"/>
        <v>2.0096398487513913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48.360799298329916</v>
      </c>
      <c r="AR403">
        <v>50.806819205653994</v>
      </c>
      <c r="AS403">
        <v>5.1010844825277957</v>
      </c>
      <c r="AT403">
        <v>-48.360799298329916</v>
      </c>
      <c r="AU403">
        <v>-50.806819205653994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80</v>
      </c>
      <c r="H404">
        <v>81.27</v>
      </c>
      <c r="I404">
        <v>5936.3412248699988</v>
      </c>
      <c r="J404">
        <v>11.700259141952202</v>
      </c>
      <c r="K404" t="s">
        <v>1238</v>
      </c>
      <c r="L404">
        <v>5.8087423936690996</v>
      </c>
      <c r="M404">
        <v>13.012975769813226</v>
      </c>
      <c r="N404">
        <v>1.484</v>
      </c>
      <c r="O404">
        <v>-77.378048780487802</v>
      </c>
      <c r="P404">
        <v>1.5676141257536609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>
        <f t="shared" si="151"/>
        <v>-0.54707843399522038</v>
      </c>
      <c r="W404" s="37" t="str">
        <f t="shared" si="152"/>
        <v/>
      </c>
      <c r="X404" s="37">
        <f t="shared" si="153"/>
        <v>-0.63303331706662447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>
        <f t="shared" si="160"/>
        <v>-77.378048776417799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54.707843399522041</v>
      </c>
      <c r="AR404">
        <v>63.303331706662448</v>
      </c>
      <c r="AS404">
        <v>-1.5626922603666715</v>
      </c>
      <c r="AT404">
        <v>-54.707843399522041</v>
      </c>
      <c r="AU404">
        <v>-63.303331706662448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4</v>
      </c>
      <c r="D405" s="2">
        <v>4</v>
      </c>
      <c r="E405">
        <v>4</v>
      </c>
      <c r="F405">
        <v>12</v>
      </c>
      <c r="G405">
        <v>181.5</v>
      </c>
      <c r="H405">
        <v>174.06</v>
      </c>
      <c r="I405">
        <v>25221.407835239999</v>
      </c>
      <c r="J405" t="s">
        <v>1238</v>
      </c>
      <c r="K405">
        <v>36.713773465513604</v>
      </c>
      <c r="L405">
        <v>26.982844384238348</v>
      </c>
      <c r="M405">
        <v>25.845746933764122</v>
      </c>
      <c r="N405">
        <v>4.7409999999999997</v>
      </c>
      <c r="O405">
        <v>-0.39915966386554896</v>
      </c>
      <c r="P405">
        <v>0.94335286682753083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-70.463832422372576</v>
      </c>
      <c r="AS405">
        <v>4.2743881420199914</v>
      </c>
      <c r="AT405" t="e">
        <v>#VALUE!</v>
      </c>
      <c r="AU405">
        <v>70.463832422372576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7</v>
      </c>
      <c r="D406" s="2">
        <v>7</v>
      </c>
      <c r="E406">
        <v>11</v>
      </c>
      <c r="F406">
        <v>25</v>
      </c>
      <c r="G406">
        <v>220</v>
      </c>
      <c r="H406">
        <v>225.28</v>
      </c>
      <c r="I406">
        <v>26125.03810048</v>
      </c>
      <c r="J406">
        <v>29.743860575653553</v>
      </c>
      <c r="K406">
        <v>28.376369819876558</v>
      </c>
      <c r="L406">
        <v>21.751474801627012</v>
      </c>
      <c r="M406">
        <v>20.084202760258211</v>
      </c>
      <c r="N406">
        <v>7.5739999999999998</v>
      </c>
      <c r="O406">
        <v>-12.641291810841984</v>
      </c>
      <c r="P406">
        <v>1.8696732954545454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-15.13963705854362</v>
      </c>
      <c r="AR406">
        <v>-37.414710722265056</v>
      </c>
      <c r="AS406">
        <v>-2.34375</v>
      </c>
      <c r="AT406">
        <v>15.13963705854362</v>
      </c>
      <c r="AU406">
        <v>37.414710722265056</v>
      </c>
      <c r="AV406" t="s">
        <v>1745</v>
      </c>
    </row>
    <row r="407" spans="1:48" x14ac:dyDescent="0.25">
      <c r="A407">
        <v>4.1000000000000185E-9</v>
      </c>
      <c r="B407" t="s">
        <v>923</v>
      </c>
      <c r="C407">
        <v>1</v>
      </c>
      <c r="D407" s="2">
        <v>0</v>
      </c>
      <c r="E407">
        <v>3</v>
      </c>
      <c r="F407">
        <v>4</v>
      </c>
      <c r="G407">
        <v>48</v>
      </c>
      <c r="H407">
        <v>53.6</v>
      </c>
      <c r="I407">
        <v>17567.872698400002</v>
      </c>
      <c r="J407" t="s">
        <v>1238</v>
      </c>
      <c r="K407" t="s">
        <v>1238</v>
      </c>
      <c r="L407" t="s">
        <v>1238</v>
      </c>
      <c r="M407">
        <v>37.835388235294118</v>
      </c>
      <c r="N407">
        <v>0.78</v>
      </c>
      <c r="O407">
        <v>6.8493150684931576</v>
      </c>
      <c r="P407">
        <v>0.75559701492537312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 xml:space="preserve"> </v>
      </c>
      <c r="X407" s="37" t="str">
        <f t="shared" si="153"/>
        <v xml:space="preserve"> </v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923</v>
      </c>
      <c r="AP407" t="s">
        <v>1244</v>
      </c>
      <c r="AQ407" t="e">
        <v>#VALUE!</v>
      </c>
      <c r="AR407" t="e">
        <v>#VALUE!</v>
      </c>
      <c r="AS407">
        <v>-10.447761194029848</v>
      </c>
      <c r="AT407" t="e">
        <v>#VALUE!</v>
      </c>
      <c r="AU407" t="e">
        <v>#VALUE!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6</v>
      </c>
      <c r="D408" s="2">
        <v>2</v>
      </c>
      <c r="E408">
        <v>6</v>
      </c>
      <c r="F408">
        <v>14</v>
      </c>
      <c r="G408">
        <v>442</v>
      </c>
      <c r="H408">
        <v>400.43</v>
      </c>
      <c r="I408">
        <v>41929.350849590002</v>
      </c>
      <c r="J408">
        <v>31.8915259636827</v>
      </c>
      <c r="K408">
        <v>28.053103544906822</v>
      </c>
      <c r="L408">
        <v>23.39727883115884</v>
      </c>
      <c r="M408">
        <v>20.494588842631288</v>
      </c>
      <c r="N408">
        <v>12.556000000000001</v>
      </c>
      <c r="O408">
        <v>-3.7854406130268177</v>
      </c>
      <c r="P408">
        <v>0.55690133106910067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-23.453333011760957</v>
      </c>
      <c r="AR408">
        <v>-47.812060174943902</v>
      </c>
      <c r="AS408">
        <v>10.381340059436095</v>
      </c>
      <c r="AT408">
        <v>23.453333011760957</v>
      </c>
      <c r="AU408">
        <v>47.812060174943902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20</v>
      </c>
      <c r="D409" s="2">
        <v>0</v>
      </c>
      <c r="E409">
        <v>6</v>
      </c>
      <c r="F409">
        <v>26</v>
      </c>
      <c r="G409">
        <v>105</v>
      </c>
      <c r="H409">
        <v>96.02</v>
      </c>
      <c r="I409">
        <v>34183.66356922</v>
      </c>
      <c r="J409">
        <v>20.978807078872624</v>
      </c>
      <c r="K409" t="s">
        <v>1238</v>
      </c>
      <c r="L409">
        <v>13.378091439312447</v>
      </c>
      <c r="M409" t="s">
        <v>1238</v>
      </c>
      <c r="N409">
        <v>0.82700000000000007</v>
      </c>
      <c r="O409">
        <v>-82.021739130434796</v>
      </c>
      <c r="P409">
        <v>0.44574047073526346</v>
      </c>
      <c r="Q409" s="36">
        <f t="shared" si="146"/>
        <v>76.923076927196917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>
        <f t="shared" si="160"/>
        <v>-82.021739126314799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18.790224730956105</v>
      </c>
      <c r="AR409">
        <v>15.484049614345141</v>
      </c>
      <c r="AS409">
        <v>9.3522182878567062</v>
      </c>
      <c r="AT409">
        <v>-18.790224730956105</v>
      </c>
      <c r="AU409">
        <v>-15.484049614345141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9</v>
      </c>
      <c r="D410" s="2">
        <v>0</v>
      </c>
      <c r="E410">
        <v>6</v>
      </c>
      <c r="F410">
        <v>15</v>
      </c>
      <c r="G410">
        <v>99</v>
      </c>
      <c r="H410">
        <v>96.39</v>
      </c>
      <c r="I410">
        <v>30699.572849820001</v>
      </c>
      <c r="J410">
        <v>30.834932821497123</v>
      </c>
      <c r="K410">
        <v>27.532133676092545</v>
      </c>
      <c r="L410">
        <v>13.463174335307896</v>
      </c>
      <c r="M410">
        <v>12.83377314510834</v>
      </c>
      <c r="N410">
        <v>3.1259999999999999</v>
      </c>
      <c r="O410">
        <v>-6.4071856287425151</v>
      </c>
      <c r="P410">
        <v>1.8186533872808384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-19.363220008428339</v>
      </c>
      <c r="AR410">
        <v>14.946539323789921</v>
      </c>
      <c r="AS410">
        <v>2.7077497665732864</v>
      </c>
      <c r="AT410">
        <v>19.363220008428339</v>
      </c>
      <c r="AU410">
        <v>-14.946539323789921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0</v>
      </c>
      <c r="D411" s="2">
        <v>0</v>
      </c>
      <c r="E411">
        <v>0</v>
      </c>
      <c r="F411">
        <v>0</v>
      </c>
      <c r="G411" t="s">
        <v>132</v>
      </c>
      <c r="H411" t="s">
        <v>132</v>
      </c>
      <c r="I411" t="s">
        <v>132</v>
      </c>
      <c r="J411" t="s">
        <v>1238</v>
      </c>
      <c r="K411" t="s">
        <v>1238</v>
      </c>
      <c r="L411" t="s">
        <v>1238</v>
      </c>
      <c r="M411" t="s">
        <v>1238</v>
      </c>
      <c r="N411">
        <v>12.613</v>
      </c>
      <c r="O411">
        <v>5.7250628667225465</v>
      </c>
      <c r="P411" t="s">
        <v>137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 xml:space="preserve"> </v>
      </c>
      <c r="T411" s="37" t="str">
        <f t="shared" si="149"/>
        <v xml:space="preserve"> </v>
      </c>
      <c r="U411" s="37" t="str">
        <f t="shared" si="150"/>
        <v xml:space="preserve"> </v>
      </c>
      <c r="V411" s="37" t="str">
        <f t="shared" si="151"/>
        <v xml:space="preserve"> </v>
      </c>
      <c r="W411" s="37" t="str">
        <f t="shared" si="152"/>
        <v xml:space="preserve"> </v>
      </c>
      <c r="X411" s="37" t="str">
        <f t="shared" si="153"/>
        <v xml:space="preserve"> 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 t="e">
        <v>#VALUE!</v>
      </c>
      <c r="AR411" t="e">
        <v>#VALUE!</v>
      </c>
      <c r="AS411" t="s">
        <v>137</v>
      </c>
      <c r="AT411" t="e">
        <v>#VALUE!</v>
      </c>
      <c r="AU411" t="e">
        <v>#VALUE!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14</v>
      </c>
      <c r="D412" s="2">
        <v>1</v>
      </c>
      <c r="E412">
        <v>3</v>
      </c>
      <c r="F412">
        <v>18</v>
      </c>
      <c r="G412">
        <v>341.5</v>
      </c>
      <c r="H412">
        <v>322.14</v>
      </c>
      <c r="I412">
        <v>36059.883208439998</v>
      </c>
      <c r="J412" t="s">
        <v>1238</v>
      </c>
      <c r="K412" t="s">
        <v>1238</v>
      </c>
      <c r="L412">
        <v>32.697092172653136</v>
      </c>
      <c r="M412">
        <v>30.299421013226855</v>
      </c>
      <c r="N412">
        <v>0.192</v>
      </c>
      <c r="O412">
        <v>-88.133498145859093</v>
      </c>
      <c r="P412">
        <v>0.68355373440119205</v>
      </c>
      <c r="Q412" s="36">
        <f t="shared" si="146"/>
        <v>77.777777781927767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>
        <f t="shared" si="160"/>
        <v>-88.133498141709097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-106.56353205200992</v>
      </c>
      <c r="AS412">
        <v>6.0098093996399093</v>
      </c>
      <c r="AT412" t="e">
        <v>#VALUE!</v>
      </c>
      <c r="AU412">
        <v>106.56353205200992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14</v>
      </c>
      <c r="D413" s="2">
        <v>1</v>
      </c>
      <c r="E413">
        <v>20</v>
      </c>
      <c r="F413">
        <v>35</v>
      </c>
      <c r="G413">
        <v>81</v>
      </c>
      <c r="H413">
        <v>88.38</v>
      </c>
      <c r="I413">
        <v>103316.22</v>
      </c>
      <c r="J413" t="s">
        <v>1238</v>
      </c>
      <c r="K413">
        <v>32.842809364548494</v>
      </c>
      <c r="L413">
        <v>37.216034140706519</v>
      </c>
      <c r="M413">
        <v>20.000431231808484</v>
      </c>
      <c r="N413">
        <v>0.94900000000000007</v>
      </c>
      <c r="O413">
        <v>-66.466431095406364</v>
      </c>
      <c r="P413">
        <v>2.0072414573432904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>
        <f t="shared" si="157"/>
        <v>2.0072414615032903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>
        <f t="shared" si="160"/>
        <v>-66.466431091246363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 t="e">
        <v>#VALUE!</v>
      </c>
      <c r="AR413">
        <v>-135.11189987414539</v>
      </c>
      <c r="AS413">
        <v>-8.350305498981669</v>
      </c>
      <c r="AT413" t="e">
        <v>#VALUE!</v>
      </c>
      <c r="AU413">
        <v>135.11189987414539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9</v>
      </c>
      <c r="D414" s="2">
        <v>0</v>
      </c>
      <c r="E414">
        <v>11</v>
      </c>
      <c r="F414">
        <v>20</v>
      </c>
      <c r="G414">
        <v>38.5</v>
      </c>
      <c r="H414">
        <v>35.729999999999997</v>
      </c>
      <c r="I414">
        <v>46043.174443859993</v>
      </c>
      <c r="J414">
        <v>16.941678520625889</v>
      </c>
      <c r="K414">
        <v>19.076348104644953</v>
      </c>
      <c r="L414">
        <v>6.0934830577078749</v>
      </c>
      <c r="M414">
        <v>6.4833700012304663</v>
      </c>
      <c r="N414">
        <v>2.109</v>
      </c>
      <c r="O414">
        <v>-21.040808685885445</v>
      </c>
      <c r="P414">
        <v>2.0738874895046182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-0.34418105845208435</v>
      </c>
      <c r="W414" s="37" t="str">
        <f t="shared" si="152"/>
        <v/>
      </c>
      <c r="X414" s="37">
        <f t="shared" si="153"/>
        <v>-0.61504485589946389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2.0738874936746181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34.418105845208437</v>
      </c>
      <c r="AR414">
        <v>61.504485589946391</v>
      </c>
      <c r="AS414">
        <v>7.7525888609012217</v>
      </c>
      <c r="AT414">
        <v>-34.418105845208437</v>
      </c>
      <c r="AU414">
        <v>-61.504485589946391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5</v>
      </c>
      <c r="D415" s="2">
        <v>0</v>
      </c>
      <c r="E415">
        <v>9</v>
      </c>
      <c r="F415">
        <v>14</v>
      </c>
      <c r="G415">
        <v>42</v>
      </c>
      <c r="H415">
        <v>38.83</v>
      </c>
      <c r="I415">
        <v>6044.91764074</v>
      </c>
      <c r="J415">
        <v>13.243519781718962</v>
      </c>
      <c r="K415">
        <v>12.338735303463615</v>
      </c>
      <c r="L415">
        <v>9.3394863751745394</v>
      </c>
      <c r="M415">
        <v>9.0520438944735773</v>
      </c>
      <c r="N415">
        <v>2.9319999999999999</v>
      </c>
      <c r="O415">
        <v>3.9716312056737624</v>
      </c>
      <c r="P415">
        <v>1.7460726242595934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>
        <f t="shared" si="151"/>
        <v>-0.48733821651486853</v>
      </c>
      <c r="W415" s="37" t="str">
        <f t="shared" si="152"/>
        <v/>
      </c>
      <c r="X415" s="37">
        <f t="shared" si="153"/>
        <v>-0.40997894154600123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48.733821651486849</v>
      </c>
      <c r="AR415">
        <v>40.997894154600125</v>
      </c>
      <c r="AS415">
        <v>8.1637908833376294</v>
      </c>
      <c r="AT415">
        <v>-48.733821651486849</v>
      </c>
      <c r="AU415">
        <v>-40.997894154600125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16</v>
      </c>
      <c r="D416" s="2">
        <v>2</v>
      </c>
      <c r="E416">
        <v>13</v>
      </c>
      <c r="F416">
        <v>31</v>
      </c>
      <c r="G416">
        <v>698.5</v>
      </c>
      <c r="H416">
        <v>715.12</v>
      </c>
      <c r="I416">
        <v>65111.431428959993</v>
      </c>
      <c r="J416">
        <v>31.424177176253458</v>
      </c>
      <c r="K416">
        <v>28.587647411553068</v>
      </c>
      <c r="L416">
        <v>22.618382615350086</v>
      </c>
      <c r="M416">
        <v>20.877071281456562</v>
      </c>
      <c r="N416">
        <v>22.757000000000001</v>
      </c>
      <c r="O416">
        <v>7.7509469696969715</v>
      </c>
      <c r="P416">
        <v>0.83776149457433724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-21.644207742783639</v>
      </c>
      <c r="AR416">
        <v>-42.891391615494271</v>
      </c>
      <c r="AS416">
        <v>-2.324085468173176</v>
      </c>
      <c r="AT416">
        <v>21.644207742783639</v>
      </c>
      <c r="AU416">
        <v>42.891391615494271</v>
      </c>
      <c r="AV416" t="s">
        <v>1755</v>
      </c>
    </row>
    <row r="417" spans="1:48" x14ac:dyDescent="0.25">
      <c r="A417">
        <v>4.2000000000000161E-9</v>
      </c>
      <c r="B417" t="s">
        <v>924</v>
      </c>
      <c r="C417">
        <v>14</v>
      </c>
      <c r="D417" s="2">
        <v>1</v>
      </c>
      <c r="E417">
        <v>8</v>
      </c>
      <c r="F417">
        <v>23</v>
      </c>
      <c r="G417">
        <v>270</v>
      </c>
      <c r="H417">
        <v>249.67</v>
      </c>
      <c r="I417">
        <v>12923.15364013</v>
      </c>
      <c r="J417">
        <v>17.776432894268421</v>
      </c>
      <c r="K417">
        <v>16.821856892602074</v>
      </c>
      <c r="L417" t="s">
        <v>1238</v>
      </c>
      <c r="M417" t="s">
        <v>1238</v>
      </c>
      <c r="N417">
        <v>14.045</v>
      </c>
      <c r="O417">
        <v>-35.365853658536587</v>
      </c>
      <c r="P417">
        <v>0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-0.31186739312616996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924</v>
      </c>
      <c r="AP417" t="s">
        <v>1246</v>
      </c>
      <c r="AQ417">
        <v>31.186739312616997</v>
      </c>
      <c r="AR417" t="e">
        <v>#VALUE!</v>
      </c>
      <c r="AS417">
        <v>8.142748427924861</v>
      </c>
      <c r="AT417">
        <v>-31.186739312616997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3</v>
      </c>
      <c r="E418">
        <v>13</v>
      </c>
      <c r="F418">
        <v>17</v>
      </c>
      <c r="G418">
        <v>124</v>
      </c>
      <c r="H418">
        <v>110.82</v>
      </c>
      <c r="I418">
        <v>12641.6629488</v>
      </c>
      <c r="J418">
        <v>13.096194753013471</v>
      </c>
      <c r="K418">
        <v>12.90104772991851</v>
      </c>
      <c r="L418">
        <v>10.460082521966278</v>
      </c>
      <c r="M418">
        <v>10.313136853195973</v>
      </c>
      <c r="N418">
        <v>8.59</v>
      </c>
      <c r="O418">
        <v>-1.9406392694063919</v>
      </c>
      <c r="P418">
        <v>3.2692654755459305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-0.4930412254741946</v>
      </c>
      <c r="W418" s="37" t="str">
        <f t="shared" si="152"/>
        <v/>
      </c>
      <c r="X418" s="37">
        <f t="shared" si="153"/>
        <v>-0.33918539915302592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3.2692654797559304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49.30412254741946</v>
      </c>
      <c r="AR418">
        <v>33.918539915302595</v>
      </c>
      <c r="AS418">
        <v>11.893160079408061</v>
      </c>
      <c r="AT418">
        <v>-49.30412254741946</v>
      </c>
      <c r="AU418">
        <v>-33.918539915302595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21</v>
      </c>
      <c r="D419" s="2">
        <v>1</v>
      </c>
      <c r="E419">
        <v>9</v>
      </c>
      <c r="F419">
        <v>31</v>
      </c>
      <c r="G419">
        <v>24</v>
      </c>
      <c r="H419">
        <v>19.18</v>
      </c>
      <c r="I419">
        <v>26623.791430739999</v>
      </c>
      <c r="J419">
        <v>35.387453874538743</v>
      </c>
      <c r="K419">
        <v>28.584202682563337</v>
      </c>
      <c r="L419">
        <v>9.7491465840431992</v>
      </c>
      <c r="M419">
        <v>9.675451270127267</v>
      </c>
      <c r="N419">
        <v>0.54200000000000004</v>
      </c>
      <c r="O419">
        <v>-63.129251700680264</v>
      </c>
      <c r="P419">
        <v>2.4608967674661106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0.25130344530446302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>
        <f t="shared" si="153"/>
        <v>-0.38409870141998514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2.4608967716861105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>
        <f t="shared" si="160"/>
        <v>-63.129251696460265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-36.986205444879985</v>
      </c>
      <c r="AR419">
        <v>38.409870141998518</v>
      </c>
      <c r="AS419">
        <v>25.130344108446302</v>
      </c>
      <c r="AT419">
        <v>36.986205444879985</v>
      </c>
      <c r="AU419">
        <v>-38.409870141998518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4</v>
      </c>
      <c r="D420" s="2">
        <v>2</v>
      </c>
      <c r="E420">
        <v>11</v>
      </c>
      <c r="F420">
        <v>17</v>
      </c>
      <c r="G420">
        <v>51</v>
      </c>
      <c r="H420">
        <v>51.24</v>
      </c>
      <c r="I420">
        <v>3805.9010614800009</v>
      </c>
      <c r="J420">
        <v>16.164037854889592</v>
      </c>
      <c r="K420">
        <v>26.169560776302351</v>
      </c>
      <c r="L420">
        <v>18.045123004694837</v>
      </c>
      <c r="M420">
        <v>14.544434639538526</v>
      </c>
      <c r="N420">
        <v>3.17</v>
      </c>
      <c r="O420">
        <v>-4.1717049576783651</v>
      </c>
      <c r="P420">
        <v>6.9906323185011718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>
        <f t="shared" si="151"/>
        <v>-0.37428383000963095</v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6.9906323227311722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37.428383000963095</v>
      </c>
      <c r="AR420">
        <v>-13.999872663914825</v>
      </c>
      <c r="AS420">
        <v>-0.46838407494145251</v>
      </c>
      <c r="AT420">
        <v>-37.428383000963095</v>
      </c>
      <c r="AU420">
        <v>13.999872663914825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4</v>
      </c>
      <c r="D421" s="2">
        <v>1</v>
      </c>
      <c r="E421">
        <v>5</v>
      </c>
      <c r="F421">
        <v>10</v>
      </c>
      <c r="G421">
        <v>153</v>
      </c>
      <c r="H421">
        <v>149.09</v>
      </c>
      <c r="I421">
        <v>8120.3578562299999</v>
      </c>
      <c r="J421">
        <v>16.128299437472958</v>
      </c>
      <c r="K421">
        <v>13.954511418944215</v>
      </c>
      <c r="L421">
        <v>10.911671665644842</v>
      </c>
      <c r="M421">
        <v>9.8309349503858865</v>
      </c>
      <c r="N421">
        <v>9.2439999999999998</v>
      </c>
      <c r="O421">
        <v>-24.600326264274063</v>
      </c>
      <c r="P421">
        <v>3.0619089140787445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-0.37566727799881572</v>
      </c>
      <c r="W421" s="37" t="str">
        <f t="shared" si="152"/>
        <v/>
      </c>
      <c r="X421" s="37">
        <f t="shared" si="153"/>
        <v>-0.31065630302973057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3.0619089183187445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37.566727799881569</v>
      </c>
      <c r="AR421">
        <v>31.065630302973059</v>
      </c>
      <c r="AS421">
        <v>2.6225769669327326</v>
      </c>
      <c r="AT421">
        <v>-37.566727799881569</v>
      </c>
      <c r="AU421">
        <v>-31.065630302973059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15</v>
      </c>
      <c r="D422" s="2">
        <v>1</v>
      </c>
      <c r="E422">
        <v>0</v>
      </c>
      <c r="F422">
        <v>16</v>
      </c>
      <c r="G422">
        <v>226.5</v>
      </c>
      <c r="H422">
        <v>206.86</v>
      </c>
      <c r="I422">
        <v>31393.422986540001</v>
      </c>
      <c r="J422">
        <v>37.373080397470645</v>
      </c>
      <c r="K422">
        <v>33.652188059215881</v>
      </c>
      <c r="L422">
        <v>28.219182964934614</v>
      </c>
      <c r="M422">
        <v>24.25564110215856</v>
      </c>
      <c r="N422">
        <v>5.5350000000000001</v>
      </c>
      <c r="O422">
        <v>21.381578947368411</v>
      </c>
      <c r="P422" t="s">
        <v>137</v>
      </c>
      <c r="Q422" s="36">
        <f t="shared" si="146"/>
        <v>93.750000004249998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-44.672642671234343</v>
      </c>
      <c r="AR422">
        <v>-78.274388256887548</v>
      </c>
      <c r="AS422">
        <v>9.4943440007734701</v>
      </c>
      <c r="AT422">
        <v>44.672642671234343</v>
      </c>
      <c r="AU422">
        <v>78.274388256887548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5</v>
      </c>
      <c r="D423" s="2">
        <v>4</v>
      </c>
      <c r="E423">
        <v>9</v>
      </c>
      <c r="F423">
        <v>18</v>
      </c>
      <c r="G423">
        <v>59</v>
      </c>
      <c r="H423">
        <v>53.29</v>
      </c>
      <c r="I423">
        <v>56327.885710750001</v>
      </c>
      <c r="J423">
        <v>16.858589054096804</v>
      </c>
      <c r="K423">
        <v>16.085119227286444</v>
      </c>
      <c r="L423">
        <v>11.953180365245769</v>
      </c>
      <c r="M423">
        <v>11.324518588324985</v>
      </c>
      <c r="N423">
        <v>3.161</v>
      </c>
      <c r="O423">
        <v>1.6398713826366609</v>
      </c>
      <c r="P423">
        <v>4.9127416025520736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>
        <f t="shared" si="151"/>
        <v>-0.34739748390405745</v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4.9127416068120739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34.739748390405744</v>
      </c>
      <c r="AR423">
        <v>24.485910170171831</v>
      </c>
      <c r="AS423">
        <v>10.714955901670109</v>
      </c>
      <c r="AT423">
        <v>-34.739748390405744</v>
      </c>
      <c r="AU423">
        <v>-24.485910170171831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7</v>
      </c>
      <c r="D424" s="2">
        <v>0</v>
      </c>
      <c r="E424">
        <v>9</v>
      </c>
      <c r="F424">
        <v>16</v>
      </c>
      <c r="G424">
        <v>77.5</v>
      </c>
      <c r="H424">
        <v>74.12</v>
      </c>
      <c r="I424">
        <v>22672.953706400003</v>
      </c>
      <c r="J424">
        <v>14.642433820624259</v>
      </c>
      <c r="K424">
        <v>12.687435809654227</v>
      </c>
      <c r="L424">
        <v>12.570039973351101</v>
      </c>
      <c r="M424">
        <v>12.005363960295242</v>
      </c>
      <c r="N424">
        <v>5.0620000000000003</v>
      </c>
      <c r="O424">
        <v>-29.133417331653362</v>
      </c>
      <c r="P424">
        <v>8.1084727468969238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>
        <f t="shared" si="151"/>
        <v>-0.43318571189766375</v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8.1084727511669232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43.318571189766374</v>
      </c>
      <c r="AR424">
        <v>20.588906156554177</v>
      </c>
      <c r="AS424">
        <v>4.5601726929303865</v>
      </c>
      <c r="AT424">
        <v>-43.318571189766374</v>
      </c>
      <c r="AU424">
        <v>-20.588906156554177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13</v>
      </c>
      <c r="D425" s="2">
        <v>1</v>
      </c>
      <c r="E425">
        <v>4</v>
      </c>
      <c r="F425">
        <v>18</v>
      </c>
      <c r="G425">
        <v>383</v>
      </c>
      <c r="H425">
        <v>357.54</v>
      </c>
      <c r="I425">
        <v>86167.14</v>
      </c>
      <c r="J425">
        <v>32.421109902067464</v>
      </c>
      <c r="K425">
        <v>30.833045877888928</v>
      </c>
      <c r="L425">
        <v>23.220852272727271</v>
      </c>
      <c r="M425">
        <v>22.37494416289131</v>
      </c>
      <c r="N425">
        <v>11.028</v>
      </c>
      <c r="O425">
        <v>15.718782791185742</v>
      </c>
      <c r="P425">
        <v>0.79851205459528996</v>
      </c>
      <c r="Q425" s="36">
        <f t="shared" si="146"/>
        <v>72.222222226502225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-25.503372962108472</v>
      </c>
      <c r="AR425">
        <v>-46.697487268430663</v>
      </c>
      <c r="AS425">
        <v>7.1208815796833802</v>
      </c>
      <c r="AT425">
        <v>25.503372962108472</v>
      </c>
      <c r="AU425">
        <v>46.697487268430663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11</v>
      </c>
      <c r="D426" s="2">
        <v>0</v>
      </c>
      <c r="E426">
        <v>8</v>
      </c>
      <c r="F426">
        <v>19</v>
      </c>
      <c r="G426">
        <v>143</v>
      </c>
      <c r="H426">
        <v>120.84</v>
      </c>
      <c r="I426">
        <v>34954.139006160003</v>
      </c>
      <c r="J426">
        <v>15.914658237850652</v>
      </c>
      <c r="K426">
        <v>15.078612428250564</v>
      </c>
      <c r="L426">
        <v>12.897643582137967</v>
      </c>
      <c r="M426">
        <v>11.796935871325884</v>
      </c>
      <c r="N426">
        <v>7.593</v>
      </c>
      <c r="O426">
        <v>11.991150442477871</v>
      </c>
      <c r="P426">
        <v>3.7247600132406489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0.18338299005630251</v>
      </c>
      <c r="T426" s="37" t="str">
        <f t="shared" si="149"/>
        <v/>
      </c>
      <c r="U426" s="37" t="str">
        <f t="shared" si="150"/>
        <v/>
      </c>
      <c r="V426" s="37">
        <f t="shared" si="151"/>
        <v>-0.38393741163620876</v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3.7247600175306488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38.393741163620874</v>
      </c>
      <c r="AR426">
        <v>18.519273842259331</v>
      </c>
      <c r="AS426">
        <v>18.338298576630251</v>
      </c>
      <c r="AT426">
        <v>-38.393741163620874</v>
      </c>
      <c r="AU426">
        <v>-18.519273842259331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0</v>
      </c>
      <c r="D427" s="2">
        <v>1</v>
      </c>
      <c r="E427">
        <v>0</v>
      </c>
      <c r="F427">
        <v>1</v>
      </c>
      <c r="G427" t="s">
        <v>132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/>
      </c>
      <c r="R427">
        <f t="shared" si="147"/>
        <v>100.00000000430001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7</v>
      </c>
      <c r="D428" s="2">
        <v>1</v>
      </c>
      <c r="E428">
        <v>11</v>
      </c>
      <c r="F428">
        <v>19</v>
      </c>
      <c r="G428">
        <v>70</v>
      </c>
      <c r="H428">
        <v>63.32</v>
      </c>
      <c r="I428">
        <v>22312.90739</v>
      </c>
      <c r="J428">
        <v>9.8338251281254845</v>
      </c>
      <c r="K428">
        <v>10.007902639481587</v>
      </c>
      <c r="L428" t="s">
        <v>1238</v>
      </c>
      <c r="M428" t="s">
        <v>1238</v>
      </c>
      <c r="N428">
        <v>6.4390000000000001</v>
      </c>
      <c r="O428">
        <v>4.3598055105348488</v>
      </c>
      <c r="P428">
        <v>3.3543903979785217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-0.61932881803636697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3.3543904022885216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61.932881803636697</v>
      </c>
      <c r="AR428" t="e">
        <v>#VALUE!</v>
      </c>
      <c r="AS428">
        <v>10.549589387239422</v>
      </c>
      <c r="AT428">
        <v>-61.932881803636697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4</v>
      </c>
      <c r="E429">
        <v>16</v>
      </c>
      <c r="F429">
        <v>28</v>
      </c>
      <c r="G429">
        <v>50</v>
      </c>
      <c r="H429">
        <v>48.67</v>
      </c>
      <c r="I429">
        <v>12485.653697189999</v>
      </c>
      <c r="J429">
        <v>9.6223803875049434</v>
      </c>
      <c r="K429">
        <v>10.734450816056462</v>
      </c>
      <c r="L429">
        <v>7.8228207108725538</v>
      </c>
      <c r="M429">
        <v>7.9435573753057529</v>
      </c>
      <c r="N429">
        <v>4.5339999999999998</v>
      </c>
      <c r="O429">
        <v>-8.4040404040404102</v>
      </c>
      <c r="P429">
        <v>5.3770289706184506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-0.62751392589452948</v>
      </c>
      <c r="W429" s="37" t="str">
        <f t="shared" si="152"/>
        <v/>
      </c>
      <c r="X429" s="37">
        <f t="shared" si="153"/>
        <v>-0.50579413358385794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5.377028974938451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62.751392589452948</v>
      </c>
      <c r="AR429">
        <v>50.579413358385793</v>
      </c>
      <c r="AS429">
        <v>2.7326895418122055</v>
      </c>
      <c r="AT429">
        <v>-62.751392589452948</v>
      </c>
      <c r="AU429">
        <v>-50.579413358385793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1</v>
      </c>
      <c r="E430">
        <v>5</v>
      </c>
      <c r="F430">
        <v>21</v>
      </c>
      <c r="G430">
        <v>215</v>
      </c>
      <c r="H430">
        <v>193.2</v>
      </c>
      <c r="I430">
        <v>37319.827677403591</v>
      </c>
      <c r="J430">
        <v>21.929625425652667</v>
      </c>
      <c r="K430">
        <v>21.471438097354969</v>
      </c>
      <c r="L430">
        <v>16.965022037935888</v>
      </c>
      <c r="M430">
        <v>16.925757652429727</v>
      </c>
      <c r="N430">
        <v>8.9979999999999993</v>
      </c>
      <c r="O430">
        <v>-1.3377192982456321</v>
      </c>
      <c r="P430">
        <v>1.5636645962732918</v>
      </c>
      <c r="Q430" s="36">
        <f t="shared" si="146"/>
        <v>71.428571432901435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15.109570060107181</v>
      </c>
      <c r="AR430">
        <v>-7.1763462937894484</v>
      </c>
      <c r="AS430">
        <v>11.283643892339557</v>
      </c>
      <c r="AT430">
        <v>-15.109570060107181</v>
      </c>
      <c r="AU430">
        <v>7.1763462937894484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0</v>
      </c>
      <c r="E431">
        <v>6</v>
      </c>
      <c r="F431">
        <v>19</v>
      </c>
      <c r="G431">
        <v>184</v>
      </c>
      <c r="H431">
        <v>165.36</v>
      </c>
      <c r="I431">
        <v>26404.973353200003</v>
      </c>
      <c r="J431">
        <v>21.598746081504704</v>
      </c>
      <c r="K431">
        <v>18.995979322228607</v>
      </c>
      <c r="L431">
        <v>13.51518574108818</v>
      </c>
      <c r="M431">
        <v>12.169375129047395</v>
      </c>
      <c r="N431">
        <v>7.6560000000000006</v>
      </c>
      <c r="O431">
        <v>-8.8571428571428541</v>
      </c>
      <c r="P431">
        <v>1.7216981132075471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16.390416825054345</v>
      </c>
      <c r="AR431">
        <v>14.617957820938365</v>
      </c>
      <c r="AS431">
        <v>11.272375423318802</v>
      </c>
      <c r="AT431">
        <v>-16.390416825054345</v>
      </c>
      <c r="AU431">
        <v>-14.617957820938365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20</v>
      </c>
      <c r="D432" s="2">
        <v>1</v>
      </c>
      <c r="E432">
        <v>9</v>
      </c>
      <c r="F432">
        <v>30</v>
      </c>
      <c r="G432">
        <v>148</v>
      </c>
      <c r="H432">
        <v>140.34</v>
      </c>
      <c r="I432">
        <v>23441.844449580003</v>
      </c>
      <c r="J432">
        <v>24.292885580751253</v>
      </c>
      <c r="K432">
        <v>20.508548882069267</v>
      </c>
      <c r="L432">
        <v>15.604036979969184</v>
      </c>
      <c r="M432">
        <v>13.935103827870904</v>
      </c>
      <c r="N432">
        <v>5.7770000000000001</v>
      </c>
      <c r="O432">
        <v>-6.3695299837925408</v>
      </c>
      <c r="P432">
        <v>1.4201225594983611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5.96129840784908</v>
      </c>
      <c r="AR432">
        <v>1.4216623352084734</v>
      </c>
      <c r="AS432">
        <v>5.4581730084081403</v>
      </c>
      <c r="AT432">
        <v>-5.96129840784908</v>
      </c>
      <c r="AU432">
        <v>-1.4216623352084734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6</v>
      </c>
      <c r="F433">
        <v>21</v>
      </c>
      <c r="G433">
        <v>28</v>
      </c>
      <c r="H433">
        <v>27.59</v>
      </c>
      <c r="I433">
        <v>16105.800753489999</v>
      </c>
      <c r="J433">
        <v>18.127463863337713</v>
      </c>
      <c r="K433">
        <v>9.7663716814159294</v>
      </c>
      <c r="L433" t="s">
        <v>1238</v>
      </c>
      <c r="M433" t="s">
        <v>1238</v>
      </c>
      <c r="N433">
        <v>1.522</v>
      </c>
      <c r="O433">
        <v>-64.604651162790688</v>
      </c>
      <c r="P433">
        <v>3.247553461399058</v>
      </c>
      <c r="Q433" s="36">
        <f t="shared" si="146"/>
        <v>71.428571432931435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3.2475534657590579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>
        <f t="shared" si="160"/>
        <v>-64.604651158430684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29.827884826591379</v>
      </c>
      <c r="AR433" t="e">
        <v>#VALUE!</v>
      </c>
      <c r="AS433">
        <v>1.4860456687205481</v>
      </c>
      <c r="AT433">
        <v>-29.827884826591379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2</v>
      </c>
      <c r="E434">
        <v>10</v>
      </c>
      <c r="F434">
        <v>27</v>
      </c>
      <c r="G434">
        <v>215</v>
      </c>
      <c r="H434">
        <v>215.81</v>
      </c>
      <c r="I434">
        <v>81059.490503530003</v>
      </c>
      <c r="J434">
        <v>34.007248660573588</v>
      </c>
      <c r="K434">
        <v>24.283785304377179</v>
      </c>
      <c r="L434">
        <v>25.949564069021811</v>
      </c>
      <c r="M434">
        <v>19.124422648656683</v>
      </c>
      <c r="N434">
        <v>6.3460000000000001</v>
      </c>
      <c r="O434">
        <v>-23.171912832929777</v>
      </c>
      <c r="P434">
        <v>1.2246883833001252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-31.64337756959279</v>
      </c>
      <c r="AR434">
        <v>-63.936095020407045</v>
      </c>
      <c r="AS434">
        <v>-0.37533015152216853</v>
      </c>
      <c r="AT434">
        <v>31.64337756959279</v>
      </c>
      <c r="AU434">
        <v>63.936095020407045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6</v>
      </c>
      <c r="D435" s="2">
        <v>2</v>
      </c>
      <c r="E435">
        <v>9</v>
      </c>
      <c r="F435">
        <v>17</v>
      </c>
      <c r="G435">
        <v>26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1.347</v>
      </c>
      <c r="O435">
        <v>49.666666666666657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6</v>
      </c>
      <c r="D436" s="2">
        <v>2</v>
      </c>
      <c r="E436">
        <v>4</v>
      </c>
      <c r="F436">
        <v>12</v>
      </c>
      <c r="G436">
        <v>64</v>
      </c>
      <c r="H436">
        <v>68.25</v>
      </c>
      <c r="I436">
        <v>34707.556269749999</v>
      </c>
      <c r="J436">
        <v>33.938339134758827</v>
      </c>
      <c r="K436">
        <v>37.81163434903047</v>
      </c>
      <c r="L436">
        <v>17.87470462780826</v>
      </c>
      <c r="M436">
        <v>16.157829443203074</v>
      </c>
      <c r="N436">
        <v>1.8049999999999999</v>
      </c>
      <c r="O436">
        <v>-10.199004975124391</v>
      </c>
      <c r="P436">
        <v>2.6153846153846154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2.6153846197746153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-31.37662612446659</v>
      </c>
      <c r="AR436">
        <v>-12.923256380412296</v>
      </c>
      <c r="AS436">
        <v>-6.2271062271062272</v>
      </c>
      <c r="AT436">
        <v>31.37662612446659</v>
      </c>
      <c r="AU436">
        <v>12.923256380412296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10</v>
      </c>
      <c r="D437" s="2">
        <v>4</v>
      </c>
      <c r="E437">
        <v>16</v>
      </c>
      <c r="F437">
        <v>30</v>
      </c>
      <c r="G437">
        <v>34</v>
      </c>
      <c r="H437">
        <v>29.24</v>
      </c>
      <c r="I437">
        <v>208335</v>
      </c>
      <c r="J437">
        <v>9.2007551919446193</v>
      </c>
      <c r="K437">
        <v>9.0863890615288998</v>
      </c>
      <c r="L437">
        <v>6.8362092631282207</v>
      </c>
      <c r="M437">
        <v>6.6966904175032029</v>
      </c>
      <c r="N437">
        <v>3.1779999999999999</v>
      </c>
      <c r="O437">
        <v>-10.980392156862754</v>
      </c>
      <c r="P437">
        <v>7.2469220246238049</v>
      </c>
      <c r="Q437" s="36" t="str">
        <f t="shared" si="146"/>
        <v xml:space="preserve"> </v>
      </c>
      <c r="R437" t="str">
        <f t="shared" si="147"/>
        <v xml:space="preserve"> </v>
      </c>
      <c r="S437" s="37">
        <f t="shared" si="148"/>
        <v>0.16279070207441868</v>
      </c>
      <c r="T437" s="37" t="str">
        <f t="shared" si="149"/>
        <v/>
      </c>
      <c r="U437" s="37" t="str">
        <f t="shared" si="150"/>
        <v/>
      </c>
      <c r="V437" s="37">
        <f t="shared" si="151"/>
        <v>-0.64383520062215838</v>
      </c>
      <c r="W437" s="37" t="str">
        <f t="shared" si="152"/>
        <v/>
      </c>
      <c r="X437" s="37">
        <f t="shared" si="153"/>
        <v>-0.56812320686440709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7.2469220290238052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64.383520062215837</v>
      </c>
      <c r="AR437">
        <v>56.812320686440707</v>
      </c>
      <c r="AS437">
        <v>16.279069767441868</v>
      </c>
      <c r="AT437">
        <v>-64.383520062215837</v>
      </c>
      <c r="AU437">
        <v>-56.812320686440707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7</v>
      </c>
      <c r="D438" s="2">
        <v>4</v>
      </c>
      <c r="E438">
        <v>8</v>
      </c>
      <c r="F438">
        <v>19</v>
      </c>
      <c r="G438">
        <v>43</v>
      </c>
      <c r="H438">
        <v>34.56</v>
      </c>
      <c r="I438">
        <v>7691.4888646950003</v>
      </c>
      <c r="J438">
        <v>9.5946696279844534</v>
      </c>
      <c r="K438">
        <v>8.9696340513885282</v>
      </c>
      <c r="L438">
        <v>7.6055628887590059</v>
      </c>
      <c r="M438">
        <v>7.4349608624326224</v>
      </c>
      <c r="N438">
        <v>3.6019999999999999</v>
      </c>
      <c r="O438">
        <v>-20.660792951541854</v>
      </c>
      <c r="P438">
        <v>5.833333333333333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0.2442129673729628</v>
      </c>
      <c r="T438" s="37" t="str">
        <f t="shared" si="149"/>
        <v/>
      </c>
      <c r="U438" s="37" t="str">
        <f t="shared" si="150"/>
        <v/>
      </c>
      <c r="V438" s="37">
        <f t="shared" si="151"/>
        <v>-0.62858662013530919</v>
      </c>
      <c r="W438" s="37" t="str">
        <f t="shared" si="152"/>
        <v/>
      </c>
      <c r="X438" s="37">
        <f t="shared" si="153"/>
        <v>-0.51951937338950527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5.8333333377433334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62.858662013530918</v>
      </c>
      <c r="AR438">
        <v>51.951937338950529</v>
      </c>
      <c r="AS438">
        <v>24.42129629629628</v>
      </c>
      <c r="AT438">
        <v>-62.858662013530918</v>
      </c>
      <c r="AU438">
        <v>-51.951937338950529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10</v>
      </c>
      <c r="D439" s="2">
        <v>0</v>
      </c>
      <c r="E439">
        <v>7</v>
      </c>
      <c r="F439">
        <v>17</v>
      </c>
      <c r="G439">
        <v>494.5</v>
      </c>
      <c r="H439">
        <v>518.89</v>
      </c>
      <c r="I439">
        <v>28127.095591419999</v>
      </c>
      <c r="J439">
        <v>38.221125515615789</v>
      </c>
      <c r="K439" t="s">
        <v>1238</v>
      </c>
      <c r="L439">
        <v>19.591316649487634</v>
      </c>
      <c r="M439">
        <v>20.216660958111547</v>
      </c>
      <c r="N439">
        <v>13.576000000000001</v>
      </c>
      <c r="O439">
        <v>-25.692391899288445</v>
      </c>
      <c r="P439" t="s">
        <v>137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-47.955458190899151</v>
      </c>
      <c r="AR439">
        <v>-23.767934570407444</v>
      </c>
      <c r="AS439">
        <v>-4.7004182003892891</v>
      </c>
      <c r="AT439">
        <v>47.955458190899151</v>
      </c>
      <c r="AU439">
        <v>23.767934570407444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12</v>
      </c>
      <c r="D440" s="2">
        <v>0</v>
      </c>
      <c r="E440">
        <v>7</v>
      </c>
      <c r="F440">
        <v>19</v>
      </c>
      <c r="G440">
        <v>100</v>
      </c>
      <c r="H440">
        <v>101.87</v>
      </c>
      <c r="I440">
        <v>33621.019753860004</v>
      </c>
      <c r="J440">
        <v>25.809475551051431</v>
      </c>
      <c r="K440">
        <v>20.709493799552753</v>
      </c>
      <c r="L440">
        <v>16.720214070208655</v>
      </c>
      <c r="M440">
        <v>13.643759977229356</v>
      </c>
      <c r="N440">
        <v>3.9470000000000001</v>
      </c>
      <c r="O440">
        <v>-28.882882882882882</v>
      </c>
      <c r="P440">
        <v>1.9024246588789631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9.0519854982862302E-2</v>
      </c>
      <c r="AR440">
        <v>-5.6297745613188344</v>
      </c>
      <c r="AS440">
        <v>-1.835672916462161</v>
      </c>
      <c r="AT440">
        <v>-9.0519854982862302E-2</v>
      </c>
      <c r="AU440">
        <v>5.6297745613188344</v>
      </c>
      <c r="AV440" t="s">
        <v>1779</v>
      </c>
    </row>
    <row r="441" spans="1:48" x14ac:dyDescent="0.25">
      <c r="A441">
        <v>4.4400000000000103E-9</v>
      </c>
      <c r="B441" t="s">
        <v>1216</v>
      </c>
      <c r="C441">
        <v>11</v>
      </c>
      <c r="D441" s="2">
        <v>0</v>
      </c>
      <c r="E441">
        <v>1</v>
      </c>
      <c r="F441">
        <v>12</v>
      </c>
      <c r="G441">
        <v>430</v>
      </c>
      <c r="H441">
        <v>357.9</v>
      </c>
      <c r="I441">
        <v>16648.087136999999</v>
      </c>
      <c r="J441">
        <v>35.365612648221337</v>
      </c>
      <c r="K441">
        <v>26.932049063134922</v>
      </c>
      <c r="L441">
        <v>26.671696041115101</v>
      </c>
      <c r="M441">
        <v>20.863971815107103</v>
      </c>
      <c r="N441">
        <v>10.120000000000001</v>
      </c>
      <c r="O441">
        <v>-9.2376681614349714</v>
      </c>
      <c r="P441">
        <v>0.37803855825649629</v>
      </c>
      <c r="Q441" s="36">
        <f t="shared" si="146"/>
        <v>91.666666671106668</v>
      </c>
      <c r="R441" t="str">
        <f t="shared" si="147"/>
        <v xml:space="preserve"> </v>
      </c>
      <c r="S441" s="37">
        <f t="shared" si="148"/>
        <v>0.2014529242500028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1216</v>
      </c>
      <c r="AP441" t="s">
        <v>1313</v>
      </c>
      <c r="AQ441">
        <v>-36.901657211314152</v>
      </c>
      <c r="AR441">
        <v>-68.498156073898286</v>
      </c>
      <c r="AS441">
        <v>20.14529198100028</v>
      </c>
      <c r="AT441">
        <v>36.901657211314152</v>
      </c>
      <c r="AU441">
        <v>68.498156073898286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19</v>
      </c>
      <c r="D442" s="2">
        <v>2</v>
      </c>
      <c r="E442">
        <v>8</v>
      </c>
      <c r="F442">
        <v>29</v>
      </c>
      <c r="G442">
        <v>169</v>
      </c>
      <c r="H442">
        <v>147.99</v>
      </c>
      <c r="I442">
        <v>74086.434733560003</v>
      </c>
      <c r="J442">
        <v>23.250589159465829</v>
      </c>
      <c r="K442">
        <v>20.715285554311311</v>
      </c>
      <c r="L442">
        <v>11.633353587845916</v>
      </c>
      <c r="M442">
        <v>10.649443992726287</v>
      </c>
      <c r="N442">
        <v>7.1440000000000001</v>
      </c>
      <c r="O442">
        <v>11.799687010954608</v>
      </c>
      <c r="P442">
        <v>1.821744712480573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9.9960682504852798</v>
      </c>
      <c r="AR442">
        <v>26.506412434889437</v>
      </c>
      <c r="AS442">
        <v>14.196905196297038</v>
      </c>
      <c r="AT442">
        <v>-9.9960682504852798</v>
      </c>
      <c r="AU442">
        <v>-26.506412434889437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0</v>
      </c>
      <c r="E443">
        <v>16</v>
      </c>
      <c r="F443">
        <v>16</v>
      </c>
      <c r="G443">
        <v>132.5</v>
      </c>
      <c r="H443">
        <v>115.86</v>
      </c>
      <c r="I443">
        <v>14061.7642581</v>
      </c>
      <c r="J443">
        <v>25.154146765089013</v>
      </c>
      <c r="K443" t="s">
        <v>1238</v>
      </c>
      <c r="L443">
        <v>14.308642998027613</v>
      </c>
      <c r="M443">
        <v>23.45451665050113</v>
      </c>
      <c r="N443">
        <v>2.665</v>
      </c>
      <c r="O443">
        <v>-41.93899782135076</v>
      </c>
      <c r="P443">
        <v>1.7124115311582946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2.6273229837431855</v>
      </c>
      <c r="AR443">
        <v>9.6053000390090908</v>
      </c>
      <c r="AS443">
        <v>14.362161229069571</v>
      </c>
      <c r="AT443">
        <v>-2.6273229837431855</v>
      </c>
      <c r="AU443">
        <v>-9.6053000390090908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25</v>
      </c>
      <c r="D444" s="2">
        <v>1</v>
      </c>
      <c r="E444">
        <v>2</v>
      </c>
      <c r="F444">
        <v>28</v>
      </c>
      <c r="G444">
        <v>64</v>
      </c>
      <c r="H444">
        <v>57.32</v>
      </c>
      <c r="I444">
        <v>68730.184143559993</v>
      </c>
      <c r="J444">
        <v>21.802966907569417</v>
      </c>
      <c r="K444" t="s">
        <v>1238</v>
      </c>
      <c r="L444">
        <v>13.099058499813211</v>
      </c>
      <c r="M444" t="s">
        <v>1238</v>
      </c>
      <c r="N444">
        <v>0.156</v>
      </c>
      <c r="O444">
        <v>-94.157303370786522</v>
      </c>
      <c r="P444">
        <v>0.63503140265177949</v>
      </c>
      <c r="Q444" s="36">
        <f t="shared" si="146"/>
        <v>89.285714290184288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>
        <f t="shared" si="160"/>
        <v>-94.157303366316526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15.599870092457902</v>
      </c>
      <c r="AR444">
        <v>17.246837241986956</v>
      </c>
      <c r="AS444">
        <v>11.653872993719471</v>
      </c>
      <c r="AT444">
        <v>-15.599870092457902</v>
      </c>
      <c r="AU444">
        <v>-17.246837241986956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2</v>
      </c>
      <c r="D445" s="2">
        <v>2</v>
      </c>
      <c r="E445">
        <v>4</v>
      </c>
      <c r="F445">
        <v>8</v>
      </c>
      <c r="G445">
        <v>86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6.8870000000000005</v>
      </c>
      <c r="O445">
        <v>2.0296296296296363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17</v>
      </c>
      <c r="D446" s="2">
        <v>1</v>
      </c>
      <c r="E446">
        <v>3</v>
      </c>
      <c r="F446">
        <v>21</v>
      </c>
      <c r="G446">
        <v>460</v>
      </c>
      <c r="H446">
        <v>433.88</v>
      </c>
      <c r="I446">
        <v>171638.32887200001</v>
      </c>
      <c r="J446">
        <v>27.80925522368927</v>
      </c>
      <c r="K446">
        <v>24.917016022511916</v>
      </c>
      <c r="L446">
        <v>23.305436011756498</v>
      </c>
      <c r="M446">
        <v>21.306473475318551</v>
      </c>
      <c r="N446">
        <v>15.602</v>
      </c>
      <c r="O446">
        <v>26.331983805668024</v>
      </c>
      <c r="P446">
        <v>0.21941550659168435</v>
      </c>
      <c r="Q446" s="36">
        <f t="shared" si="146"/>
        <v>80.952380956870954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-7.6507047624107871</v>
      </c>
      <c r="AR446">
        <v>-47.231844140160547</v>
      </c>
      <c r="AS446">
        <v>6.020097722872686</v>
      </c>
      <c r="AT446">
        <v>7.6507047624107871</v>
      </c>
      <c r="AU446">
        <v>47.231844140160547</v>
      </c>
      <c r="AV446" t="s">
        <v>1785</v>
      </c>
    </row>
    <row r="447" spans="1:48" x14ac:dyDescent="0.25">
      <c r="A447">
        <v>4.5000000000000089E-9</v>
      </c>
      <c r="B447" t="s">
        <v>1217</v>
      </c>
      <c r="C447">
        <v>21</v>
      </c>
      <c r="D447" s="2">
        <v>1</v>
      </c>
      <c r="E447">
        <v>5</v>
      </c>
      <c r="F447">
        <v>27</v>
      </c>
      <c r="G447">
        <v>131</v>
      </c>
      <c r="H447">
        <v>113.76</v>
      </c>
      <c r="I447">
        <v>140813.14342176</v>
      </c>
      <c r="J447" t="s">
        <v>1238</v>
      </c>
      <c r="K447" t="s">
        <v>1238</v>
      </c>
      <c r="L447">
        <v>9.327823370416489</v>
      </c>
      <c r="M447">
        <v>8.6979049974265958</v>
      </c>
      <c r="N447">
        <v>2.5150000000000001</v>
      </c>
      <c r="O447">
        <v>-45.206971677559906</v>
      </c>
      <c r="P447">
        <v>0</v>
      </c>
      <c r="Q447" s="36">
        <f t="shared" si="146"/>
        <v>77.777777782277767</v>
      </c>
      <c r="R447" t="str">
        <f t="shared" si="147"/>
        <v xml:space="preserve"> </v>
      </c>
      <c r="S447" s="37">
        <f t="shared" si="148"/>
        <v>0.15154712123699018</v>
      </c>
      <c r="T447" s="37" t="str">
        <f t="shared" si="149"/>
        <v/>
      </c>
      <c r="U447" s="37" t="str">
        <f t="shared" si="150"/>
        <v xml:space="preserve"> </v>
      </c>
      <c r="V447" s="37" t="str">
        <f t="shared" si="151"/>
        <v xml:space="preserve"> </v>
      </c>
      <c r="W447" s="37" t="str">
        <f t="shared" si="152"/>
        <v/>
      </c>
      <c r="X447" s="37">
        <f t="shared" si="153"/>
        <v>-0.41071575063117649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1217</v>
      </c>
      <c r="AP447" t="s">
        <v>1262</v>
      </c>
      <c r="AQ447" t="e">
        <v>#VALUE!</v>
      </c>
      <c r="AR447">
        <v>41.071575063117649</v>
      </c>
      <c r="AS447">
        <v>15.154711673699017</v>
      </c>
      <c r="AT447" t="e">
        <v>#VALUE!</v>
      </c>
      <c r="AU447">
        <v>-41.071575063117649</v>
      </c>
      <c r="AV447" t="s">
        <v>1786</v>
      </c>
    </row>
    <row r="448" spans="1:48" x14ac:dyDescent="0.25">
      <c r="A448">
        <v>4.5100000000000086E-9</v>
      </c>
      <c r="B448" t="s">
        <v>925</v>
      </c>
      <c r="C448">
        <v>15</v>
      </c>
      <c r="D448" s="2">
        <v>0</v>
      </c>
      <c r="E448">
        <v>15</v>
      </c>
      <c r="F448">
        <v>30</v>
      </c>
      <c r="G448">
        <v>19</v>
      </c>
      <c r="H448">
        <v>18.100000000000001</v>
      </c>
      <c r="I448">
        <v>4999.9652494000002</v>
      </c>
      <c r="J448">
        <v>27.803379416282642</v>
      </c>
      <c r="K448">
        <v>9.8156182212581342</v>
      </c>
      <c r="L448">
        <v>10.090664973955645</v>
      </c>
      <c r="M448">
        <v>6.1386930750264765</v>
      </c>
      <c r="N448">
        <v>1.8440000000000001</v>
      </c>
      <c r="O448">
        <v>90.103092783505161</v>
      </c>
      <c r="P448">
        <v>2.2044198895027627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>
        <f t="shared" si="153"/>
        <v>-0.36252331345932964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2.2044198940127626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>
        <f t="shared" si="159"/>
        <v>90.103092788015161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925</v>
      </c>
      <c r="AP448" t="s">
        <v>1248</v>
      </c>
      <c r="AQ448">
        <v>-7.6279592842135591</v>
      </c>
      <c r="AR448">
        <v>36.252331345932966</v>
      </c>
      <c r="AS448">
        <v>4.9723756906077332</v>
      </c>
      <c r="AT448">
        <v>7.6279592842135591</v>
      </c>
      <c r="AU448">
        <v>-36.252331345932966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6</v>
      </c>
      <c r="D449" s="2">
        <v>4</v>
      </c>
      <c r="E449">
        <v>13</v>
      </c>
      <c r="F449">
        <v>23</v>
      </c>
      <c r="G449">
        <v>22</v>
      </c>
      <c r="H449">
        <v>21.315000000000001</v>
      </c>
      <c r="I449">
        <v>2865.6016447800002</v>
      </c>
      <c r="J449" t="s">
        <v>1238</v>
      </c>
      <c r="K449">
        <v>39.692737430167597</v>
      </c>
      <c r="L449" t="s">
        <v>1238</v>
      </c>
      <c r="M449">
        <v>12.74028047579765</v>
      </c>
      <c r="N449">
        <v>-1.0010000000000001</v>
      </c>
      <c r="O449" t="s">
        <v>132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 t="e">
        <v>#VALUE!</v>
      </c>
      <c r="AR449" t="e">
        <v>#VALUE!</v>
      </c>
      <c r="AS449">
        <v>3.2136992728125646</v>
      </c>
      <c r="AT449" t="e">
        <v>#VALUE!</v>
      </c>
      <c r="AU449" t="e">
        <v>#VALUE!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5</v>
      </c>
      <c r="E450">
        <v>6</v>
      </c>
      <c r="F450">
        <v>17</v>
      </c>
      <c r="G450">
        <v>147.5</v>
      </c>
      <c r="H450">
        <v>128.18</v>
      </c>
      <c r="I450">
        <v>29095.018181580002</v>
      </c>
      <c r="J450">
        <v>15.049900199600801</v>
      </c>
      <c r="K450">
        <v>13.678369437626721</v>
      </c>
      <c r="L450">
        <v>10.376419530691155</v>
      </c>
      <c r="M450">
        <v>9.8604795793163884</v>
      </c>
      <c r="N450">
        <v>8.5169999999999995</v>
      </c>
      <c r="O450">
        <v>5.5390334572490607</v>
      </c>
      <c r="P450">
        <v>2.9411764705882351</v>
      </c>
      <c r="Q450" s="36" t="str">
        <f t="shared" si="146"/>
        <v xml:space="preserve"> </v>
      </c>
      <c r="R450" t="str">
        <f t="shared" si="147"/>
        <v xml:space="preserve"> </v>
      </c>
      <c r="S450" s="37">
        <f t="shared" si="148"/>
        <v>0.15072554673627231</v>
      </c>
      <c r="T450" s="37" t="str">
        <f t="shared" si="149"/>
        <v/>
      </c>
      <c r="U450" s="37" t="str">
        <f t="shared" si="150"/>
        <v/>
      </c>
      <c r="V450" s="37">
        <f t="shared" si="151"/>
        <v>-0.41741253044746562</v>
      </c>
      <c r="W450" s="37" t="str">
        <f t="shared" si="152"/>
        <v/>
      </c>
      <c r="X450" s="37">
        <f t="shared" si="153"/>
        <v>-0.34447079972888506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2.941176475118235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41.741253044746564</v>
      </c>
      <c r="AR450">
        <v>34.447079972888503</v>
      </c>
      <c r="AS450">
        <v>15.072554220627232</v>
      </c>
      <c r="AT450">
        <v>-41.741253044746564</v>
      </c>
      <c r="AU450">
        <v>-34.447079972888503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6</v>
      </c>
      <c r="D451" s="2">
        <v>3</v>
      </c>
      <c r="E451">
        <v>12</v>
      </c>
      <c r="F451">
        <v>21</v>
      </c>
      <c r="G451">
        <v>122</v>
      </c>
      <c r="H451">
        <v>113.17</v>
      </c>
      <c r="I451">
        <v>28653.64516158</v>
      </c>
      <c r="J451">
        <v>12.941109205260148</v>
      </c>
      <c r="K451">
        <v>10.894301116673084</v>
      </c>
      <c r="L451" t="s">
        <v>1238</v>
      </c>
      <c r="M451" t="s">
        <v>1238</v>
      </c>
      <c r="N451">
        <v>8.745000000000001</v>
      </c>
      <c r="O451">
        <v>-8.9062499999999858</v>
      </c>
      <c r="P451">
        <v>3.1368737297870459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>
        <f t="shared" si="151"/>
        <v>-0.49904464713357366</v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3.1368737343270459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49.904464713357363</v>
      </c>
      <c r="AR451" t="e">
        <v>#VALUE!</v>
      </c>
      <c r="AS451">
        <v>7.8024211363435514</v>
      </c>
      <c r="AT451">
        <v>-49.904464713357363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13</v>
      </c>
      <c r="D452" s="2">
        <v>1</v>
      </c>
      <c r="E452">
        <v>17</v>
      </c>
      <c r="F452">
        <v>31</v>
      </c>
      <c r="G452">
        <v>155</v>
      </c>
      <c r="H452">
        <v>138.25</v>
      </c>
      <c r="I452">
        <v>16067.927078000001</v>
      </c>
      <c r="J452">
        <v>22.077610986905139</v>
      </c>
      <c r="K452">
        <v>22.014331210191081</v>
      </c>
      <c r="L452">
        <v>13.306427699945306</v>
      </c>
      <c r="M452">
        <v>13.526664955949018</v>
      </c>
      <c r="N452">
        <v>6.2620000000000005</v>
      </c>
      <c r="O452">
        <v>33.803418803418822</v>
      </c>
      <c r="P452">
        <v>1.1254972875226039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14.536712217085235</v>
      </c>
      <c r="AR452">
        <v>15.936784525619974</v>
      </c>
      <c r="AS452">
        <v>12.115732368896936</v>
      </c>
      <c r="AT452">
        <v>-14.536712217085235</v>
      </c>
      <c r="AU452">
        <v>-15.936784525619974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8</v>
      </c>
      <c r="D453" s="2">
        <v>0</v>
      </c>
      <c r="E453">
        <v>6</v>
      </c>
      <c r="F453">
        <v>14</v>
      </c>
      <c r="G453">
        <v>75</v>
      </c>
      <c r="H453">
        <v>65.209999999999994</v>
      </c>
      <c r="I453">
        <v>23753.489480550001</v>
      </c>
      <c r="J453">
        <v>12.915428797781736</v>
      </c>
      <c r="K453">
        <v>11.116604159563584</v>
      </c>
      <c r="L453">
        <v>8.5478185601990333</v>
      </c>
      <c r="M453">
        <v>7.8707866166412073</v>
      </c>
      <c r="N453">
        <v>5.0490000000000004</v>
      </c>
      <c r="O453">
        <v>-7.5274725274725203</v>
      </c>
      <c r="P453">
        <v>2.7848489495476154</v>
      </c>
      <c r="Q453" s="36" t="str">
        <f t="shared" si="146"/>
        <v xml:space="preserve"> </v>
      </c>
      <c r="R453" t="str">
        <f t="shared" si="147"/>
        <v xml:space="preserve"> </v>
      </c>
      <c r="S453" s="37">
        <f t="shared" si="148"/>
        <v>0.15013035266611868</v>
      </c>
      <c r="T453" s="37" t="str">
        <f t="shared" si="149"/>
        <v/>
      </c>
      <c r="U453" s="37" t="str">
        <f t="shared" si="150"/>
        <v/>
      </c>
      <c r="V453" s="37">
        <f t="shared" si="151"/>
        <v>-0.50003874565990958</v>
      </c>
      <c r="W453" s="37" t="str">
        <f t="shared" si="152"/>
        <v/>
      </c>
      <c r="X453" s="37">
        <f t="shared" si="153"/>
        <v>-0.45999247155953837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2.7848489541076153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50.003874565990955</v>
      </c>
      <c r="AR453">
        <v>45.999247155953839</v>
      </c>
      <c r="AS453">
        <v>15.01303481061187</v>
      </c>
      <c r="AT453">
        <v>-50.003874565990955</v>
      </c>
      <c r="AU453">
        <v>-45.999247155953839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0</v>
      </c>
      <c r="D454" s="2">
        <v>0</v>
      </c>
      <c r="E454">
        <v>0</v>
      </c>
      <c r="F454">
        <v>0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926</v>
      </c>
      <c r="C455">
        <v>21</v>
      </c>
      <c r="D455" s="2">
        <v>1</v>
      </c>
      <c r="E455">
        <v>4</v>
      </c>
      <c r="F455">
        <v>26</v>
      </c>
      <c r="G455">
        <v>190</v>
      </c>
      <c r="H455">
        <v>157.07</v>
      </c>
      <c r="I455">
        <v>17959.189661479999</v>
      </c>
      <c r="J455">
        <v>33.326967960959045</v>
      </c>
      <c r="K455">
        <v>31.756975333602913</v>
      </c>
      <c r="L455">
        <v>23.541329612596837</v>
      </c>
      <c r="M455">
        <v>22.98275806451613</v>
      </c>
      <c r="N455">
        <v>4.9459999999999997</v>
      </c>
      <c r="O455">
        <v>-7.0300751879699348</v>
      </c>
      <c r="P455" t="s">
        <v>137</v>
      </c>
      <c r="Q455" s="36">
        <f t="shared" si="146"/>
        <v>80.769230773810776</v>
      </c>
      <c r="R455" t="str">
        <f t="shared" si="147"/>
        <v xml:space="preserve"> </v>
      </c>
      <c r="S455" s="37">
        <f t="shared" si="148"/>
        <v>0.20965175220844606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926</v>
      </c>
      <c r="AP455" t="s">
        <v>1262</v>
      </c>
      <c r="AQ455">
        <v>-29.009984616034366</v>
      </c>
      <c r="AR455">
        <v>-48.722099454631639</v>
      </c>
      <c r="AS455">
        <v>20.965174762844608</v>
      </c>
      <c r="AT455">
        <v>29.009984616034366</v>
      </c>
      <c r="AU455">
        <v>48.722099454631639</v>
      </c>
      <c r="AV455" t="s">
        <v>1794</v>
      </c>
    </row>
    <row r="456" spans="1:48" x14ac:dyDescent="0.25">
      <c r="A456">
        <v>4.5900000000000067E-9</v>
      </c>
      <c r="B456" t="s">
        <v>927</v>
      </c>
      <c r="C456">
        <v>8</v>
      </c>
      <c r="D456" s="2">
        <v>5</v>
      </c>
      <c r="E456">
        <v>28</v>
      </c>
      <c r="F456">
        <v>41</v>
      </c>
      <c r="G456">
        <v>36</v>
      </c>
      <c r="H456">
        <v>39.6</v>
      </c>
      <c r="I456">
        <v>31321.5785388</v>
      </c>
      <c r="J456" t="s">
        <v>1238</v>
      </c>
      <c r="K456" t="s">
        <v>1238</v>
      </c>
      <c r="L456">
        <v>32.819503588356746</v>
      </c>
      <c r="M456">
        <v>22.665691127096711</v>
      </c>
      <c r="N456">
        <v>-0.435</v>
      </c>
      <c r="O456" t="s">
        <v>132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927</v>
      </c>
      <c r="AP456" t="s">
        <v>1262</v>
      </c>
      <c r="AQ456" t="e">
        <v>#VALUE!</v>
      </c>
      <c r="AR456">
        <v>-107.33686486881537</v>
      </c>
      <c r="AS456">
        <v>-9.0909090909090935</v>
      </c>
      <c r="AT456" t="e">
        <v>#VALUE!</v>
      </c>
      <c r="AU456">
        <v>107.33686486881537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12</v>
      </c>
      <c r="D457" s="2">
        <v>6</v>
      </c>
      <c r="E457">
        <v>14</v>
      </c>
      <c r="F457">
        <v>32</v>
      </c>
      <c r="G457">
        <v>140</v>
      </c>
      <c r="H457">
        <v>139.68</v>
      </c>
      <c r="I457">
        <v>127939.02705072</v>
      </c>
      <c r="J457">
        <v>26.980876955765886</v>
      </c>
      <c r="K457">
        <v>24.862940548237805</v>
      </c>
      <c r="L457">
        <v>21.716365995533064</v>
      </c>
      <c r="M457">
        <v>19.002822711132261</v>
      </c>
      <c r="N457">
        <v>5.1770000000000005</v>
      </c>
      <c r="O457">
        <v>-5.3564899451553805</v>
      </c>
      <c r="P457">
        <v>2.7426975945017182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2.7426975991017182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-4.4440203821741964</v>
      </c>
      <c r="AR457">
        <v>-37.192911213164969</v>
      </c>
      <c r="AS457">
        <v>0.22909507445589838</v>
      </c>
      <c r="AT457">
        <v>4.4440203821741964</v>
      </c>
      <c r="AU457">
        <v>37.192911213164969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5</v>
      </c>
      <c r="D458" s="2">
        <v>0</v>
      </c>
      <c r="E458">
        <v>9</v>
      </c>
      <c r="F458">
        <v>14</v>
      </c>
      <c r="G458">
        <v>40</v>
      </c>
      <c r="H458">
        <v>39.61</v>
      </c>
      <c r="I458">
        <v>9032.4845705999996</v>
      </c>
      <c r="J458">
        <v>25.654145077720205</v>
      </c>
      <c r="K458">
        <v>15.496870109546165</v>
      </c>
      <c r="L458">
        <v>11.765591984261739</v>
      </c>
      <c r="M458">
        <v>8.2592857519273633</v>
      </c>
      <c r="N458">
        <v>1.544</v>
      </c>
      <c r="O458">
        <v>-58.716577540106954</v>
      </c>
      <c r="P458">
        <v>0.20449381469325928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>
        <f t="shared" si="184"/>
        <v>-58.716577535496953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0.69181013732531049</v>
      </c>
      <c r="AR458">
        <v>25.670997771949089</v>
      </c>
      <c r="AS458">
        <v>0.98459984852310445</v>
      </c>
      <c r="AT458">
        <v>-0.69181013732531049</v>
      </c>
      <c r="AU458">
        <v>-25.670997771949089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2</v>
      </c>
      <c r="D459" s="2">
        <v>1</v>
      </c>
      <c r="E459">
        <v>0</v>
      </c>
      <c r="F459">
        <v>3</v>
      </c>
      <c r="G459" t="s">
        <v>132</v>
      </c>
      <c r="H459">
        <v>10.7</v>
      </c>
      <c r="I459">
        <v>5177.8209215000006</v>
      </c>
      <c r="J459" t="s">
        <v>1238</v>
      </c>
      <c r="K459" t="s">
        <v>1238</v>
      </c>
      <c r="L459" t="s">
        <v>1238</v>
      </c>
      <c r="M459">
        <v>15.953246636771301</v>
      </c>
      <c r="N459">
        <v>-1.325</v>
      </c>
      <c r="O459" t="s">
        <v>132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 xml:space="preserve"> </v>
      </c>
      <c r="T459" s="37" t="str">
        <f t="shared" si="173"/>
        <v xml:space="preserve"> </v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 t="e">
        <v>#VALUE!</v>
      </c>
      <c r="AS459" t="s">
        <v>137</v>
      </c>
      <c r="AT459" t="e">
        <v>#VALUE!</v>
      </c>
      <c r="AU459" t="e">
        <v>#VALUE!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4</v>
      </c>
      <c r="D460" s="2">
        <v>4</v>
      </c>
      <c r="E460">
        <v>25</v>
      </c>
      <c r="F460">
        <v>33</v>
      </c>
      <c r="G460">
        <v>11</v>
      </c>
      <c r="H460">
        <v>12.23</v>
      </c>
      <c r="I460">
        <v>5177.8209215000006</v>
      </c>
      <c r="J460" t="s">
        <v>1238</v>
      </c>
      <c r="K460" t="s">
        <v>1238</v>
      </c>
      <c r="L460" t="s">
        <v>1238</v>
      </c>
      <c r="M460">
        <v>17.944284345209073</v>
      </c>
      <c r="N460">
        <v>-0.78100000000000003</v>
      </c>
      <c r="O460" t="s">
        <v>132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 xml:space="preserve"> </v>
      </c>
      <c r="X460" s="37" t="str">
        <f t="shared" si="177"/>
        <v xml:space="preserve"> </v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 t="e">
        <v>#VALUE!</v>
      </c>
      <c r="AS460">
        <v>-10.057236304170081</v>
      </c>
      <c r="AT460" t="e">
        <v>#VALUE!</v>
      </c>
      <c r="AU460" t="e">
        <v>#VALUE!</v>
      </c>
      <c r="AV460" t="s">
        <v>1798</v>
      </c>
    </row>
    <row r="461" spans="1:48" x14ac:dyDescent="0.25">
      <c r="A461">
        <v>4.6400000000000055E-9</v>
      </c>
      <c r="B461" t="s">
        <v>928</v>
      </c>
      <c r="C461">
        <v>8</v>
      </c>
      <c r="D461" s="2">
        <v>1</v>
      </c>
      <c r="E461">
        <v>12</v>
      </c>
      <c r="F461">
        <v>21</v>
      </c>
      <c r="G461">
        <v>40</v>
      </c>
      <c r="H461">
        <v>38.299999999999997</v>
      </c>
      <c r="I461">
        <v>11144.682335899999</v>
      </c>
      <c r="J461" t="s">
        <v>1238</v>
      </c>
      <c r="K461" t="s">
        <v>1238</v>
      </c>
      <c r="L461" t="s">
        <v>1238</v>
      </c>
      <c r="M461">
        <v>7.7901134408669934</v>
      </c>
      <c r="N461">
        <v>-22.894000000000002</v>
      </c>
      <c r="O461" t="s">
        <v>132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 xml:space="preserve"> </v>
      </c>
      <c r="X461" s="37" t="str">
        <f t="shared" si="177"/>
        <v xml:space="preserve"> 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928</v>
      </c>
      <c r="AP461" t="s">
        <v>1244</v>
      </c>
      <c r="AQ461" t="e">
        <v>#VALUE!</v>
      </c>
      <c r="AR461" t="e">
        <v>#VALUE!</v>
      </c>
      <c r="AS461">
        <v>4.4386422976501416</v>
      </c>
      <c r="AT461" t="e">
        <v>#VALUE!</v>
      </c>
      <c r="AU461" t="e">
        <v>#VALUE!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6</v>
      </c>
      <c r="D462" s="2">
        <v>1</v>
      </c>
      <c r="E462">
        <v>11</v>
      </c>
      <c r="F462">
        <v>18</v>
      </c>
      <c r="G462">
        <v>39</v>
      </c>
      <c r="H462">
        <v>34.96</v>
      </c>
      <c r="I462">
        <v>10315.53791504</v>
      </c>
      <c r="J462" t="s">
        <v>1238</v>
      </c>
      <c r="K462" t="s">
        <v>1238</v>
      </c>
      <c r="L462">
        <v>20.100870665698842</v>
      </c>
      <c r="M462">
        <v>20.461235560097272</v>
      </c>
      <c r="N462">
        <v>0.436</v>
      </c>
      <c r="O462">
        <v>-43.376623376623378</v>
      </c>
      <c r="P462">
        <v>4.1990846681922198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4.1990846728422202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-26.987036648478679</v>
      </c>
      <c r="AS462">
        <v>11.556064073226535</v>
      </c>
      <c r="AT462" t="e">
        <v>#VALUE!</v>
      </c>
      <c r="AU462">
        <v>26.987036648478679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9</v>
      </c>
      <c r="D463" s="2">
        <v>0</v>
      </c>
      <c r="E463">
        <v>7</v>
      </c>
      <c r="F463">
        <v>16</v>
      </c>
      <c r="G463">
        <v>130</v>
      </c>
      <c r="H463">
        <v>121.49</v>
      </c>
      <c r="I463">
        <v>10256.95893923</v>
      </c>
      <c r="J463">
        <v>13.346149621004065</v>
      </c>
      <c r="K463">
        <v>11.678362010958377</v>
      </c>
      <c r="L463">
        <v>7.9443064083457529</v>
      </c>
      <c r="M463">
        <v>7.3142557628979148</v>
      </c>
      <c r="N463">
        <v>9.1029999999999998</v>
      </c>
      <c r="O463">
        <v>-8.8788788788788828</v>
      </c>
      <c r="P463">
        <v>0.59922627376738824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>
        <f t="shared" si="175"/>
        <v>-0.48336537566033067</v>
      </c>
      <c r="W463" s="37" t="str">
        <f t="shared" si="176"/>
        <v/>
      </c>
      <c r="X463" s="37">
        <f t="shared" si="177"/>
        <v>-0.49811928756655544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48.336537566033066</v>
      </c>
      <c r="AR463">
        <v>49.811928756655547</v>
      </c>
      <c r="AS463">
        <v>7.0046917441764833</v>
      </c>
      <c r="AT463">
        <v>-48.336537566033066</v>
      </c>
      <c r="AU463">
        <v>-49.811928756655547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20</v>
      </c>
      <c r="D464" s="2">
        <v>0</v>
      </c>
      <c r="E464">
        <v>9</v>
      </c>
      <c r="F464">
        <v>29</v>
      </c>
      <c r="G464">
        <v>273.5</v>
      </c>
      <c r="H464">
        <v>239.94</v>
      </c>
      <c r="I464">
        <v>13514.165573759999</v>
      </c>
      <c r="J464">
        <v>20.015015015015017</v>
      </c>
      <c r="K464" t="s">
        <v>1238</v>
      </c>
      <c r="L464">
        <v>11.021849601158072</v>
      </c>
      <c r="M464">
        <v>21.709071648849193</v>
      </c>
      <c r="N464">
        <v>3.47</v>
      </c>
      <c r="O464">
        <v>-71.440329218106996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-0.30369582367161629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>
        <f t="shared" si="184"/>
        <v>-71.440329213436996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22.521101163429147</v>
      </c>
      <c r="AR464">
        <v>30.36958236716163</v>
      </c>
      <c r="AS464">
        <v>13.986830040843534</v>
      </c>
      <c r="AT464">
        <v>-22.521101163429147</v>
      </c>
      <c r="AU464">
        <v>-30.36958236716163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23</v>
      </c>
      <c r="D465" s="2">
        <v>0</v>
      </c>
      <c r="E465">
        <v>5</v>
      </c>
      <c r="F465">
        <v>28</v>
      </c>
      <c r="G465">
        <v>350</v>
      </c>
      <c r="H465">
        <v>306.52</v>
      </c>
      <c r="I465">
        <v>291296.91776823997</v>
      </c>
      <c r="J465">
        <v>18.588235294117645</v>
      </c>
      <c r="K465">
        <v>16.626166196571923</v>
      </c>
      <c r="L465">
        <v>12.613971761712722</v>
      </c>
      <c r="M465">
        <v>11.88413191204036</v>
      </c>
      <c r="N465">
        <v>16.490000000000002</v>
      </c>
      <c r="O465">
        <v>9.1330244870946569</v>
      </c>
      <c r="P465">
        <v>1.6488320501109228</v>
      </c>
      <c r="Q465" s="36">
        <f t="shared" si="170"/>
        <v>82.142857147537143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28.044220760119355</v>
      </c>
      <c r="AR465">
        <v>20.311367550814552</v>
      </c>
      <c r="AS465">
        <v>14.185045021532039</v>
      </c>
      <c r="AT465">
        <v>-28.044220760119355</v>
      </c>
      <c r="AU465">
        <v>-20.311367550814552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3</v>
      </c>
      <c r="E466">
        <v>7</v>
      </c>
      <c r="F466">
        <v>11</v>
      </c>
      <c r="G466">
        <v>19</v>
      </c>
      <c r="H466">
        <v>18.649999999999999</v>
      </c>
      <c r="I466">
        <v>3796.3375650999997</v>
      </c>
      <c r="J466">
        <v>3.5934489402697491</v>
      </c>
      <c r="K466">
        <v>3.510257858083945</v>
      </c>
      <c r="L466" t="s">
        <v>1238</v>
      </c>
      <c r="M466" t="s">
        <v>1238</v>
      </c>
      <c r="N466">
        <v>5.19</v>
      </c>
      <c r="O466">
        <v>-4.5955882352941169</v>
      </c>
      <c r="P466">
        <v>6.4396782841823068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-0.8608961988243935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6.4396782888723072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86.089619882439351</v>
      </c>
      <c r="AR466" t="e">
        <v>#VALUE!</v>
      </c>
      <c r="AS466">
        <v>1.8766756032171594</v>
      </c>
      <c r="AT466">
        <v>-86.089619882439351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19</v>
      </c>
      <c r="D467" s="2">
        <v>1</v>
      </c>
      <c r="E467">
        <v>9</v>
      </c>
      <c r="F467">
        <v>29</v>
      </c>
      <c r="G467">
        <v>195</v>
      </c>
      <c r="H467">
        <v>201.42</v>
      </c>
      <c r="I467">
        <v>136731.71109599998</v>
      </c>
      <c r="J467">
        <v>25.773512476007674</v>
      </c>
      <c r="K467">
        <v>21.938786624550698</v>
      </c>
      <c r="L467">
        <v>16.093676871850221</v>
      </c>
      <c r="M467">
        <v>14.456989367446056</v>
      </c>
      <c r="N467">
        <v>7.8150000000000004</v>
      </c>
      <c r="O467">
        <v>-6.7422434367541806</v>
      </c>
      <c r="P467">
        <v>2.0509383378016088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2.0509383425016088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0.22973431228289209</v>
      </c>
      <c r="AR467">
        <v>-1.6716324742028332</v>
      </c>
      <c r="AS467">
        <v>-3.1873696753053293</v>
      </c>
      <c r="AT467">
        <v>-0.22973431228289209</v>
      </c>
      <c r="AU467">
        <v>1.6716324742028332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6</v>
      </c>
      <c r="E468">
        <v>10</v>
      </c>
      <c r="F468">
        <v>28</v>
      </c>
      <c r="G468">
        <v>152</v>
      </c>
      <c r="H468">
        <v>159.87</v>
      </c>
      <c r="I468">
        <v>138027.83862708</v>
      </c>
      <c r="J468">
        <v>22.73787512444887</v>
      </c>
      <c r="K468">
        <v>20.114494212380471</v>
      </c>
      <c r="L468">
        <v>15.716665577003093</v>
      </c>
      <c r="M468">
        <v>14.081193682353513</v>
      </c>
      <c r="N468">
        <v>7.0310000000000006</v>
      </c>
      <c r="O468">
        <v>-6.6268260292164625</v>
      </c>
      <c r="P468">
        <v>2.5714643147557386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2.5714643194657385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11.980804151076319</v>
      </c>
      <c r="AR468">
        <v>0.71013237130407303</v>
      </c>
      <c r="AS468">
        <v>-4.9227497341590043</v>
      </c>
      <c r="AT468">
        <v>-11.980804151076319</v>
      </c>
      <c r="AU468">
        <v>-0.71013237130407303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10</v>
      </c>
      <c r="D469" s="2">
        <v>0</v>
      </c>
      <c r="E469">
        <v>10</v>
      </c>
      <c r="F469">
        <v>20</v>
      </c>
      <c r="G469">
        <v>180</v>
      </c>
      <c r="H469">
        <v>181.55</v>
      </c>
      <c r="I469">
        <v>13086.17428935</v>
      </c>
      <c r="J469">
        <v>12.166599651521244</v>
      </c>
      <c r="K469">
        <v>11.121661357510414</v>
      </c>
      <c r="L469">
        <v>6.2027549700870344</v>
      </c>
      <c r="M469">
        <v>6.0721312070530269</v>
      </c>
      <c r="N469">
        <v>14.922000000000001</v>
      </c>
      <c r="O469">
        <v>-23.555327868852455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-0.52902621213218937</v>
      </c>
      <c r="W469" s="37" t="str">
        <f t="shared" si="176"/>
        <v/>
      </c>
      <c r="X469" s="37">
        <f t="shared" si="177"/>
        <v>-0.60814161445648462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52.902621213218936</v>
      </c>
      <c r="AR469">
        <v>60.814161445648466</v>
      </c>
      <c r="AS469">
        <v>-0.85375929496007696</v>
      </c>
      <c r="AT469">
        <v>-52.902621213218936</v>
      </c>
      <c r="AU469">
        <v>-60.814161445648466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10</v>
      </c>
      <c r="D470" s="2">
        <v>4</v>
      </c>
      <c r="E470">
        <v>13</v>
      </c>
      <c r="F470">
        <v>27</v>
      </c>
      <c r="G470">
        <v>41</v>
      </c>
      <c r="H470">
        <v>38.159999999999997</v>
      </c>
      <c r="I470">
        <v>57482.793725039999</v>
      </c>
      <c r="J470">
        <v>15.172962226640157</v>
      </c>
      <c r="K470">
        <v>13.337993708493531</v>
      </c>
      <c r="L470" t="s">
        <v>1238</v>
      </c>
      <c r="M470" t="s">
        <v>1238</v>
      </c>
      <c r="N470">
        <v>2.5150000000000001</v>
      </c>
      <c r="O470">
        <v>-42.050691244239623</v>
      </c>
      <c r="P470">
        <v>4.4418238993710695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-0.41264875168614423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4.4418239041010699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41.264875168614424</v>
      </c>
      <c r="AR470" t="e">
        <v>#VALUE!</v>
      </c>
      <c r="AS470">
        <v>7.4423480083857463</v>
      </c>
      <c r="AT470">
        <v>-41.264875168614424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79</v>
      </c>
      <c r="H471" t="s">
        <v>132</v>
      </c>
      <c r="I471" t="s">
        <v>132</v>
      </c>
      <c r="J471" t="s">
        <v>1238</v>
      </c>
      <c r="K471" t="s">
        <v>1238</v>
      </c>
      <c r="L471" t="s">
        <v>1238</v>
      </c>
      <c r="M471" t="s">
        <v>1238</v>
      </c>
      <c r="N471">
        <v>2.7829999999999999</v>
      </c>
      <c r="O471">
        <v>-66.307506053268767</v>
      </c>
      <c r="P471" t="s">
        <v>137</v>
      </c>
      <c r="Q471" s="36">
        <f t="shared" si="170"/>
        <v>72.727272732012736</v>
      </c>
      <c r="R471" t="str">
        <f t="shared" si="171"/>
        <v xml:space="preserve"> </v>
      </c>
      <c r="S471" s="37" t="str">
        <f t="shared" si="172"/>
        <v xml:space="preserve"> </v>
      </c>
      <c r="T471" s="37" t="str">
        <f t="shared" si="173"/>
        <v xml:space="preserve"> </v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-66.307506048528765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 t="e">
        <v>#VALUE!</v>
      </c>
      <c r="AR471" t="e">
        <v>#VALUE!</v>
      </c>
      <c r="AS471" t="s">
        <v>137</v>
      </c>
      <c r="AT471" t="e">
        <v>#VALUE!</v>
      </c>
      <c r="AU471" t="e">
        <v>#VALUE!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32</v>
      </c>
      <c r="D472" s="2">
        <v>1</v>
      </c>
      <c r="E472">
        <v>5</v>
      </c>
      <c r="F472">
        <v>38</v>
      </c>
      <c r="G472">
        <v>220</v>
      </c>
      <c r="H472">
        <v>205.13</v>
      </c>
      <c r="I472">
        <v>436489.01497428311</v>
      </c>
      <c r="J472" t="s">
        <v>1238</v>
      </c>
      <c r="K472">
        <v>35.112975008558706</v>
      </c>
      <c r="L472">
        <v>30.070490302432244</v>
      </c>
      <c r="M472">
        <v>26.573586065596995</v>
      </c>
      <c r="N472">
        <v>5.0190000000000001</v>
      </c>
      <c r="O472">
        <v>-7.7389705882352988</v>
      </c>
      <c r="P472">
        <v>0.6186320869692391</v>
      </c>
      <c r="Q472" s="36">
        <f t="shared" si="170"/>
        <v>84.210526320539486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 xml:space="preserve"> </v>
      </c>
      <c r="V472" s="37" t="str">
        <f t="shared" si="175"/>
        <v xml:space="preserve"> </v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 t="e">
        <v>#VALUE!</v>
      </c>
      <c r="AR472">
        <v>-89.970002672017444</v>
      </c>
      <c r="AS472">
        <v>7.2490615707112571</v>
      </c>
      <c r="AT472" t="e">
        <v>#VALUE!</v>
      </c>
      <c r="AU472">
        <v>89.970002672017444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4</v>
      </c>
      <c r="D473" s="2">
        <v>0</v>
      </c>
      <c r="E473">
        <v>5</v>
      </c>
      <c r="F473">
        <v>9</v>
      </c>
      <c r="G473">
        <v>177.5</v>
      </c>
      <c r="H473">
        <v>173.28</v>
      </c>
      <c r="I473">
        <v>15796.437168479999</v>
      </c>
      <c r="J473" t="s">
        <v>1238</v>
      </c>
      <c r="K473">
        <v>33.823931290259615</v>
      </c>
      <c r="L473">
        <v>28.752337781081035</v>
      </c>
      <c r="M473">
        <v>22.012587323943663</v>
      </c>
      <c r="N473">
        <v>3.7960000000000003</v>
      </c>
      <c r="O473">
        <v>-18.01295896328293</v>
      </c>
      <c r="P473" t="s">
        <v>137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 t="e">
        <v>#VALUE!</v>
      </c>
      <c r="AR473">
        <v>-81.642588137544038</v>
      </c>
      <c r="AS473">
        <v>2.4353647276085022</v>
      </c>
      <c r="AT473" t="e">
        <v>#VALUE!</v>
      </c>
      <c r="AU473">
        <v>81.642588137544038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15</v>
      </c>
      <c r="D474" s="2">
        <v>1</v>
      </c>
      <c r="E474">
        <v>12</v>
      </c>
      <c r="F474">
        <v>28</v>
      </c>
      <c r="G474">
        <v>67</v>
      </c>
      <c r="H474">
        <v>76.44</v>
      </c>
      <c r="I474">
        <v>29784.74188872</v>
      </c>
      <c r="J474">
        <v>26.259017519752661</v>
      </c>
      <c r="K474" t="s">
        <v>1238</v>
      </c>
      <c r="L474">
        <v>17.887716623480191</v>
      </c>
      <c r="M474">
        <v>33.799639065971647</v>
      </c>
      <c r="N474">
        <v>1.08</v>
      </c>
      <c r="O474">
        <v>-59.701492537313428</v>
      </c>
      <c r="P474">
        <v>2.5444793301936159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2.5444793349636159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>
        <f t="shared" si="184"/>
        <v>-59.701492532543426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-1.6496745285670134</v>
      </c>
      <c r="AR474">
        <v>-13.005459524681108</v>
      </c>
      <c r="AS474">
        <v>-12.34955520669806</v>
      </c>
      <c r="AT474">
        <v>1.6496745285670134</v>
      </c>
      <c r="AU474">
        <v>13.005459524681108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0</v>
      </c>
      <c r="D475" s="2">
        <v>0</v>
      </c>
      <c r="E475">
        <v>0</v>
      </c>
      <c r="F475">
        <v>0</v>
      </c>
      <c r="G475" t="s">
        <v>132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 t="s">
        <v>132</v>
      </c>
      <c r="O475" t="s">
        <v>132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72</v>
      </c>
      <c r="H476">
        <v>49.1</v>
      </c>
      <c r="I476">
        <v>20020.882153400002</v>
      </c>
      <c r="J476" t="s">
        <v>1238</v>
      </c>
      <c r="K476">
        <v>17.417523944661227</v>
      </c>
      <c r="L476">
        <v>17.008852648508761</v>
      </c>
      <c r="M476">
        <v>7.04181156406037</v>
      </c>
      <c r="N476">
        <v>-2.2770000000000001</v>
      </c>
      <c r="O476" t="s">
        <v>132</v>
      </c>
      <c r="P476">
        <v>8.1364562118126269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0.46639511680629325</v>
      </c>
      <c r="T476" s="37" t="str">
        <f t="shared" si="173"/>
        <v/>
      </c>
      <c r="U476" s="37" t="str">
        <f t="shared" si="174"/>
        <v xml:space="preserve"> </v>
      </c>
      <c r="V476" s="37" t="str">
        <f t="shared" si="175"/>
        <v xml:space="preserve"> </v>
      </c>
      <c r="W476" s="37" t="str">
        <f t="shared" si="176"/>
        <v/>
      </c>
      <c r="X476" s="37" t="str">
        <f t="shared" si="177"/>
        <v/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8.1364562166026264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 t="e">
        <v>#VALUE!</v>
      </c>
      <c r="AR476">
        <v>-7.4532457099247162</v>
      </c>
      <c r="AS476">
        <v>46.639511201629325</v>
      </c>
      <c r="AT476" t="e">
        <v>#VALUE!</v>
      </c>
      <c r="AU476">
        <v>7.4532457099247162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12</v>
      </c>
      <c r="D477" s="2">
        <v>1</v>
      </c>
      <c r="E477">
        <v>9</v>
      </c>
      <c r="F477">
        <v>22</v>
      </c>
      <c r="G477">
        <v>140.5</v>
      </c>
      <c r="H477">
        <v>133.29</v>
      </c>
      <c r="I477">
        <v>17654.011114409997</v>
      </c>
      <c r="J477">
        <v>28.438233411563896</v>
      </c>
      <c r="K477">
        <v>26.878402903811249</v>
      </c>
      <c r="L477">
        <v>15.421940430280253</v>
      </c>
      <c r="M477">
        <v>14.950161961367014</v>
      </c>
      <c r="N477">
        <v>4.6870000000000003</v>
      </c>
      <c r="O477">
        <v>-0.27659574468084897</v>
      </c>
      <c r="P477">
        <v>1.0675969690149301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-10.085503704714327</v>
      </c>
      <c r="AR477">
        <v>2.572055351187108</v>
      </c>
      <c r="AS477">
        <v>5.4092580088528797</v>
      </c>
      <c r="AT477">
        <v>10.085503704714327</v>
      </c>
      <c r="AU477">
        <v>-2.572055351187108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2</v>
      </c>
      <c r="D478" s="2">
        <v>3</v>
      </c>
      <c r="E478">
        <v>8</v>
      </c>
      <c r="F478">
        <v>13</v>
      </c>
      <c r="G478">
        <v>39.5</v>
      </c>
      <c r="H478">
        <v>37.81</v>
      </c>
      <c r="I478">
        <v>7227.4246790200004</v>
      </c>
      <c r="J478" t="s">
        <v>1238</v>
      </c>
      <c r="K478">
        <v>18.810945273631841</v>
      </c>
      <c r="L478">
        <v>32.473539915966391</v>
      </c>
      <c r="M478">
        <v>21.709838483146068</v>
      </c>
      <c r="N478">
        <v>0.61799999999999999</v>
      </c>
      <c r="O478">
        <v>-96.18753855644664</v>
      </c>
      <c r="P478">
        <v>5.7286432160804015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 xml:space="preserve"> </v>
      </c>
      <c r="V478" s="37" t="str">
        <f t="shared" si="175"/>
        <v xml:space="preserve"> 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5.7286432208904019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-96.187538551636635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 t="e">
        <v>#VALUE!</v>
      </c>
      <c r="AR478">
        <v>-105.15124304797325</v>
      </c>
      <c r="AS478">
        <v>4.4697170060830516</v>
      </c>
      <c r="AT478" t="e">
        <v>#VALUE!</v>
      </c>
      <c r="AU478">
        <v>105.15124304797325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195.5</v>
      </c>
      <c r="H479">
        <v>186.79</v>
      </c>
      <c r="I479">
        <v>30332.063942109999</v>
      </c>
      <c r="J479">
        <v>38.190554078920464</v>
      </c>
      <c r="K479">
        <v>35.031882970742686</v>
      </c>
      <c r="L479">
        <v>24.433059926125537</v>
      </c>
      <c r="M479">
        <v>23.126550335570471</v>
      </c>
      <c r="N479">
        <v>4.891</v>
      </c>
      <c r="O479">
        <v>11.66666666666667</v>
      </c>
      <c r="P479">
        <v>0.60656352053107765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-47.837114974607346</v>
      </c>
      <c r="AR479">
        <v>-54.355596226384108</v>
      </c>
      <c r="AS479">
        <v>4.6629905241180047</v>
      </c>
      <c r="AT479">
        <v>47.837114974607346</v>
      </c>
      <c r="AU479">
        <v>54.355596226384108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240.5</v>
      </c>
      <c r="H480">
        <v>202.99</v>
      </c>
      <c r="I480">
        <v>23314.149112170002</v>
      </c>
      <c r="J480">
        <v>30.943597560975608</v>
      </c>
      <c r="K480">
        <v>34.242577597840757</v>
      </c>
      <c r="L480">
        <v>27.370807097882086</v>
      </c>
      <c r="M480">
        <v>26.100873362445416</v>
      </c>
      <c r="N480">
        <v>6.5600000000000005</v>
      </c>
      <c r="O480">
        <v>23.540489642184557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0.18478743278211579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-19.783865426422764</v>
      </c>
      <c r="AR480">
        <v>-72.91478273965366</v>
      </c>
      <c r="AS480">
        <v>18.478742795211577</v>
      </c>
      <c r="AT480">
        <v>19.783865426422764</v>
      </c>
      <c r="AU480">
        <v>72.91478273965366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8</v>
      </c>
      <c r="F481">
        <v>28</v>
      </c>
      <c r="G481">
        <v>309</v>
      </c>
      <c r="H481">
        <v>267.55</v>
      </c>
      <c r="I481">
        <v>69688.0352117</v>
      </c>
      <c r="J481">
        <v>27.429772401066231</v>
      </c>
      <c r="K481">
        <v>23.525015387320845</v>
      </c>
      <c r="L481">
        <v>19.156732140215944</v>
      </c>
      <c r="M481">
        <v>16.058355464633316</v>
      </c>
      <c r="N481">
        <v>9.7539999999999996</v>
      </c>
      <c r="O481">
        <v>83.001876172607865</v>
      </c>
      <c r="P481">
        <v>0</v>
      </c>
      <c r="Q481" s="36">
        <f t="shared" si="170"/>
        <v>71.428571433411435</v>
      </c>
      <c r="R481" t="str">
        <f t="shared" si="171"/>
        <v xml:space="preserve"> </v>
      </c>
      <c r="S481" s="37">
        <f t="shared" si="172"/>
        <v>0.15492431805248358</v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>
        <f t="shared" si="183"/>
        <v>83.001876177447869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>
        <v>-6.1817120485821997</v>
      </c>
      <c r="AR481">
        <v>-21.02245155509117</v>
      </c>
      <c r="AS481">
        <v>15.492431321248358</v>
      </c>
      <c r="AT481">
        <v>6.1817120485821997</v>
      </c>
      <c r="AU481">
        <v>21.02245155509117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2</v>
      </c>
      <c r="D482" s="2">
        <v>4</v>
      </c>
      <c r="E482">
        <v>15</v>
      </c>
      <c r="F482">
        <v>21</v>
      </c>
      <c r="G482">
        <v>41</v>
      </c>
      <c r="H482">
        <v>45.33</v>
      </c>
      <c r="I482">
        <v>16912.058868150001</v>
      </c>
      <c r="J482" t="s">
        <v>1238</v>
      </c>
      <c r="K482" t="s">
        <v>1238</v>
      </c>
      <c r="L482">
        <v>17.117801511275061</v>
      </c>
      <c r="M482">
        <v>17.604090014336649</v>
      </c>
      <c r="N482">
        <v>0.95300000000000007</v>
      </c>
      <c r="O482">
        <v>-25.078616352201255</v>
      </c>
      <c r="P482">
        <v>3.9664681226560781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3.966468127506078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-8.1415289917291744</v>
      </c>
      <c r="AS482">
        <v>-9.5521729538936668</v>
      </c>
      <c r="AT482" t="e">
        <v>#VALUE!</v>
      </c>
      <c r="AU482">
        <v>8.1415289917291744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19</v>
      </c>
      <c r="F483">
        <v>29</v>
      </c>
      <c r="G483">
        <v>60</v>
      </c>
      <c r="H483">
        <v>60.37</v>
      </c>
      <c r="I483">
        <v>249814.31213189996</v>
      </c>
      <c r="J483">
        <v>12.720185419300462</v>
      </c>
      <c r="K483">
        <v>12.260357432981314</v>
      </c>
      <c r="L483">
        <v>7.6363216394272424</v>
      </c>
      <c r="M483">
        <v>7.4155639119518391</v>
      </c>
      <c r="N483">
        <v>4.7460000000000004</v>
      </c>
      <c r="O483">
        <v>-1.3305613305613317</v>
      </c>
      <c r="P483">
        <v>4.1808845453039591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-0.50759669251056783</v>
      </c>
      <c r="W483" s="37" t="str">
        <f t="shared" si="176"/>
        <v/>
      </c>
      <c r="X483" s="37">
        <f t="shared" si="177"/>
        <v>-0.51757619258737508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4.1808845501639595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50.759669251056785</v>
      </c>
      <c r="AR483">
        <v>51.757619258737506</v>
      </c>
      <c r="AS483">
        <v>-0.61288719562696548</v>
      </c>
      <c r="AT483">
        <v>-50.759669251056785</v>
      </c>
      <c r="AU483">
        <v>-51.757619258737506</v>
      </c>
      <c r="AV483" t="s">
        <v>1821</v>
      </c>
    </row>
    <row r="484" spans="1:48" x14ac:dyDescent="0.25">
      <c r="A484">
        <v>4.8699999999999999E-9</v>
      </c>
      <c r="B484" t="s">
        <v>1218</v>
      </c>
      <c r="C484">
        <v>7</v>
      </c>
      <c r="D484" s="2">
        <v>2</v>
      </c>
      <c r="E484">
        <v>3</v>
      </c>
      <c r="F484">
        <v>12</v>
      </c>
      <c r="G484">
        <v>75</v>
      </c>
      <c r="H484">
        <v>67.989999999999995</v>
      </c>
      <c r="I484">
        <v>12938.46654048</v>
      </c>
      <c r="J484">
        <v>18.048845234934962</v>
      </c>
      <c r="K484">
        <v>15.494530537830446</v>
      </c>
      <c r="L484">
        <v>12.609249724452253</v>
      </c>
      <c r="M484">
        <v>11.356325162159887</v>
      </c>
      <c r="N484">
        <v>3.7669999999999999</v>
      </c>
      <c r="O484">
        <v>-9.6642685851318948</v>
      </c>
      <c r="P484">
        <v>0.76187674658037963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>
        <f t="shared" si="175"/>
        <v>-0.30132220584127267</v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1218</v>
      </c>
      <c r="AP484" t="s">
        <v>1244</v>
      </c>
      <c r="AQ484">
        <v>30.132220584127268</v>
      </c>
      <c r="AR484">
        <v>20.341198970986518</v>
      </c>
      <c r="AS484">
        <v>10.310339755846453</v>
      </c>
      <c r="AT484">
        <v>-30.132220584127268</v>
      </c>
      <c r="AU484">
        <v>-20.341198970986518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6</v>
      </c>
      <c r="E485">
        <v>11</v>
      </c>
      <c r="F485">
        <v>17</v>
      </c>
      <c r="G485">
        <v>212.5</v>
      </c>
      <c r="H485">
        <v>206.59</v>
      </c>
      <c r="I485">
        <v>12793.286555480001</v>
      </c>
      <c r="J485">
        <v>25.533308614509952</v>
      </c>
      <c r="K485">
        <v>22.494555749128917</v>
      </c>
      <c r="L485">
        <v>19.261770393679754</v>
      </c>
      <c r="M485">
        <v>17.613633106480449</v>
      </c>
      <c r="N485">
        <v>8.0909999999999993</v>
      </c>
      <c r="O485">
        <v>-10.000000000000011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1.1595727696197544</v>
      </c>
      <c r="AR485">
        <v>-21.686029604218305</v>
      </c>
      <c r="AS485">
        <v>2.8607386611162244</v>
      </c>
      <c r="AT485">
        <v>-1.1595727696197544</v>
      </c>
      <c r="AU485">
        <v>21.686029604218305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2</v>
      </c>
      <c r="E486">
        <v>18</v>
      </c>
      <c r="F486">
        <v>21</v>
      </c>
      <c r="G486">
        <v>40</v>
      </c>
      <c r="H486">
        <v>36.28</v>
      </c>
      <c r="I486">
        <v>31437.85674892</v>
      </c>
      <c r="J486">
        <v>7.7488252883383169</v>
      </c>
      <c r="K486">
        <v>7.280754565522777</v>
      </c>
      <c r="L486">
        <v>7.6427911421606236</v>
      </c>
      <c r="M486">
        <v>6.9613933326429125</v>
      </c>
      <c r="N486">
        <v>4.6820000000000004</v>
      </c>
      <c r="O486">
        <v>-21.836393989983303</v>
      </c>
      <c r="P486">
        <v>5.2508269018743103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-0.7000399699090728</v>
      </c>
      <c r="W486" s="37" t="str">
        <f t="shared" si="176"/>
        <v/>
      </c>
      <c r="X486" s="37">
        <f t="shared" si="177"/>
        <v>-0.51716748244025523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5.2508269067643107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70.003996990907282</v>
      </c>
      <c r="AR486">
        <v>51.716748244025524</v>
      </c>
      <c r="AS486">
        <v>10.253583241455333</v>
      </c>
      <c r="AT486">
        <v>-70.003996990907282</v>
      </c>
      <c r="AU486">
        <v>-51.716748244025524</v>
      </c>
      <c r="AV486" t="s">
        <v>1824</v>
      </c>
    </row>
    <row r="487" spans="1:48" x14ac:dyDescent="0.25">
      <c r="A487">
        <v>4.8999999999999992E-9</v>
      </c>
      <c r="B487" t="s">
        <v>929</v>
      </c>
      <c r="C487">
        <v>0</v>
      </c>
      <c r="D487" s="2">
        <v>0</v>
      </c>
      <c r="E487">
        <v>0</v>
      </c>
      <c r="F487">
        <v>0</v>
      </c>
      <c r="G487" t="s">
        <v>132</v>
      </c>
      <c r="H487" t="s">
        <v>132</v>
      </c>
      <c r="I487" t="s">
        <v>132</v>
      </c>
      <c r="J487" t="s">
        <v>1238</v>
      </c>
      <c r="K487" t="s">
        <v>1238</v>
      </c>
      <c r="L487" t="s">
        <v>1238</v>
      </c>
      <c r="M487" t="s">
        <v>1238</v>
      </c>
      <c r="N487">
        <v>15.76</v>
      </c>
      <c r="O487">
        <v>42.883046237534003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 xml:space="preserve"> </v>
      </c>
      <c r="T487" s="37" t="str">
        <f t="shared" si="173"/>
        <v xml:space="preserve"> </v>
      </c>
      <c r="U487" s="37" t="str">
        <f t="shared" si="174"/>
        <v xml:space="preserve"> </v>
      </c>
      <c r="V487" s="37" t="str">
        <f t="shared" si="175"/>
        <v xml:space="preserve"> </v>
      </c>
      <c r="W487" s="37" t="str">
        <f t="shared" si="176"/>
        <v xml:space="preserve"> </v>
      </c>
      <c r="X487" s="37" t="str">
        <f t="shared" si="177"/>
        <v xml:space="preserve"> 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929</v>
      </c>
      <c r="AP487" t="s">
        <v>1313</v>
      </c>
      <c r="AQ487" t="e">
        <v>#VALUE!</v>
      </c>
      <c r="AR487" t="e">
        <v>#VALUE!</v>
      </c>
      <c r="AS487" t="s">
        <v>137</v>
      </c>
      <c r="AT487" t="e">
        <v>#VALUE!</v>
      </c>
      <c r="AU487" t="e">
        <v>#VALUE!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20</v>
      </c>
      <c r="D488" s="2">
        <v>0</v>
      </c>
      <c r="E488">
        <v>12</v>
      </c>
      <c r="F488">
        <v>32</v>
      </c>
      <c r="G488">
        <v>51</v>
      </c>
      <c r="H488">
        <v>38.784999999999997</v>
      </c>
      <c r="I488">
        <v>11733.462648794999</v>
      </c>
      <c r="J488">
        <v>12.708060288335517</v>
      </c>
      <c r="K488">
        <v>12.17739403453689</v>
      </c>
      <c r="L488">
        <v>6.8700011286681715</v>
      </c>
      <c r="M488">
        <v>6.5806861398623422</v>
      </c>
      <c r="N488">
        <v>3.1850000000000001</v>
      </c>
      <c r="O488">
        <v>4.7697368421052637</v>
      </c>
      <c r="P488">
        <v>1.4335438958360194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0.31494134821282344</v>
      </c>
      <c r="T488" s="37" t="str">
        <f t="shared" si="173"/>
        <v/>
      </c>
      <c r="U488" s="37" t="str">
        <f t="shared" si="174"/>
        <v/>
      </c>
      <c r="V488" s="37">
        <f t="shared" si="175"/>
        <v>-0.50806606102950647</v>
      </c>
      <c r="W488" s="37" t="str">
        <f t="shared" si="176"/>
        <v/>
      </c>
      <c r="X488" s="37">
        <f t="shared" si="177"/>
        <v>-0.56598840935284211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 t="str">
        <f t="shared" si="181"/>
        <v xml:space="preserve"> 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50.806606102950646</v>
      </c>
      <c r="AR488">
        <v>56.598840935284208</v>
      </c>
      <c r="AS488">
        <v>31.494134330282343</v>
      </c>
      <c r="AT488">
        <v>-50.806606102950646</v>
      </c>
      <c r="AU488">
        <v>-56.598840935284208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3</v>
      </c>
      <c r="D489" s="2">
        <v>6</v>
      </c>
      <c r="E489">
        <v>6</v>
      </c>
      <c r="F489">
        <v>15</v>
      </c>
      <c r="G489">
        <v>93</v>
      </c>
      <c r="H489">
        <v>98.78</v>
      </c>
      <c r="I489">
        <v>31158.622972180001</v>
      </c>
      <c r="J489">
        <v>26.334310850439884</v>
      </c>
      <c r="K489">
        <v>24.658012980529204</v>
      </c>
      <c r="L489">
        <v>15.918832321975037</v>
      </c>
      <c r="M489">
        <v>14.95930262108374</v>
      </c>
      <c r="N489">
        <v>3.7509999999999999</v>
      </c>
      <c r="O489">
        <v>4.7765363128491574</v>
      </c>
      <c r="P489">
        <v>2.7242356752379022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2.7242356801579022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-1.9411379297689324</v>
      </c>
      <c r="AR489">
        <v>-0.56705388991917793</v>
      </c>
      <c r="AS489">
        <v>-5.8513869204292357</v>
      </c>
      <c r="AT489">
        <v>1.9411379297689324</v>
      </c>
      <c r="AU489">
        <v>0.56705388991917793</v>
      </c>
      <c r="AV489" t="s">
        <v>1827</v>
      </c>
    </row>
    <row r="490" spans="1:48" x14ac:dyDescent="0.25">
      <c r="A490">
        <v>4.9299999999999985E-9</v>
      </c>
      <c r="B490" t="s">
        <v>930</v>
      </c>
      <c r="C490">
        <v>7</v>
      </c>
      <c r="D490" s="2">
        <v>2</v>
      </c>
      <c r="E490">
        <v>12</v>
      </c>
      <c r="F490">
        <v>21</v>
      </c>
      <c r="G490">
        <v>56</v>
      </c>
      <c r="H490">
        <v>59.87</v>
      </c>
      <c r="I490">
        <v>24983.792909</v>
      </c>
      <c r="J490">
        <v>39.492084432717675</v>
      </c>
      <c r="K490" t="s">
        <v>1238</v>
      </c>
      <c r="L490">
        <v>19.424215603401123</v>
      </c>
      <c r="M490">
        <v>19.719353861686017</v>
      </c>
      <c r="N490">
        <v>1.516</v>
      </c>
      <c r="O490">
        <v>-14.058956916099774</v>
      </c>
      <c r="P490">
        <v>4.2608986136629365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4.2608986185929369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930</v>
      </c>
      <c r="AP490" t="s">
        <v>1254</v>
      </c>
      <c r="AQ490">
        <v>-52.875389417016216</v>
      </c>
      <c r="AR490">
        <v>-22.712275488952962</v>
      </c>
      <c r="AS490">
        <v>-6.4640053449139812</v>
      </c>
      <c r="AT490">
        <v>52.875389417016216</v>
      </c>
      <c r="AU490">
        <v>22.712275488952962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7</v>
      </c>
      <c r="D491" s="2">
        <v>4</v>
      </c>
      <c r="E491">
        <v>19</v>
      </c>
      <c r="F491">
        <v>30</v>
      </c>
      <c r="G491">
        <v>29.5</v>
      </c>
      <c r="H491">
        <v>25.71</v>
      </c>
      <c r="I491">
        <v>105926.41106955</v>
      </c>
      <c r="J491" t="s">
        <v>1238</v>
      </c>
      <c r="K491">
        <v>12.307324078506463</v>
      </c>
      <c r="L491" t="s">
        <v>1238</v>
      </c>
      <c r="M491" t="s">
        <v>1238</v>
      </c>
      <c r="N491">
        <v>0.108</v>
      </c>
      <c r="O491">
        <v>-97.38498789346248</v>
      </c>
      <c r="P491">
        <v>2.0809023726176585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 xml:space="preserve"> </v>
      </c>
      <c r="V491" s="37" t="str">
        <f t="shared" si="175"/>
        <v xml:space="preserve"> 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2.0809023775576585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>
        <f t="shared" si="184"/>
        <v>-97.384987888522474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 t="e">
        <v>#VALUE!</v>
      </c>
      <c r="AR491" t="e">
        <v>#VALUE!</v>
      </c>
      <c r="AS491">
        <v>14.7413457798522</v>
      </c>
      <c r="AT491" t="e">
        <v>#VALUE!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2</v>
      </c>
      <c r="E492">
        <v>5</v>
      </c>
      <c r="F492">
        <v>10</v>
      </c>
      <c r="G492">
        <v>160</v>
      </c>
      <c r="H492">
        <v>179.57</v>
      </c>
      <c r="I492">
        <v>11186.10161654</v>
      </c>
      <c r="J492">
        <v>13.952602952602952</v>
      </c>
      <c r="K492">
        <v>11.480723738891374</v>
      </c>
      <c r="L492">
        <v>9.393674976177472</v>
      </c>
      <c r="M492">
        <v>8.2771902730152078</v>
      </c>
      <c r="N492">
        <v>12.870000000000001</v>
      </c>
      <c r="O492">
        <v>-19.562499999999993</v>
      </c>
      <c r="P492">
        <v>2.9013755081583783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-0.45988933215359229</v>
      </c>
      <c r="W492" s="37" t="str">
        <f t="shared" si="176"/>
        <v/>
      </c>
      <c r="X492" s="37">
        <f t="shared" si="177"/>
        <v>-0.40655558244084977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2.9013755131083783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45.988933215359232</v>
      </c>
      <c r="AR492">
        <v>40.655558244084979</v>
      </c>
      <c r="AS492">
        <v>-10.89825694715153</v>
      </c>
      <c r="AT492">
        <v>-45.988933215359232</v>
      </c>
      <c r="AU492">
        <v>-40.655558244084979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6</v>
      </c>
      <c r="D493" s="2">
        <v>1</v>
      </c>
      <c r="E493">
        <v>9</v>
      </c>
      <c r="F493">
        <v>16</v>
      </c>
      <c r="G493">
        <v>223</v>
      </c>
      <c r="H493">
        <v>206.94</v>
      </c>
      <c r="I493">
        <v>26665.960193160001</v>
      </c>
      <c r="J493">
        <v>18.671839754579086</v>
      </c>
      <c r="K493">
        <v>17.515023275497249</v>
      </c>
      <c r="L493">
        <v>12.918521111672094</v>
      </c>
      <c r="M493">
        <v>12.479466061774891</v>
      </c>
      <c r="N493">
        <v>11.083</v>
      </c>
      <c r="O493">
        <v>1.1222627737226214</v>
      </c>
      <c r="P493">
        <v>1.4129699429786411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27.720584653450508</v>
      </c>
      <c r="AR493">
        <v>18.387380271469677</v>
      </c>
      <c r="AS493">
        <v>7.7607035855803641</v>
      </c>
      <c r="AT493">
        <v>-27.720584653450508</v>
      </c>
      <c r="AU493">
        <v>-18.387380271469677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0</v>
      </c>
      <c r="E494">
        <v>8</v>
      </c>
      <c r="F494">
        <v>16</v>
      </c>
      <c r="G494">
        <v>118</v>
      </c>
      <c r="H494">
        <v>116.85</v>
      </c>
      <c r="I494">
        <v>49364.589700949997</v>
      </c>
      <c r="J494">
        <v>30.4296875</v>
      </c>
      <c r="K494">
        <v>27.212389380530968</v>
      </c>
      <c r="L494">
        <v>14.152149741871117</v>
      </c>
      <c r="M494">
        <v>13.337725316115145</v>
      </c>
      <c r="N494">
        <v>3.84</v>
      </c>
      <c r="O494">
        <v>-12.727272727272737</v>
      </c>
      <c r="P494">
        <v>1.994865211810013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-17.794499662991935</v>
      </c>
      <c r="AR494">
        <v>10.593944520399468</v>
      </c>
      <c r="AS494">
        <v>0.98416773641420985</v>
      </c>
      <c r="AT494">
        <v>17.794499662991935</v>
      </c>
      <c r="AU494">
        <v>-10.593944520399468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21</v>
      </c>
      <c r="D495" s="2">
        <v>0</v>
      </c>
      <c r="E495">
        <v>3</v>
      </c>
      <c r="F495">
        <v>24</v>
      </c>
      <c r="G495">
        <v>24</v>
      </c>
      <c r="H495">
        <v>21.42</v>
      </c>
      <c r="I495">
        <v>25994.422555920002</v>
      </c>
      <c r="J495">
        <v>27.18274111675127</v>
      </c>
      <c r="K495">
        <v>18.354755784061698</v>
      </c>
      <c r="L495">
        <v>10.149419754949385</v>
      </c>
      <c r="M495">
        <v>9.9410619693500362</v>
      </c>
      <c r="N495">
        <v>0.78800000000000003</v>
      </c>
      <c r="O495">
        <v>-20.404040404040398</v>
      </c>
      <c r="P495">
        <v>7.6797385620915026</v>
      </c>
      <c r="Q495" s="36">
        <f t="shared" si="170"/>
        <v>87.500000004979995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-0.35881148641889338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7.679738567071503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-5.2254443729122801</v>
      </c>
      <c r="AR495">
        <v>35.88114864188934</v>
      </c>
      <c r="AS495">
        <v>12.04481792717087</v>
      </c>
      <c r="AT495">
        <v>5.2254443729122801</v>
      </c>
      <c r="AU495">
        <v>-35.88114864188934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26</v>
      </c>
      <c r="D496" s="2">
        <v>2</v>
      </c>
      <c r="E496">
        <v>11</v>
      </c>
      <c r="F496">
        <v>39</v>
      </c>
      <c r="G496">
        <v>147</v>
      </c>
      <c r="H496">
        <v>136.26</v>
      </c>
      <c r="I496">
        <v>386127.17533187999</v>
      </c>
      <c r="J496">
        <v>27.323039903749748</v>
      </c>
      <c r="K496">
        <v>25.473920358945595</v>
      </c>
      <c r="L496">
        <v>13.045444620881302</v>
      </c>
      <c r="M496">
        <v>12.6089985389826</v>
      </c>
      <c r="N496">
        <v>5.3490000000000002</v>
      </c>
      <c r="O496">
        <v>8.4989858012170494</v>
      </c>
      <c r="P496">
        <v>1.5830030823425805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-5.7685464148839793</v>
      </c>
      <c r="AR496">
        <v>17.58554235193084</v>
      </c>
      <c r="AS496">
        <v>7.8819903126376101</v>
      </c>
      <c r="AT496">
        <v>5.7685464148839793</v>
      </c>
      <c r="AU496">
        <v>-17.58554235193084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7</v>
      </c>
      <c r="F497">
        <v>17</v>
      </c>
      <c r="G497">
        <v>35.5</v>
      </c>
      <c r="H497">
        <v>36.35</v>
      </c>
      <c r="I497">
        <v>9437.7815769499994</v>
      </c>
      <c r="J497">
        <v>13.842345773038844</v>
      </c>
      <c r="K497">
        <v>14.522572912504994</v>
      </c>
      <c r="L497">
        <v>6.9071825694480138</v>
      </c>
      <c r="M497">
        <v>7.073533070779197</v>
      </c>
      <c r="N497">
        <v>2.6259999999999999</v>
      </c>
      <c r="O497">
        <v>-34.02010050251257</v>
      </c>
      <c r="P497">
        <v>2.200825309491059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-0.46415743030642631</v>
      </c>
      <c r="W497" s="37" t="str">
        <f t="shared" si="176"/>
        <v/>
      </c>
      <c r="X497" s="37">
        <f t="shared" si="177"/>
        <v>-0.56363947578599416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2.200825314491059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46.415743030642631</v>
      </c>
      <c r="AR497">
        <v>56.363947578599415</v>
      </c>
      <c r="AS497">
        <v>-2.3383768913342595</v>
      </c>
      <c r="AT497">
        <v>-46.415743030642631</v>
      </c>
      <c r="AU497">
        <v>-56.363947578599415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3</v>
      </c>
      <c r="D498" s="2">
        <v>8</v>
      </c>
      <c r="E498">
        <v>12</v>
      </c>
      <c r="F498">
        <v>23</v>
      </c>
      <c r="G498">
        <v>24</v>
      </c>
      <c r="H498">
        <v>22.39</v>
      </c>
      <c r="I498">
        <v>9202.3787987399992</v>
      </c>
      <c r="J498">
        <v>12.557487380818843</v>
      </c>
      <c r="K498">
        <v>11.217434869739479</v>
      </c>
      <c r="L498">
        <v>9.1800758271432077</v>
      </c>
      <c r="M498">
        <v>8.52167404646395</v>
      </c>
      <c r="N498">
        <v>1.7830000000000001</v>
      </c>
      <c r="O498">
        <v>3.063583815028911</v>
      </c>
      <c r="P498">
        <v>4.1000446627958906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-0.51389479663638005</v>
      </c>
      <c r="W498" s="37" t="str">
        <f t="shared" si="176"/>
        <v/>
      </c>
      <c r="X498" s="37">
        <f t="shared" si="177"/>
        <v>-0.42004968596383019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4.1000446678058911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51.389479663638006</v>
      </c>
      <c r="AR498">
        <v>42.004968596383016</v>
      </c>
      <c r="AS498">
        <v>7.1907101384546701</v>
      </c>
      <c r="AT498">
        <v>-51.389479663638006</v>
      </c>
      <c r="AU498">
        <v>-42.004968596383016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7</v>
      </c>
      <c r="D499" s="2">
        <v>1</v>
      </c>
      <c r="E499">
        <v>4</v>
      </c>
      <c r="F499">
        <v>12</v>
      </c>
      <c r="G499">
        <v>32</v>
      </c>
      <c r="H499">
        <v>28.93</v>
      </c>
      <c r="I499">
        <v>21589.50431</v>
      </c>
      <c r="J499">
        <v>33.717948717948715</v>
      </c>
      <c r="K499">
        <v>33.955399061032864</v>
      </c>
      <c r="L499">
        <v>15.08526881125076</v>
      </c>
      <c r="M499">
        <v>15.83028528266806</v>
      </c>
      <c r="N499">
        <v>0.85799999999999998</v>
      </c>
      <c r="O499">
        <v>120</v>
      </c>
      <c r="P499">
        <v>1.2824058071206361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>
        <v>-30.523486279416744</v>
      </c>
      <c r="AR499">
        <v>4.6989747237472628</v>
      </c>
      <c r="AS499">
        <v>10.611821638437613</v>
      </c>
      <c r="AT499">
        <v>30.523486279416744</v>
      </c>
      <c r="AU499">
        <v>-4.6989747237472628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10</v>
      </c>
      <c r="D500" s="2">
        <v>0</v>
      </c>
      <c r="E500">
        <v>7</v>
      </c>
      <c r="F500">
        <v>17</v>
      </c>
      <c r="G500">
        <v>96</v>
      </c>
      <c r="H500">
        <v>79.66</v>
      </c>
      <c r="I500">
        <v>8591.1692105399998</v>
      </c>
      <c r="J500" t="s">
        <v>1238</v>
      </c>
      <c r="K500" t="s">
        <v>1238</v>
      </c>
      <c r="L500" t="s">
        <v>1238</v>
      </c>
      <c r="M500">
        <v>13.598680662747869</v>
      </c>
      <c r="N500">
        <v>-14.495000000000001</v>
      </c>
      <c r="O500" t="s">
        <v>132</v>
      </c>
      <c r="P500">
        <v>3.5149384885764499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0.20512177254192568</v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 xml:space="preserve"> </v>
      </c>
      <c r="X500" s="37" t="str">
        <f t="shared" si="177"/>
        <v xml:space="preserve"> 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3.5149384936064498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 t="e">
        <v>#VALUE!</v>
      </c>
      <c r="AR500" t="e">
        <v>#VALUE!</v>
      </c>
      <c r="AS500">
        <v>20.51217675119257</v>
      </c>
      <c r="AT500" t="e">
        <v>#VALUE!</v>
      </c>
      <c r="AU500" t="e">
        <v>#VALUE!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21</v>
      </c>
      <c r="D501" s="2">
        <v>0</v>
      </c>
      <c r="E501">
        <v>6</v>
      </c>
      <c r="F501">
        <v>27</v>
      </c>
      <c r="G501">
        <v>38</v>
      </c>
      <c r="H501">
        <v>26.39</v>
      </c>
      <c r="I501">
        <v>2693.0549272899998</v>
      </c>
      <c r="J501" t="s">
        <v>1238</v>
      </c>
      <c r="K501">
        <v>8.3857642198919606</v>
      </c>
      <c r="L501">
        <v>5.5126834501602229</v>
      </c>
      <c r="M501">
        <v>4.4307907335863819</v>
      </c>
      <c r="N501">
        <v>0.59199999999999997</v>
      </c>
      <c r="O501">
        <v>-86.72645739910314</v>
      </c>
      <c r="P501">
        <v>3.3459643804471391</v>
      </c>
      <c r="Q501" s="36">
        <f t="shared" si="170"/>
        <v>77.777777782817765</v>
      </c>
      <c r="R501" t="str">
        <f t="shared" si="171"/>
        <v xml:space="preserve"> </v>
      </c>
      <c r="S501" s="37">
        <f t="shared" si="172"/>
        <v>0.43993937601385369</v>
      </c>
      <c r="T501" s="37" t="str">
        <f t="shared" si="173"/>
        <v/>
      </c>
      <c r="U501" s="37" t="str">
        <f t="shared" si="174"/>
        <v xml:space="preserve"> </v>
      </c>
      <c r="V501" s="37" t="str">
        <f t="shared" si="175"/>
        <v xml:space="preserve"> </v>
      </c>
      <c r="W501" s="37" t="str">
        <f t="shared" si="176"/>
        <v/>
      </c>
      <c r="X501" s="37">
        <f t="shared" si="177"/>
        <v>-0.65173680933555722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3.345964385487139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>
        <f t="shared" si="184"/>
        <v>-86.726457394063146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 t="e">
        <v>#VALUE!</v>
      </c>
      <c r="AR501">
        <v>65.173680933555715</v>
      </c>
      <c r="AS501">
        <v>43.99393709738537</v>
      </c>
      <c r="AT501" t="e">
        <v>#VALUE!</v>
      </c>
      <c r="AU501">
        <v>-65.173680933555715</v>
      </c>
      <c r="AV501" t="s">
        <v>1839</v>
      </c>
    </row>
    <row r="502" spans="1:48" x14ac:dyDescent="0.25">
      <c r="A502">
        <v>5.0499999999999956E-9</v>
      </c>
      <c r="B502" t="s">
        <v>931</v>
      </c>
      <c r="C502">
        <v>2</v>
      </c>
      <c r="D502" s="2">
        <v>2</v>
      </c>
      <c r="E502">
        <v>11</v>
      </c>
      <c r="F502">
        <v>15</v>
      </c>
      <c r="G502">
        <v>67.5</v>
      </c>
      <c r="H502">
        <v>70.92</v>
      </c>
      <c r="I502">
        <v>37257.276199680004</v>
      </c>
      <c r="J502">
        <v>25.464991023339316</v>
      </c>
      <c r="K502">
        <v>23.910991233985165</v>
      </c>
      <c r="L502">
        <v>13.79460632183908</v>
      </c>
      <c r="M502">
        <v>12.691752031064967</v>
      </c>
      <c r="N502">
        <v>2.7850000000000001</v>
      </c>
      <c r="O502">
        <v>5.4924242424242431</v>
      </c>
      <c r="P502">
        <v>2.570501974055273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2.570501979105273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931</v>
      </c>
      <c r="AP502" t="s">
        <v>1250</v>
      </c>
      <c r="AQ502">
        <v>1.4240328127971935</v>
      </c>
      <c r="AR502">
        <v>12.852721273811918</v>
      </c>
      <c r="AS502">
        <v>-4.822335025380708</v>
      </c>
      <c r="AT502">
        <v>-1.4240328127971935</v>
      </c>
      <c r="AU502">
        <v>-12.852721273811918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8</v>
      </c>
      <c r="D503" s="2">
        <v>3</v>
      </c>
      <c r="E503">
        <v>15</v>
      </c>
      <c r="F503">
        <v>26</v>
      </c>
      <c r="G503">
        <v>110</v>
      </c>
      <c r="H503">
        <v>102.33</v>
      </c>
      <c r="I503">
        <v>25000.651620000001</v>
      </c>
      <c r="J503">
        <v>30.509838998211091</v>
      </c>
      <c r="K503">
        <v>33.794583883751649</v>
      </c>
      <c r="L503">
        <v>25.34533738280734</v>
      </c>
      <c r="M503">
        <v>25.664385034288667</v>
      </c>
      <c r="N503">
        <v>3.028</v>
      </c>
      <c r="O503">
        <v>-9.6119402985074647</v>
      </c>
      <c r="P503">
        <v>1.4814814814814814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-18.104769218964691</v>
      </c>
      <c r="AR503">
        <v>-60.118899356477918</v>
      </c>
      <c r="AS503">
        <v>7.4953581549887627</v>
      </c>
      <c r="AT503">
        <v>18.104769218964691</v>
      </c>
      <c r="AU503">
        <v>60.118899356477918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6</v>
      </c>
      <c r="E504">
        <v>19</v>
      </c>
      <c r="F504">
        <v>29</v>
      </c>
      <c r="G504">
        <v>47</v>
      </c>
      <c r="H504">
        <v>37.81</v>
      </c>
      <c r="I504">
        <v>159869.50061928004</v>
      </c>
      <c r="J504" t="s">
        <v>1238</v>
      </c>
      <c r="K504">
        <v>25.006613756613756</v>
      </c>
      <c r="L504">
        <v>10.568903497018461</v>
      </c>
      <c r="M504">
        <v>7.5634346348478889</v>
      </c>
      <c r="N504">
        <v>-0.109</v>
      </c>
      <c r="O504" t="s">
        <v>132</v>
      </c>
      <c r="P504">
        <v>9.2515207617032527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0.24305739729427914</v>
      </c>
      <c r="T504" s="37" t="str">
        <f t="shared" si="173"/>
        <v/>
      </c>
      <c r="U504" s="37" t="str">
        <f t="shared" si="174"/>
        <v xml:space="preserve"> </v>
      </c>
      <c r="V504" s="37" t="str">
        <f t="shared" si="175"/>
        <v xml:space="preserve"> </v>
      </c>
      <c r="W504" s="37" t="str">
        <f t="shared" si="176"/>
        <v/>
      </c>
      <c r="X504" s="37">
        <f t="shared" si="177"/>
        <v>-0.33231064562771928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9.2515207667732522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 t="e">
        <v>#VALUE!</v>
      </c>
      <c r="AR504">
        <v>33.231064562771927</v>
      </c>
      <c r="AS504">
        <v>24.305739222427913</v>
      </c>
      <c r="AT504" t="e">
        <v>#VALUE!</v>
      </c>
      <c r="AU504">
        <v>-33.231064562771927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0</v>
      </c>
      <c r="E505">
        <v>9</v>
      </c>
      <c r="F505">
        <v>18</v>
      </c>
      <c r="G505">
        <v>48.5</v>
      </c>
      <c r="H505">
        <v>47.39</v>
      </c>
      <c r="I505">
        <v>10354.54401688</v>
      </c>
      <c r="J505" t="s">
        <v>1238</v>
      </c>
      <c r="K505">
        <v>21.501814882032665</v>
      </c>
      <c r="L505">
        <v>23.670596323530937</v>
      </c>
      <c r="M505">
        <v>14.467629678100371</v>
      </c>
      <c r="N505">
        <v>1.1180000000000001</v>
      </c>
      <c r="O505">
        <v>-54.367346938775505</v>
      </c>
      <c r="P505">
        <v>0.84405992825490606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 xml:space="preserve"> </v>
      </c>
      <c r="V505" s="37" t="str">
        <f t="shared" si="175"/>
        <v xml:space="preserve"> </v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>
        <f t="shared" si="184"/>
        <v>-54.367346933695508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 t="e">
        <v>#VALUE!</v>
      </c>
      <c r="AR505">
        <v>-49.538740526146441</v>
      </c>
      <c r="AS505">
        <v>2.3422663009073696</v>
      </c>
      <c r="AT505" t="e">
        <v>#VALUE!</v>
      </c>
      <c r="AU505">
        <v>49.538740526146441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1</v>
      </c>
      <c r="D506">
        <v>2</v>
      </c>
      <c r="E506">
        <v>4</v>
      </c>
      <c r="F506">
        <v>7</v>
      </c>
      <c r="G506">
        <v>18</v>
      </c>
      <c r="H506">
        <v>19.239999999999998</v>
      </c>
      <c r="I506">
        <v>4094.8773481200001</v>
      </c>
      <c r="J506">
        <v>14.937888198757763</v>
      </c>
      <c r="K506">
        <v>8.387096774193548</v>
      </c>
      <c r="L506">
        <v>7.7582843516370197</v>
      </c>
      <c r="M506">
        <v>6.4400567087524081</v>
      </c>
      <c r="N506">
        <v>1.288</v>
      </c>
      <c r="O506">
        <v>-63.718309859154942</v>
      </c>
      <c r="P506">
        <v>5.2494802494802499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-0.42174855841211567</v>
      </c>
      <c r="W506" s="37" t="str">
        <f t="shared" si="176"/>
        <v/>
      </c>
      <c r="X506" s="37">
        <f t="shared" si="177"/>
        <v>-0.50987121121482204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5.2494802545702504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>
        <f t="shared" si="184"/>
        <v>-63.718309854064941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42.174855841211567</v>
      </c>
      <c r="AR506">
        <v>50.987121121482204</v>
      </c>
      <c r="AS506">
        <v>-6.4449064449064402</v>
      </c>
      <c r="AT506">
        <v>-42.174855841211567</v>
      </c>
      <c r="AU506">
        <v>-50.987121121482204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5</v>
      </c>
      <c r="D507">
        <v>3</v>
      </c>
      <c r="E507">
        <v>11</v>
      </c>
      <c r="F507">
        <v>19</v>
      </c>
      <c r="G507">
        <v>76</v>
      </c>
      <c r="H507">
        <v>85.21</v>
      </c>
      <c r="I507">
        <v>15334.33135653</v>
      </c>
      <c r="J507" t="s">
        <v>1238</v>
      </c>
      <c r="K507">
        <v>32.41156333206542</v>
      </c>
      <c r="L507">
        <v>23.075671099739392</v>
      </c>
      <c r="M507">
        <v>18.728618145782868</v>
      </c>
      <c r="N507">
        <v>1.843</v>
      </c>
      <c r="O507">
        <v>-38.973509933774835</v>
      </c>
      <c r="P507">
        <v>1.3378711418847555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 xml:space="preserve"> </v>
      </c>
      <c r="V507" s="37" t="str">
        <f t="shared" si="175"/>
        <v xml:space="preserve"> </v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 t="e">
        <v>#VALUE!</v>
      </c>
      <c r="AR507">
        <v>-45.780306752148789</v>
      </c>
      <c r="AS507">
        <v>-10.808590541016304</v>
      </c>
      <c r="AT507" t="e">
        <v>#VALUE!</v>
      </c>
      <c r="AU507">
        <v>45.780306752148789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8</v>
      </c>
      <c r="D508">
        <v>1</v>
      </c>
      <c r="E508">
        <v>17</v>
      </c>
      <c r="F508">
        <v>26</v>
      </c>
      <c r="G508">
        <v>100</v>
      </c>
      <c r="H508">
        <v>94.81</v>
      </c>
      <c r="I508">
        <v>28575.698825490002</v>
      </c>
      <c r="J508">
        <v>29.674491392801251</v>
      </c>
      <c r="K508">
        <v>24.328971003335898</v>
      </c>
      <c r="L508">
        <v>21.81171652389742</v>
      </c>
      <c r="M508">
        <v>18.547918843417744</v>
      </c>
      <c r="N508">
        <v>3.1950000000000003</v>
      </c>
      <c r="O508">
        <v>-10</v>
      </c>
      <c r="P508">
        <v>2.1653833983756985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>
        <f t="shared" si="181"/>
        <v>2.1653834034856985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-14.871106263210354</v>
      </c>
      <c r="AR508">
        <v>-37.795287162009728</v>
      </c>
      <c r="AS508">
        <v>5.474106106950738</v>
      </c>
      <c r="AT508">
        <v>14.871106263210354</v>
      </c>
      <c r="AU508">
        <v>37.795287162009728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21</v>
      </c>
      <c r="D509">
        <v>1</v>
      </c>
      <c r="E509">
        <v>6</v>
      </c>
      <c r="F509">
        <v>28</v>
      </c>
      <c r="G509">
        <v>151</v>
      </c>
      <c r="H509">
        <v>145.93</v>
      </c>
      <c r="I509">
        <v>30214.781400039999</v>
      </c>
      <c r="J509">
        <v>30.402083333333337</v>
      </c>
      <c r="K509">
        <v>18.530793650793651</v>
      </c>
      <c r="L509">
        <v>19.333271645696289</v>
      </c>
      <c r="M509">
        <v>14.154118253294188</v>
      </c>
      <c r="N509">
        <v>4.8</v>
      </c>
      <c r="O509">
        <v>-39.008894536213475</v>
      </c>
      <c r="P509">
        <v>0.69416843692181185</v>
      </c>
      <c r="Q509" s="36">
        <f t="shared" si="170"/>
        <v>75.00000000512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-17.687642863982301</v>
      </c>
      <c r="AR509">
        <v>-22.137738003383809</v>
      </c>
      <c r="AS509">
        <v>3.4742684848900085</v>
      </c>
      <c r="AT509">
        <v>17.687642863982301</v>
      </c>
      <c r="AU509">
        <v>22.137738003383809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2</v>
      </c>
      <c r="E510">
        <v>16</v>
      </c>
      <c r="F510">
        <v>25</v>
      </c>
      <c r="G510">
        <v>36.5</v>
      </c>
      <c r="H510">
        <v>31.81</v>
      </c>
      <c r="I510">
        <v>5216.2263850999998</v>
      </c>
      <c r="J510">
        <v>15.018885741265345</v>
      </c>
      <c r="K510">
        <v>10.498349834983497</v>
      </c>
      <c r="L510" t="s">
        <v>1238</v>
      </c>
      <c r="M510" t="s">
        <v>1238</v>
      </c>
      <c r="N510">
        <v>2.1179999999999999</v>
      </c>
      <c r="O510">
        <v>-51.444291609353513</v>
      </c>
      <c r="P510">
        <v>4.4042753850990257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-0.41861311214977315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4.4042753902290261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>
        <f t="shared" si="184"/>
        <v>-51.444291604223515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41.861311214977313</v>
      </c>
      <c r="AR510" t="e">
        <v>#VALUE!</v>
      </c>
      <c r="AS510">
        <v>14.743791260609873</v>
      </c>
      <c r="AT510">
        <v>-41.861311214977313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12</v>
      </c>
      <c r="D511">
        <v>1</v>
      </c>
      <c r="E511">
        <v>7</v>
      </c>
      <c r="F511">
        <v>20</v>
      </c>
      <c r="G511">
        <v>175</v>
      </c>
      <c r="H511">
        <v>161.25</v>
      </c>
      <c r="I511">
        <v>76617.08352</v>
      </c>
      <c r="J511" t="s">
        <v>1238</v>
      </c>
      <c r="K511">
        <v>38.874156219865</v>
      </c>
      <c r="L511">
        <v>29.677926432805947</v>
      </c>
      <c r="M511">
        <v>26.734451725384726</v>
      </c>
      <c r="N511">
        <v>3.63</v>
      </c>
      <c r="O511">
        <v>-0.27472527472528108</v>
      </c>
      <c r="P511">
        <v>0.53767441860465115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 xml:space="preserve"> </v>
      </c>
      <c r="V511" s="37" t="str">
        <f t="shared" si="175"/>
        <v xml:space="preserve"> </v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 t="e">
        <v>#VALUE!</v>
      </c>
      <c r="AR511">
        <v>-87.489984600751967</v>
      </c>
      <c r="AS511">
        <v>8.5271317829457303</v>
      </c>
      <c r="AT511" t="e">
        <v>#VALUE!</v>
      </c>
      <c r="AU511">
        <v>87.489984600751967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44091.003527199071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21.646767248027682</v>
      </c>
      <c r="K6" s="32">
        <v>15.340140820436712</v>
      </c>
      <c r="L6" s="32">
        <v>10.264934649340836</v>
      </c>
      <c r="M6" s="32">
        <v>8.6440795761071438</v>
      </c>
      <c r="N6" s="32"/>
      <c r="O6" s="32"/>
      <c r="P6" s="32">
        <v>2.623721744470354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932</v>
      </c>
      <c r="C7" s="4">
        <v>15</v>
      </c>
      <c r="D7" s="4">
        <v>2</v>
      </c>
      <c r="E7" s="4">
        <v>10</v>
      </c>
      <c r="F7" s="4">
        <v>27</v>
      </c>
      <c r="G7" s="4">
        <v>44</v>
      </c>
      <c r="H7" s="4">
        <v>44.4</v>
      </c>
      <c r="I7" s="34">
        <v>9600.7364211735312</v>
      </c>
      <c r="J7" s="35" t="s">
        <v>1238</v>
      </c>
      <c r="K7" s="35">
        <v>23.781467595072307</v>
      </c>
      <c r="L7" s="35">
        <v>9.8818534224616368</v>
      </c>
      <c r="M7" s="35">
        <v>6.9431094039684158</v>
      </c>
      <c r="N7" s="4">
        <v>0.35199999999999998</v>
      </c>
      <c r="O7" s="4">
        <v>-87.539823008849567</v>
      </c>
      <c r="P7" s="35">
        <v>3.2702702702702702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3.2702702703702702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-87.539823008749565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5</v>
      </c>
      <c r="AO7" t="s">
        <v>932</v>
      </c>
      <c r="AP7" t="s">
        <v>1242</v>
      </c>
      <c r="AQ7" s="22" t="e">
        <v>#VALUE!</v>
      </c>
      <c r="AR7" s="21">
        <v>3.7319402408840352</v>
      </c>
      <c r="AS7">
        <v>-0.9009009009009028</v>
      </c>
      <c r="AT7" t="e">
        <v>#VALUE!</v>
      </c>
      <c r="AU7">
        <v>-3.7319402408840352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17</v>
      </c>
      <c r="D8" s="4">
        <v>7</v>
      </c>
      <c r="E8" s="4">
        <v>17</v>
      </c>
      <c r="F8" s="4">
        <v>41</v>
      </c>
      <c r="G8" s="4">
        <v>261.5</v>
      </c>
      <c r="H8" s="4">
        <v>282.89999999999998</v>
      </c>
      <c r="I8" s="34">
        <v>66994.049131313106</v>
      </c>
      <c r="J8" s="35" t="s">
        <v>1238</v>
      </c>
      <c r="K8" s="35">
        <v>32.995101469559131</v>
      </c>
      <c r="L8" s="35">
        <v>32.757755352895828</v>
      </c>
      <c r="M8" s="35">
        <v>18.206981538278704</v>
      </c>
      <c r="N8" s="4">
        <v>2.415</v>
      </c>
      <c r="O8" s="4">
        <v>-75.118483412322263</v>
      </c>
      <c r="P8" s="35">
        <v>1.2028985507246379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 xml:space="preserve"> </v>
      </c>
      <c r="V8" s="37" t="str">
        <f t="shared" ref="V8:V36" si="10">IF(ISERROR((IF(((J8/$J$6-1))&lt;($V$5/100),((J8/$J$6-1)),"")))=TRUE," ",((IF(((J8/$J$6-1))&lt;($V$5/100),((J8/$J$6-1)),""))))</f>
        <v xml:space="preserve"> </v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>
        <f t="shared" ref="AL8:AL36" si="22">IF(ISERROR((IF(O8&lt;$AL$5,O8+A8," ")))=TRUE," ",((IF(O8&lt;$AL$5,O8+A8," "))))</f>
        <v>-75.118483412212257</v>
      </c>
      <c r="AM8" s="1" t="str">
        <f t="shared" si="3"/>
        <v xml:space="preserve"> </v>
      </c>
      <c r="AN8" s="1">
        <f t="shared" si="4"/>
        <v>3</v>
      </c>
      <c r="AO8" t="s">
        <v>692</v>
      </c>
      <c r="AP8" t="s">
        <v>1248</v>
      </c>
      <c r="AQ8" s="22" t="e">
        <v>#VALUE!</v>
      </c>
      <c r="AR8" s="21">
        <v>-219.12288262837961</v>
      </c>
      <c r="AS8">
        <v>-7.5645104277129676</v>
      </c>
      <c r="AT8" t="e">
        <v>#VALUE!</v>
      </c>
      <c r="AU8">
        <v>219.12288262837961</v>
      </c>
      <c r="AV8" t="s">
        <v>1851</v>
      </c>
    </row>
    <row r="9" spans="1:48" x14ac:dyDescent="0.25">
      <c r="A9" s="14">
        <v>1.2E-10</v>
      </c>
      <c r="B9" t="s">
        <v>674</v>
      </c>
      <c r="C9" s="4">
        <v>19</v>
      </c>
      <c r="D9" s="4">
        <v>2</v>
      </c>
      <c r="E9" s="4">
        <v>11</v>
      </c>
      <c r="F9" s="4">
        <v>32</v>
      </c>
      <c r="G9" s="4">
        <v>210</v>
      </c>
      <c r="H9" s="4">
        <v>181.8</v>
      </c>
      <c r="I9" s="34">
        <v>89614.938589713216</v>
      </c>
      <c r="J9" s="35">
        <v>11.481621826449414</v>
      </c>
      <c r="K9" s="35">
        <v>9.2354584709169423</v>
      </c>
      <c r="L9" s="35" t="s">
        <v>1238</v>
      </c>
      <c r="M9" s="35" t="s">
        <v>1238</v>
      </c>
      <c r="N9" s="4">
        <v>15.834</v>
      </c>
      <c r="O9" s="4">
        <v>-15.910780669144991</v>
      </c>
      <c r="P9" s="35">
        <v>5.6072607260726075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0.15511551167115512</v>
      </c>
      <c r="T9" s="37" t="str">
        <f t="shared" si="8"/>
        <v/>
      </c>
      <c r="U9" s="37" t="str">
        <f t="shared" si="9"/>
        <v/>
      </c>
      <c r="V9" s="37">
        <f t="shared" si="10"/>
        <v>-0.46959184736947046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4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8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5.6072607261926075</v>
      </c>
      <c r="AH9" s="38" t="str">
        <f t="shared" si="18"/>
        <v xml:space="preserve"> </v>
      </c>
      <c r="AI9" s="1">
        <f t="shared" si="19"/>
        <v>2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46.959184736947044</v>
      </c>
      <c r="AR9" s="21" t="e">
        <v>#VALUE!</v>
      </c>
      <c r="AS9">
        <v>15.511551155115511</v>
      </c>
      <c r="AT9">
        <v>-46.959184736947044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10</v>
      </c>
      <c r="D10" s="4">
        <v>1</v>
      </c>
      <c r="E10" s="4">
        <v>18</v>
      </c>
      <c r="F10" s="4">
        <v>29</v>
      </c>
      <c r="G10" s="4">
        <v>51</v>
      </c>
      <c r="H10" s="4">
        <v>55.06</v>
      </c>
      <c r="I10" s="34">
        <v>59755.210460868286</v>
      </c>
      <c r="J10" s="35">
        <v>27.447657028913259</v>
      </c>
      <c r="K10" s="35">
        <v>16.304412200177673</v>
      </c>
      <c r="L10" s="35">
        <v>10.739995157298695</v>
      </c>
      <c r="M10" s="35">
        <v>8.9061782888057532</v>
      </c>
      <c r="N10" s="4">
        <v>2.0060000000000002</v>
      </c>
      <c r="O10" s="4">
        <v>-49.849999999999994</v>
      </c>
      <c r="P10" s="35">
        <v>5.4867417362876854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5.4867417364176854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-26.797949617230344</v>
      </c>
      <c r="AR10" s="21">
        <v>-4.6279934961725777</v>
      </c>
      <c r="AS10">
        <v>-7.3737740646567467</v>
      </c>
      <c r="AT10">
        <v>26.797949617230344</v>
      </c>
      <c r="AU10">
        <v>4.6279934961725777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20</v>
      </c>
      <c r="D11" s="4">
        <v>0</v>
      </c>
      <c r="E11" s="4">
        <v>10</v>
      </c>
      <c r="F11" s="4">
        <v>30</v>
      </c>
      <c r="G11" s="4">
        <v>78</v>
      </c>
      <c r="H11" s="4">
        <v>56.46</v>
      </c>
      <c r="I11" s="34">
        <v>65540.592082814546</v>
      </c>
      <c r="J11" s="35">
        <v>9.4890756302521009</v>
      </c>
      <c r="K11" s="35">
        <v>7.6597476597476595</v>
      </c>
      <c r="L11" s="35">
        <v>9.7878938974951009</v>
      </c>
      <c r="M11" s="35">
        <v>7.4344145684552805</v>
      </c>
      <c r="N11" s="4">
        <v>5.95</v>
      </c>
      <c r="O11" s="4">
        <v>-7.0312500000000027</v>
      </c>
      <c r="P11" s="35">
        <v>5.2869287991498402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0.38150903308367701</v>
      </c>
      <c r="T11" s="37" t="str">
        <f t="shared" si="8"/>
        <v/>
      </c>
      <c r="U11" s="37" t="str">
        <f t="shared" si="9"/>
        <v/>
      </c>
      <c r="V11" s="37">
        <f t="shared" si="10"/>
        <v>-0.56164005823471463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3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1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5.2869287992898402</v>
      </c>
      <c r="AH11" s="38" t="str">
        <f t="shared" si="18"/>
        <v xml:space="preserve"> </v>
      </c>
      <c r="AI11" s="1">
        <f t="shared" si="19"/>
        <v>4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56.164005823471463</v>
      </c>
      <c r="AR11" s="21">
        <v>4.6472848404969458</v>
      </c>
      <c r="AS11">
        <v>38.150903294367701</v>
      </c>
      <c r="AT11">
        <v>-56.164005823471463</v>
      </c>
      <c r="AU11">
        <v>-4.6472848404969458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6</v>
      </c>
      <c r="D12" s="4">
        <v>12</v>
      </c>
      <c r="E12" s="4">
        <v>10</v>
      </c>
      <c r="F12" s="4">
        <v>28</v>
      </c>
      <c r="G12" s="4">
        <v>95</v>
      </c>
      <c r="H12" s="4">
        <v>97.92</v>
      </c>
      <c r="I12" s="34">
        <v>29156.972851259128</v>
      </c>
      <c r="J12" s="35">
        <v>35.172413793103445</v>
      </c>
      <c r="K12" s="35">
        <v>29.771967163271512</v>
      </c>
      <c r="L12" s="35">
        <v>17.827796148830959</v>
      </c>
      <c r="M12" s="35">
        <v>15.700946127641894</v>
      </c>
      <c r="N12" s="4">
        <v>2.7840000000000003</v>
      </c>
      <c r="O12" s="4">
        <v>-17.486662714878477</v>
      </c>
      <c r="P12" s="35">
        <v>0.71282679738562105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-62.48344794444138</v>
      </c>
      <c r="AR12" s="21">
        <v>-73.676664858024935</v>
      </c>
      <c r="AS12">
        <v>-2.9820261437908502</v>
      </c>
      <c r="AT12">
        <v>62.48344794444138</v>
      </c>
      <c r="AU12">
        <v>73.676664858024935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19</v>
      </c>
      <c r="D13" s="4">
        <v>0</v>
      </c>
      <c r="E13" s="4">
        <v>13</v>
      </c>
      <c r="F13" s="4">
        <v>32</v>
      </c>
      <c r="G13" s="4">
        <v>65</v>
      </c>
      <c r="H13" s="4">
        <v>64.709999999999994</v>
      </c>
      <c r="I13" s="34">
        <v>49386.390016244375</v>
      </c>
      <c r="J13" s="35">
        <v>15.664488017429191</v>
      </c>
      <c r="K13" s="35">
        <v>9.2654639175257731</v>
      </c>
      <c r="L13" s="35">
        <v>9.6246773381657107</v>
      </c>
      <c r="M13" s="35">
        <v>7.5191620738565081</v>
      </c>
      <c r="N13" s="4">
        <v>4.1310000000000002</v>
      </c>
      <c r="O13" s="4">
        <v>-44.213369345037137</v>
      </c>
      <c r="P13" s="35">
        <v>3.3781486632668831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3.3781486634268831</v>
      </c>
      <c r="AH13" s="38" t="str">
        <f t="shared" si="18"/>
        <v xml:space="preserve"> </v>
      </c>
      <c r="AI13" s="1">
        <f t="shared" si="19"/>
        <v>10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27.635901296733156</v>
      </c>
      <c r="AR13" s="21">
        <v>6.2373247667605884</v>
      </c>
      <c r="AS13">
        <v>0.44815329933549641</v>
      </c>
      <c r="AT13">
        <v>-27.635901296733156</v>
      </c>
      <c r="AU13">
        <v>-6.2373247667605884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10</v>
      </c>
      <c r="D14" s="4">
        <v>3</v>
      </c>
      <c r="E14" s="4">
        <v>19</v>
      </c>
      <c r="F14" s="4">
        <v>32</v>
      </c>
      <c r="G14" s="4">
        <v>92</v>
      </c>
      <c r="H14" s="4">
        <v>95.1</v>
      </c>
      <c r="I14" s="34">
        <v>22474.704547507987</v>
      </c>
      <c r="J14" s="35" t="s">
        <v>1238</v>
      </c>
      <c r="K14" s="35">
        <v>13.455008488964344</v>
      </c>
      <c r="L14" s="35">
        <v>7.7850450382380423</v>
      </c>
      <c r="M14" s="35">
        <v>5.0472976861433247</v>
      </c>
      <c r="N14" s="4">
        <v>1.1440000000000001</v>
      </c>
      <c r="O14" s="4">
        <v>-83.818953323903827</v>
      </c>
      <c r="P14" s="35">
        <v>3.2607781282860153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 xml:space="preserve"> </v>
      </c>
      <c r="V14" s="37" t="str">
        <f t="shared" si="10"/>
        <v xml:space="preserve"> </v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3.2607781284560153</v>
      </c>
      <c r="AH14" s="38" t="str">
        <f t="shared" si="18"/>
        <v xml:space="preserve"> </v>
      </c>
      <c r="AI14" s="1">
        <f t="shared" si="19"/>
        <v>13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-83.818953323733822</v>
      </c>
      <c r="AM14" s="1" t="str">
        <f t="shared" si="3"/>
        <v xml:space="preserve"> </v>
      </c>
      <c r="AN14" s="1">
        <f t="shared" si="4"/>
        <v>4</v>
      </c>
      <c r="AO14" t="s">
        <v>701</v>
      </c>
      <c r="AP14" t="s">
        <v>1248</v>
      </c>
      <c r="AQ14" s="22" t="e">
        <v>#VALUE!</v>
      </c>
      <c r="AR14" s="21">
        <v>24.158844608543518</v>
      </c>
      <c r="AS14">
        <v>-3.2597266035751749</v>
      </c>
      <c r="AT14" t="e">
        <v>#VALUE!</v>
      </c>
      <c r="AU14">
        <v>-24.158844608543518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12</v>
      </c>
      <c r="D15" s="4">
        <v>7</v>
      </c>
      <c r="E15" s="4">
        <v>12</v>
      </c>
      <c r="F15" s="4">
        <v>31</v>
      </c>
      <c r="G15" s="4">
        <v>44</v>
      </c>
      <c r="H15" s="4">
        <v>46.29</v>
      </c>
      <c r="I15" s="34">
        <v>58516.112054846715</v>
      </c>
      <c r="J15" s="35" t="s">
        <v>1238</v>
      </c>
      <c r="K15" s="35">
        <v>10.755111524163567</v>
      </c>
      <c r="L15" s="35">
        <v>2.151116608281983</v>
      </c>
      <c r="M15" s="35">
        <v>1.4642644459538392</v>
      </c>
      <c r="N15" s="4">
        <v>0.76100000000000001</v>
      </c>
      <c r="O15" s="4">
        <v>-87.569421757595549</v>
      </c>
      <c r="P15" s="35">
        <v>2.6636422553467276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 xml:space="preserve"> </v>
      </c>
      <c r="V15" s="37" t="str">
        <f t="shared" si="10"/>
        <v xml:space="preserve"> </v>
      </c>
      <c r="W15" s="37" t="str">
        <f t="shared" si="11"/>
        <v/>
      </c>
      <c r="X15" s="37">
        <f t="shared" si="12"/>
        <v>-0.79044030169056001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1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2.6636422555267276</v>
      </c>
      <c r="AH15" s="38" t="str">
        <f t="shared" si="18"/>
        <v xml:space="preserve"> </v>
      </c>
      <c r="AI15" s="1">
        <f t="shared" si="19"/>
        <v>17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-87.569421757415554</v>
      </c>
      <c r="AM15" s="1" t="str">
        <f t="shared" si="3"/>
        <v xml:space="preserve"> </v>
      </c>
      <c r="AN15" s="1">
        <f t="shared" si="4"/>
        <v>6</v>
      </c>
      <c r="AO15" t="s">
        <v>696</v>
      </c>
      <c r="AP15" t="s">
        <v>1248</v>
      </c>
      <c r="AQ15" s="22" t="e">
        <v>#VALUE!</v>
      </c>
      <c r="AR15" s="21">
        <v>79.044030169056001</v>
      </c>
      <c r="AS15">
        <v>-4.9470728019010535</v>
      </c>
      <c r="AT15" t="e">
        <v>#VALUE!</v>
      </c>
      <c r="AU15">
        <v>-79.044030169056001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10</v>
      </c>
      <c r="D16" s="4">
        <v>2</v>
      </c>
      <c r="E16" s="4">
        <v>15</v>
      </c>
      <c r="F16" s="4">
        <v>27</v>
      </c>
      <c r="G16" s="4">
        <v>155</v>
      </c>
      <c r="H16" s="4">
        <v>148.35</v>
      </c>
      <c r="I16" s="34">
        <v>33305.168750973236</v>
      </c>
      <c r="J16" s="35">
        <v>22.693896282698486</v>
      </c>
      <c r="K16" s="35">
        <v>22.131881247202742</v>
      </c>
      <c r="L16" s="35">
        <v>15.319734167573008</v>
      </c>
      <c r="M16" s="35">
        <v>14.909779458696576</v>
      </c>
      <c r="N16" s="4">
        <v>6.5369999999999999</v>
      </c>
      <c r="O16" s="4">
        <v>8.4079601990049699</v>
      </c>
      <c r="P16" s="35">
        <v>2.2278395685877994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2.2278395687777994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-4.8373460234170107</v>
      </c>
      <c r="AR16" s="21">
        <v>-49.243367745714451</v>
      </c>
      <c r="AS16">
        <v>4.4826423997303744</v>
      </c>
      <c r="AT16">
        <v>4.8373460234170107</v>
      </c>
      <c r="AU16">
        <v>49.243367745714451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18</v>
      </c>
      <c r="E17" s="4">
        <v>12</v>
      </c>
      <c r="F17" s="4">
        <v>30</v>
      </c>
      <c r="G17" s="4">
        <v>7</v>
      </c>
      <c r="H17" s="4">
        <v>7.8659999999999997</v>
      </c>
      <c r="I17" s="34">
        <v>19209.551971515994</v>
      </c>
      <c r="J17" s="35" t="s">
        <v>1238</v>
      </c>
      <c r="K17" s="35">
        <v>21.491803278688526</v>
      </c>
      <c r="L17" s="35" t="s">
        <v>1238</v>
      </c>
      <c r="M17" s="35" t="s">
        <v>1238</v>
      </c>
      <c r="N17" s="4">
        <v>-5.2999999999999999E-2</v>
      </c>
      <c r="O17" s="4" t="s">
        <v>132</v>
      </c>
      <c r="P17" s="35">
        <v>0.3432494279176202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-11.009407576913299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19</v>
      </c>
      <c r="D18" s="4">
        <v>2</v>
      </c>
      <c r="E18" s="4">
        <v>7</v>
      </c>
      <c r="F18" s="4">
        <v>28</v>
      </c>
      <c r="G18" s="4">
        <v>40</v>
      </c>
      <c r="H18" s="4">
        <v>39.4</v>
      </c>
      <c r="I18" s="34">
        <v>57565.622232147711</v>
      </c>
      <c r="J18" s="35">
        <v>19.163424124513618</v>
      </c>
      <c r="K18" s="35">
        <v>15.791583166332664</v>
      </c>
      <c r="L18" s="35">
        <v>8.1341685270926956</v>
      </c>
      <c r="M18" s="35">
        <v>7.1807477820861392</v>
      </c>
      <c r="N18" s="4">
        <v>2.056</v>
      </c>
      <c r="O18" s="4">
        <v>-6.2471500227998185</v>
      </c>
      <c r="P18" s="35">
        <v>3.2969543147208125</v>
      </c>
      <c r="Q18" s="36" t="str">
        <f t="shared" si="5"/>
        <v xml:space="preserve"> 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3.2969543149308125</v>
      </c>
      <c r="AH18" s="38" t="str">
        <f t="shared" si="18"/>
        <v xml:space="preserve"> </v>
      </c>
      <c r="AI18" s="1">
        <f t="shared" si="19"/>
        <v>11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11.472120040189049</v>
      </c>
      <c r="AR18" s="21">
        <v>20.757717365350857</v>
      </c>
      <c r="AS18">
        <v>1.5228426395939021</v>
      </c>
      <c r="AT18">
        <v>-11.472120040189049</v>
      </c>
      <c r="AU18">
        <v>-20.757717365350857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24</v>
      </c>
      <c r="D19" s="4">
        <v>0</v>
      </c>
      <c r="E19" s="4">
        <v>7</v>
      </c>
      <c r="F19" s="4">
        <v>31</v>
      </c>
      <c r="G19" s="4">
        <v>18</v>
      </c>
      <c r="H19" s="4">
        <v>15.23</v>
      </c>
      <c r="I19" s="34">
        <v>85686.105138190571</v>
      </c>
      <c r="J19" s="35">
        <v>14.246959775491113</v>
      </c>
      <c r="K19" s="35">
        <v>12.852320675105485</v>
      </c>
      <c r="L19" s="35">
        <v>7.5124810512466711</v>
      </c>
      <c r="M19" s="35">
        <v>7.1432064136205531</v>
      </c>
      <c r="N19" s="4">
        <v>1.069</v>
      </c>
      <c r="O19" s="4">
        <v>3.4849951597289479</v>
      </c>
      <c r="P19" s="35">
        <v>4.1956664478003933</v>
      </c>
      <c r="Q19" s="36">
        <f t="shared" si="5"/>
        <v>77.419354838929678</v>
      </c>
      <c r="R19" s="36" t="str">
        <f t="shared" si="6"/>
        <v xml:space="preserve"> </v>
      </c>
      <c r="S19" s="37">
        <f t="shared" si="7"/>
        <v>0.18187787283982934</v>
      </c>
      <c r="T19" s="37" t="str">
        <f t="shared" si="8"/>
        <v/>
      </c>
      <c r="U19" s="37" t="str">
        <f t="shared" si="9"/>
        <v/>
      </c>
      <c r="V19" s="37">
        <f t="shared" si="10"/>
        <v>-0.34184353662373268</v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>
        <f t="shared" si="13"/>
        <v>6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4</v>
      </c>
      <c r="AD19" s="1" t="str">
        <f t="shared" si="15"/>
        <v xml:space="preserve"> </v>
      </c>
      <c r="AE19" s="1">
        <f t="shared" si="23"/>
        <v>3</v>
      </c>
      <c r="AF19" s="1" t="str">
        <f t="shared" si="16"/>
        <v xml:space="preserve"> </v>
      </c>
      <c r="AG19" s="38">
        <f t="shared" si="17"/>
        <v>4.1956664480203933</v>
      </c>
      <c r="AH19" s="38" t="str">
        <f t="shared" si="18"/>
        <v xml:space="preserve"> </v>
      </c>
      <c r="AI19" s="1">
        <f t="shared" si="19"/>
        <v>7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34.184353662373269</v>
      </c>
      <c r="AR19" s="21">
        <v>26.814136593367532</v>
      </c>
      <c r="AS19">
        <v>18.187787261982933</v>
      </c>
      <c r="AT19">
        <v>-34.184353662373269</v>
      </c>
      <c r="AU19">
        <v>-26.814136593367532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17</v>
      </c>
      <c r="D20" s="4">
        <v>2</v>
      </c>
      <c r="E20" s="4">
        <v>10</v>
      </c>
      <c r="F20" s="4">
        <v>29</v>
      </c>
      <c r="G20" s="4">
        <v>11</v>
      </c>
      <c r="H20" s="4">
        <v>9.85</v>
      </c>
      <c r="I20" s="34">
        <v>30741.675920646892</v>
      </c>
      <c r="J20" s="35">
        <v>16.068515497553019</v>
      </c>
      <c r="K20" s="35">
        <v>14.421669106881405</v>
      </c>
      <c r="L20" s="35">
        <v>8.6273789831891747</v>
      </c>
      <c r="M20" s="35">
        <v>8.2046687207655751</v>
      </c>
      <c r="N20" s="4">
        <v>0.61299999999999999</v>
      </c>
      <c r="O20" s="4">
        <v>-8.5074626865671714</v>
      </c>
      <c r="P20" s="35">
        <v>5.0050761421319798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5.0050761423619798</v>
      </c>
      <c r="AH20" s="38" t="str">
        <f t="shared" si="18"/>
        <v xml:space="preserve"> </v>
      </c>
      <c r="AI20" s="1">
        <f t="shared" si="19"/>
        <v>5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25.769444862409742</v>
      </c>
      <c r="AR20" s="21">
        <v>15.952908830810886</v>
      </c>
      <c r="AS20">
        <v>11.675126903553302</v>
      </c>
      <c r="AT20">
        <v>-25.769444862409742</v>
      </c>
      <c r="AU20">
        <v>-15.952908830810886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8</v>
      </c>
      <c r="F21" s="4">
        <v>24</v>
      </c>
      <c r="G21" s="4">
        <v>85</v>
      </c>
      <c r="H21" s="4">
        <v>72.22</v>
      </c>
      <c r="I21" s="34">
        <v>25993.769400989448</v>
      </c>
      <c r="J21" s="35">
        <v>16.218279811363125</v>
      </c>
      <c r="K21" s="35">
        <v>14.774959083469723</v>
      </c>
      <c r="L21" s="35">
        <v>8.9889499988223207</v>
      </c>
      <c r="M21" s="35">
        <v>8.5464050489370482</v>
      </c>
      <c r="N21" s="4">
        <v>4.4530000000000003</v>
      </c>
      <c r="O21" s="4">
        <v>-1.4823008849557557</v>
      </c>
      <c r="P21" s="35">
        <v>1.8111326502353919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0.17695929129510943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5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25.077589528566524</v>
      </c>
      <c r="AR21" s="21">
        <v>12.430518986308915</v>
      </c>
      <c r="AS21">
        <v>17.695929105510942</v>
      </c>
      <c r="AT21">
        <v>-25.077589528566524</v>
      </c>
      <c r="AU21">
        <v>-12.430518986308915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19</v>
      </c>
      <c r="D22" s="4">
        <v>1</v>
      </c>
      <c r="E22" s="4">
        <v>4</v>
      </c>
      <c r="F22" s="4">
        <v>24</v>
      </c>
      <c r="G22" s="4">
        <v>53.5</v>
      </c>
      <c r="H22" s="4">
        <v>39.82</v>
      </c>
      <c r="I22" s="34">
        <v>26229.557975423941</v>
      </c>
      <c r="J22" s="35">
        <v>12.015691007845504</v>
      </c>
      <c r="K22" s="35">
        <v>10.710059171597633</v>
      </c>
      <c r="L22" s="35">
        <v>7.9801789252776292</v>
      </c>
      <c r="M22" s="35">
        <v>7.3887934127406769</v>
      </c>
      <c r="N22" s="4">
        <v>3.3140000000000001</v>
      </c>
      <c r="O22" s="4">
        <v>-1.8074074074074058</v>
      </c>
      <c r="P22" s="35">
        <v>2.2827724761426422</v>
      </c>
      <c r="Q22" s="36">
        <f t="shared" si="5"/>
        <v>79.166666666916669</v>
      </c>
      <c r="R22" s="36" t="str">
        <f t="shared" si="6"/>
        <v xml:space="preserve"> </v>
      </c>
      <c r="S22" s="37">
        <f t="shared" si="7"/>
        <v>0.34354595705562541</v>
      </c>
      <c r="T22" s="37" t="str">
        <f t="shared" si="8"/>
        <v/>
      </c>
      <c r="U22" s="37" t="str">
        <f t="shared" si="9"/>
        <v/>
      </c>
      <c r="V22" s="37">
        <f t="shared" si="10"/>
        <v>-0.44491984090879444</v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>
        <f t="shared" si="13"/>
        <v>5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2</v>
      </c>
      <c r="AD22" s="1" t="str">
        <f t="shared" si="15"/>
        <v xml:space="preserve"> </v>
      </c>
      <c r="AE22" s="1">
        <f t="shared" si="23"/>
        <v>2</v>
      </c>
      <c r="AF22" s="1" t="str">
        <f t="shared" si="16"/>
        <v xml:space="preserve"> </v>
      </c>
      <c r="AG22" s="38">
        <f t="shared" si="17"/>
        <v>2.2827724763926422</v>
      </c>
      <c r="AH22" s="38" t="str">
        <f t="shared" si="18"/>
        <v xml:space="preserve"> </v>
      </c>
      <c r="AI22" s="1">
        <f t="shared" si="19"/>
        <v>18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44.491984090879441</v>
      </c>
      <c r="AR22" s="21">
        <v>22.257869164417155</v>
      </c>
      <c r="AS22">
        <v>34.354595680562539</v>
      </c>
      <c r="AT22">
        <v>-44.491984090879441</v>
      </c>
      <c r="AU22">
        <v>-22.257869164417155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2</v>
      </c>
      <c r="E23" s="4">
        <v>11</v>
      </c>
      <c r="F23" s="4">
        <v>28</v>
      </c>
      <c r="G23" s="4">
        <v>60</v>
      </c>
      <c r="H23" s="4">
        <v>56.04</v>
      </c>
      <c r="I23" s="34">
        <v>13138.517011323149</v>
      </c>
      <c r="J23" s="35">
        <v>19.317476732161321</v>
      </c>
      <c r="K23" s="35">
        <v>9.3012448132780072</v>
      </c>
      <c r="L23" s="35">
        <v>7.1020728852784574</v>
      </c>
      <c r="M23" s="35">
        <v>6.3151561169040979</v>
      </c>
      <c r="N23" s="4">
        <v>2.9010000000000002</v>
      </c>
      <c r="O23" s="4">
        <v>-53.871839720146284</v>
      </c>
      <c r="P23" s="35">
        <v>3.8882940756602422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>
        <f t="shared" si="12"/>
        <v>-0.30812293230385857</v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>
        <f t="shared" si="14"/>
        <v>3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3.8882940759202422</v>
      </c>
      <c r="AH23" s="38" t="str">
        <f t="shared" si="18"/>
        <v xml:space="preserve"> </v>
      </c>
      <c r="AI23" s="1">
        <f t="shared" si="19"/>
        <v>8</v>
      </c>
      <c r="AJ23" s="1" t="str">
        <f t="shared" si="20"/>
        <v xml:space="preserve"> </v>
      </c>
      <c r="AK23" s="25" t="str">
        <f t="shared" si="21"/>
        <v xml:space="preserve"> </v>
      </c>
      <c r="AL23" s="25">
        <f t="shared" si="22"/>
        <v>-53.871839719886282</v>
      </c>
      <c r="AM23" s="1" t="str">
        <f t="shared" si="3"/>
        <v xml:space="preserve"> </v>
      </c>
      <c r="AN23" s="1">
        <f t="shared" si="4"/>
        <v>1</v>
      </c>
      <c r="AO23" t="s">
        <v>687</v>
      </c>
      <c r="AP23" t="s">
        <v>1242</v>
      </c>
      <c r="AQ23" s="22">
        <v>10.760454386456209</v>
      </c>
      <c r="AR23" s="21">
        <v>30.812293230385855</v>
      </c>
      <c r="AS23">
        <v>7.0663811563169254</v>
      </c>
      <c r="AT23">
        <v>-10.760454386456209</v>
      </c>
      <c r="AU23">
        <v>-30.812293230385855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4</v>
      </c>
      <c r="D24" s="4">
        <v>6</v>
      </c>
      <c r="E24" s="4">
        <v>18</v>
      </c>
      <c r="F24" s="4">
        <v>28</v>
      </c>
      <c r="G24" s="4">
        <v>84.5</v>
      </c>
      <c r="H24" s="4">
        <v>90.52</v>
      </c>
      <c r="I24" s="34">
        <v>43015.405804407696</v>
      </c>
      <c r="J24" s="35">
        <v>21.907066795740562</v>
      </c>
      <c r="K24" s="35">
        <v>19.19016323934704</v>
      </c>
      <c r="L24" s="35">
        <v>12.310149795308371</v>
      </c>
      <c r="M24" s="35">
        <v>11.132256447406549</v>
      </c>
      <c r="N24" s="4">
        <v>4.1319999999999997</v>
      </c>
      <c r="O24" s="4">
        <v>-23.622920517560082</v>
      </c>
      <c r="P24" s="35">
        <v>1.9984533804684048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-1.2024869336394683</v>
      </c>
      <c r="AR24" s="21">
        <v>-19.924288033327798</v>
      </c>
      <c r="AS24">
        <v>-6.6504639858594778</v>
      </c>
      <c r="AT24">
        <v>1.2024869336394683</v>
      </c>
      <c r="AU24">
        <v>19.924288033327798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20</v>
      </c>
      <c r="D25" s="4">
        <v>2</v>
      </c>
      <c r="E25" s="4">
        <v>12</v>
      </c>
      <c r="F25" s="4">
        <v>34</v>
      </c>
      <c r="G25" s="4">
        <v>25</v>
      </c>
      <c r="H25" s="4">
        <v>24.445</v>
      </c>
      <c r="I25" s="34">
        <v>37720.503373891523</v>
      </c>
      <c r="J25" s="35" t="s">
        <v>1238</v>
      </c>
      <c r="K25" s="35">
        <v>26.74507658643326</v>
      </c>
      <c r="L25" s="35">
        <v>18.148660794884286</v>
      </c>
      <c r="M25" s="35">
        <v>13.525997886906451</v>
      </c>
      <c r="N25" s="4">
        <v>0.57600000000000007</v>
      </c>
      <c r="O25" s="4">
        <v>-35.280898876404486</v>
      </c>
      <c r="P25" s="35">
        <v>1.1617917774596032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 xml:space="preserve"> </v>
      </c>
      <c r="V25" s="37" t="str">
        <f t="shared" si="10"/>
        <v xml:space="preserve"> </v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 t="e">
        <v>#VALUE!</v>
      </c>
      <c r="AR25" s="21">
        <v>-76.802497189299743</v>
      </c>
      <c r="AS25">
        <v>2.2704029453876062</v>
      </c>
      <c r="AT25" t="e">
        <v>#VALUE!</v>
      </c>
      <c r="AU25">
        <v>76.802497189299743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1</v>
      </c>
      <c r="D26" s="4">
        <v>22</v>
      </c>
      <c r="E26" s="4">
        <v>4</v>
      </c>
      <c r="F26" s="4">
        <v>27</v>
      </c>
      <c r="G26" s="4">
        <v>6</v>
      </c>
      <c r="H26" s="4">
        <v>8.8040000000000003</v>
      </c>
      <c r="I26" s="34">
        <v>6218.2029197837128</v>
      </c>
      <c r="J26" s="35" t="s">
        <v>1238</v>
      </c>
      <c r="K26" s="35" t="s">
        <v>1238</v>
      </c>
      <c r="L26" s="35" t="s">
        <v>1238</v>
      </c>
      <c r="M26" s="35">
        <v>5.6345316966597387</v>
      </c>
      <c r="N26" s="4">
        <v>-8.2520000000000007</v>
      </c>
      <c r="O26" s="4" t="s">
        <v>132</v>
      </c>
      <c r="P26" s="35">
        <v>0.21581099500227169</v>
      </c>
      <c r="Q26" s="36" t="str">
        <f t="shared" si="5"/>
        <v/>
      </c>
      <c r="R26" s="36">
        <f t="shared" si="6"/>
        <v>81.481481481771482</v>
      </c>
      <c r="S26" s="37" t="str">
        <f t="shared" si="7"/>
        <v/>
      </c>
      <c r="T26" s="37">
        <f t="shared" si="8"/>
        <v>-0.31849159443966835</v>
      </c>
      <c r="U26" s="37" t="str">
        <f t="shared" si="9"/>
        <v xml:space="preserve"> </v>
      </c>
      <c r="V26" s="37" t="str">
        <f t="shared" si="10"/>
        <v xml:space="preserve"> </v>
      </c>
      <c r="W26" s="37" t="str">
        <f t="shared" si="11"/>
        <v xml:space="preserve"> </v>
      </c>
      <c r="X26" s="37" t="str">
        <f t="shared" si="12"/>
        <v xml:space="preserve"> 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>
        <f t="shared" si="15"/>
        <v>1</v>
      </c>
      <c r="AE26" s="1" t="str">
        <f t="shared" si="23"/>
        <v xml:space="preserve"> </v>
      </c>
      <c r="AF26" s="1">
        <f t="shared" si="16"/>
        <v>1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 t="e">
        <v>#VALUE!</v>
      </c>
      <c r="AR26" s="21" t="e">
        <v>#VALUE!</v>
      </c>
      <c r="AS26">
        <v>-31.849159472966836</v>
      </c>
      <c r="AT26" t="e">
        <v>#VALUE!</v>
      </c>
      <c r="AU26" t="e">
        <v>#VALUE!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23</v>
      </c>
      <c r="D27" s="4">
        <v>1</v>
      </c>
      <c r="E27" s="4">
        <v>12</v>
      </c>
      <c r="F27" s="4">
        <v>36</v>
      </c>
      <c r="G27" s="4">
        <v>230</v>
      </c>
      <c r="H27" s="4">
        <v>211.4</v>
      </c>
      <c r="I27" s="34">
        <v>131273.94629973237</v>
      </c>
      <c r="J27" s="35">
        <v>32.222683518100474</v>
      </c>
      <c r="K27" s="35">
        <v>28.501853335499188</v>
      </c>
      <c r="L27" s="35">
        <v>17.832337485581061</v>
      </c>
      <c r="M27" s="35">
        <v>16.150523191217683</v>
      </c>
      <c r="N27" s="4">
        <v>7.7519999999999998</v>
      </c>
      <c r="O27" s="4">
        <v>5.6130790190735684</v>
      </c>
      <c r="P27" s="35">
        <v>1.6425781714938783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-48.856793020844272</v>
      </c>
      <c r="AR27" s="21">
        <v>-73.720906121172106</v>
      </c>
      <c r="AS27">
        <v>8.7984862819299856</v>
      </c>
      <c r="AT27">
        <v>48.856793020844272</v>
      </c>
      <c r="AU27">
        <v>73.720906121172106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13</v>
      </c>
      <c r="D28" s="4">
        <v>3</v>
      </c>
      <c r="E28" s="4">
        <v>10</v>
      </c>
      <c r="F28" s="4">
        <v>26</v>
      </c>
      <c r="G28" s="4">
        <v>118</v>
      </c>
      <c r="H28" s="4">
        <v>124.3</v>
      </c>
      <c r="I28" s="34">
        <v>63857.079775081002</v>
      </c>
      <c r="J28" s="35">
        <v>20.785953177257522</v>
      </c>
      <c r="K28" s="35">
        <v>18.56054949977602</v>
      </c>
      <c r="L28" s="35">
        <v>14.474817440491611</v>
      </c>
      <c r="M28" s="35">
        <v>13.39296758004617</v>
      </c>
      <c r="N28" s="4">
        <v>5.98</v>
      </c>
      <c r="O28" s="4">
        <v>7.5539568345323715</v>
      </c>
      <c r="P28" s="35">
        <v>1.1609010458567981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3.9766403034087849</v>
      </c>
      <c r="AR28" s="21">
        <v>-41.012270754408696</v>
      </c>
      <c r="AS28">
        <v>-5.0683829444891355</v>
      </c>
      <c r="AT28">
        <v>-3.9766403034087849</v>
      </c>
      <c r="AU28">
        <v>41.012270754408696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14</v>
      </c>
      <c r="D29" s="4">
        <v>3</v>
      </c>
      <c r="E29" s="4">
        <v>14</v>
      </c>
      <c r="F29" s="4">
        <v>31</v>
      </c>
      <c r="G29" s="4">
        <v>257.5</v>
      </c>
      <c r="H29" s="4">
        <v>244.5</v>
      </c>
      <c r="I29" s="34">
        <v>40474.749711144206</v>
      </c>
      <c r="J29" s="35">
        <v>17.898975109809662</v>
      </c>
      <c r="K29" s="35">
        <v>11.394882788833481</v>
      </c>
      <c r="L29" s="35" t="s">
        <v>1238</v>
      </c>
      <c r="M29" s="35" t="s">
        <v>1238</v>
      </c>
      <c r="N29" s="4">
        <v>13.66</v>
      </c>
      <c r="O29" s="4">
        <v>-27.991565629942013</v>
      </c>
      <c r="P29" s="35">
        <v>4.3079754601226989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4.307975460442699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17.313403406965978</v>
      </c>
      <c r="AR29" s="21" t="e">
        <v>#VALUE!</v>
      </c>
      <c r="AS29">
        <v>5.3169734151329306</v>
      </c>
      <c r="AT29">
        <v>-17.313403406965978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19</v>
      </c>
      <c r="D30" s="4">
        <v>2</v>
      </c>
      <c r="E30" s="4">
        <v>7</v>
      </c>
      <c r="F30" s="4">
        <v>28</v>
      </c>
      <c r="G30" s="4">
        <v>37</v>
      </c>
      <c r="H30" s="4">
        <v>31.56</v>
      </c>
      <c r="I30" s="34">
        <v>25217.122236842792</v>
      </c>
      <c r="J30" s="35">
        <v>19.566026038437695</v>
      </c>
      <c r="K30" s="35">
        <v>15.931347804139323</v>
      </c>
      <c r="L30" s="35">
        <v>7.8400622064798178</v>
      </c>
      <c r="M30" s="35">
        <v>7.0977705178691357</v>
      </c>
      <c r="N30" s="4">
        <v>1.613</v>
      </c>
      <c r="O30" s="4">
        <v>-18.038617886178862</v>
      </c>
      <c r="P30" s="35">
        <v>2.8548795944233212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0.17237008904989867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6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2.8548795947533212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9.6122491906017622</v>
      </c>
      <c r="AR30" s="21">
        <v>23.622872679630081</v>
      </c>
      <c r="AS30">
        <v>17.237008871989868</v>
      </c>
      <c r="AT30">
        <v>-9.6122491906017622</v>
      </c>
      <c r="AU30">
        <v>-23.622872679630081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28</v>
      </c>
      <c r="D31" s="4">
        <v>5</v>
      </c>
      <c r="E31" s="4">
        <v>5</v>
      </c>
      <c r="F31" s="4">
        <v>38</v>
      </c>
      <c r="G31" s="4">
        <v>150</v>
      </c>
      <c r="H31" s="4">
        <v>135.96</v>
      </c>
      <c r="I31" s="34">
        <v>197359.61972801757</v>
      </c>
      <c r="J31" s="35">
        <v>27.143142343781193</v>
      </c>
      <c r="K31" s="35">
        <v>23.723608445297508</v>
      </c>
      <c r="L31" s="35">
        <v>18.967433134000441</v>
      </c>
      <c r="M31" s="35">
        <v>16.93825562416297</v>
      </c>
      <c r="N31" s="4">
        <v>5.0090000000000003</v>
      </c>
      <c r="O31" s="4">
        <v>-1.9765166340508802</v>
      </c>
      <c r="P31" s="35">
        <v>1.3283318623124447</v>
      </c>
      <c r="Q31" s="36">
        <f t="shared" si="5"/>
        <v>73.684210526655789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-25.391205221436962</v>
      </c>
      <c r="AR31" s="21">
        <v>-84.778898083081671</v>
      </c>
      <c r="AS31">
        <v>10.326566637246248</v>
      </c>
      <c r="AT31">
        <v>25.391205221436962</v>
      </c>
      <c r="AU31">
        <v>84.778898083081671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0</v>
      </c>
      <c r="E32" s="4">
        <v>9</v>
      </c>
      <c r="F32" s="4">
        <v>30</v>
      </c>
      <c r="G32" s="4">
        <v>130</v>
      </c>
      <c r="H32" s="4">
        <v>118.68</v>
      </c>
      <c r="I32" s="34">
        <v>119197.44605611474</v>
      </c>
      <c r="J32" s="35">
        <v>21.410788381742741</v>
      </c>
      <c r="K32" s="35">
        <v>17.335670464504823</v>
      </c>
      <c r="L32" s="35">
        <v>15.758661602999686</v>
      </c>
      <c r="M32" s="35">
        <v>13.388388221227338</v>
      </c>
      <c r="N32" s="4">
        <v>5.5430000000000001</v>
      </c>
      <c r="O32" s="4">
        <v>-12.238758708043061</v>
      </c>
      <c r="P32" s="35">
        <v>3.2204246713852371</v>
      </c>
      <c r="Q32" s="36" t="str">
        <f t="shared" si="5"/>
        <v xml:space="preserve"> 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3.2204246717352372</v>
      </c>
      <c r="AH32" s="38" t="str">
        <f t="shared" si="18"/>
        <v xml:space="preserve"> </v>
      </c>
      <c r="AI32" s="1">
        <f t="shared" si="19"/>
        <v>14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1.0901344463175811</v>
      </c>
      <c r="AR32" s="21">
        <v>-53.519356345942562</v>
      </c>
      <c r="AS32">
        <v>9.5382541287495783</v>
      </c>
      <c r="AT32">
        <v>-1.0901344463175811</v>
      </c>
      <c r="AU32">
        <v>53.519356345942562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5</v>
      </c>
      <c r="E33" s="4">
        <v>5</v>
      </c>
      <c r="F33" s="4">
        <v>19</v>
      </c>
      <c r="G33" s="4">
        <v>7.1500000953674316</v>
      </c>
      <c r="H33" s="4">
        <v>5.7560000000000002</v>
      </c>
      <c r="I33" s="34">
        <v>4234.0187003517112</v>
      </c>
      <c r="J33" s="35">
        <v>2.0118839566585112</v>
      </c>
      <c r="K33" s="35" t="s">
        <v>1238</v>
      </c>
      <c r="L33" s="35" t="s">
        <v>1238</v>
      </c>
      <c r="M33" s="35">
        <v>14.20638540843647</v>
      </c>
      <c r="N33" s="4">
        <v>2.8610000000000002</v>
      </c>
      <c r="O33" s="4">
        <v>688.15426997245186</v>
      </c>
      <c r="P33" s="35">
        <v>0.72967338429464912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0.24218208781090886</v>
      </c>
      <c r="T33" s="37" t="str">
        <f t="shared" si="8"/>
        <v/>
      </c>
      <c r="U33" s="37" t="str">
        <f t="shared" si="9"/>
        <v/>
      </c>
      <c r="V33" s="37">
        <f t="shared" si="10"/>
        <v>-0.90705845664590767</v>
      </c>
      <c r="W33" s="37" t="str">
        <f t="shared" si="11"/>
        <v xml:space="preserve"> </v>
      </c>
      <c r="X33" s="37" t="str">
        <f t="shared" si="12"/>
        <v xml:space="preserve"> </v>
      </c>
      <c r="Y33" s="1" t="str">
        <f t="shared" si="0"/>
        <v xml:space="preserve"> </v>
      </c>
      <c r="Z33" s="1">
        <f t="shared" si="13"/>
        <v>2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3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>
        <v>90.705845664590768</v>
      </c>
      <c r="AR33" s="21" t="e">
        <v>#VALUE!</v>
      </c>
      <c r="AS33">
        <v>24.218208745090884</v>
      </c>
      <c r="AT33">
        <v>-90.705845664590768</v>
      </c>
      <c r="AU33" t="e">
        <v>#VALUE!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16</v>
      </c>
      <c r="D34" s="4">
        <v>1</v>
      </c>
      <c r="E34" s="4">
        <v>9</v>
      </c>
      <c r="F34" s="4">
        <v>26</v>
      </c>
      <c r="G34" s="4">
        <v>60</v>
      </c>
      <c r="H34" s="4">
        <v>60.44</v>
      </c>
      <c r="I34" s="34">
        <v>40413.353446083303</v>
      </c>
      <c r="J34" s="35">
        <v>23.139356814701376</v>
      </c>
      <c r="K34" s="35">
        <v>22.0906432748538</v>
      </c>
      <c r="L34" s="35">
        <v>23.148350853142741</v>
      </c>
      <c r="M34" s="35">
        <v>23.13466327239065</v>
      </c>
      <c r="N34" s="4">
        <v>2.6120000000000001</v>
      </c>
      <c r="O34" s="4">
        <v>80.137931034482762</v>
      </c>
      <c r="P34" s="35">
        <v>2.8871608206485773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2.8871608210185773</v>
      </c>
      <c r="AH34" s="38" t="str">
        <f t="shared" si="18"/>
        <v xml:space="preserve"> </v>
      </c>
      <c r="AI34" s="1">
        <f t="shared" si="19"/>
        <v>15</v>
      </c>
      <c r="AJ34" s="1" t="str">
        <f t="shared" si="20"/>
        <v xml:space="preserve"> </v>
      </c>
      <c r="AK34" s="25">
        <f t="shared" si="21"/>
        <v>80.137931034852755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-6.8952077211884344</v>
      </c>
      <c r="AR34" s="21">
        <v>-125.50899390897938</v>
      </c>
      <c r="AS34">
        <v>-0.72799470549305134</v>
      </c>
      <c r="AT34">
        <v>6.8952077211884344</v>
      </c>
      <c r="AU34">
        <v>125.50899390897938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24</v>
      </c>
      <c r="D35" s="4">
        <v>0</v>
      </c>
      <c r="E35" s="4">
        <v>5</v>
      </c>
      <c r="F35" s="4">
        <v>29</v>
      </c>
      <c r="G35" s="4">
        <v>168</v>
      </c>
      <c r="H35" s="4">
        <v>148.66</v>
      </c>
      <c r="I35" s="34">
        <v>90824.354868190232</v>
      </c>
      <c r="J35" s="35">
        <v>16.929734654367383</v>
      </c>
      <c r="K35" s="35">
        <v>7.1071377348568143</v>
      </c>
      <c r="L35" s="35">
        <v>2.7141912404385193</v>
      </c>
      <c r="M35" s="35">
        <v>2.074944255563405</v>
      </c>
      <c r="N35" s="4">
        <v>8.7810000000000006</v>
      </c>
      <c r="O35" s="4">
        <v>-72.502661739838416</v>
      </c>
      <c r="P35" s="35">
        <v>3.4864792143145431</v>
      </c>
      <c r="Q35" s="36">
        <f t="shared" si="5"/>
        <v>82.758620690035173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-0.73558611592205203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2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3.4864792146945431</v>
      </c>
      <c r="AH35" s="38" t="str">
        <f t="shared" si="18"/>
        <v xml:space="preserve"> </v>
      </c>
      <c r="AI35" s="1">
        <f t="shared" si="19"/>
        <v>9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-72.502661739458418</v>
      </c>
      <c r="AM35" s="1" t="str">
        <f t="shared" si="3"/>
        <v xml:space="preserve"> </v>
      </c>
      <c r="AN35" s="1">
        <f t="shared" si="4"/>
        <v>2</v>
      </c>
      <c r="AO35" t="s">
        <v>684</v>
      </c>
      <c r="AP35" t="s">
        <v>1248</v>
      </c>
      <c r="AQ35" s="22">
        <v>21.790933212394958</v>
      </c>
      <c r="AR35" s="21">
        <v>73.55861159220521</v>
      </c>
      <c r="AS35">
        <v>13.009551997847435</v>
      </c>
      <c r="AT35">
        <v>-21.790933212394958</v>
      </c>
      <c r="AU35">
        <v>-73.55861159220521</v>
      </c>
      <c r="AV35" t="s">
        <v>1877</v>
      </c>
    </row>
    <row r="36" spans="1:48" x14ac:dyDescent="0.25">
      <c r="A36" s="14">
        <v>3.9000000000000015E-10</v>
      </c>
      <c r="B36" t="s">
        <v>933</v>
      </c>
      <c r="C36" s="4">
        <v>0</v>
      </c>
      <c r="D36" s="4">
        <v>3</v>
      </c>
      <c r="E36" s="4">
        <v>1</v>
      </c>
      <c r="F36" s="4">
        <v>4</v>
      </c>
      <c r="G36" s="4">
        <v>1</v>
      </c>
      <c r="H36" s="4">
        <v>0.86319999999999997</v>
      </c>
      <c r="I36" s="34">
        <v>126.03160055580607</v>
      </c>
      <c r="J36" s="35">
        <v>0.15803734895642621</v>
      </c>
      <c r="K36" s="35">
        <v>0.11902923331494759</v>
      </c>
      <c r="L36" s="35" t="s">
        <v>1238</v>
      </c>
      <c r="M36" s="35" t="s">
        <v>1238</v>
      </c>
      <c r="N36" s="4">
        <v>4.4400000000000004</v>
      </c>
      <c r="O36" s="4">
        <v>48.644124539671921</v>
      </c>
      <c r="P36" s="35">
        <v>48.772011121408717</v>
      </c>
      <c r="Q36" s="36" t="str">
        <f t="shared" si="5"/>
        <v/>
      </c>
      <c r="R36" s="36">
        <f t="shared" si="6"/>
        <v>75.000000000390003</v>
      </c>
      <c r="S36" s="37">
        <f t="shared" si="7"/>
        <v>0.15848007453272481</v>
      </c>
      <c r="T36" s="37" t="str">
        <f t="shared" si="8"/>
        <v/>
      </c>
      <c r="U36" s="37" t="str">
        <f t="shared" si="9"/>
        <v/>
      </c>
      <c r="V36" s="37">
        <f t="shared" si="10"/>
        <v>-0.99269926325969871</v>
      </c>
      <c r="W36" s="37" t="str">
        <f t="shared" si="11"/>
        <v xml:space="preserve"> </v>
      </c>
      <c r="X36" s="37" t="str">
        <f t="shared" si="12"/>
        <v xml:space="preserve"> </v>
      </c>
      <c r="Y36" s="1" t="str">
        <f t="shared" si="0"/>
        <v xml:space="preserve"> </v>
      </c>
      <c r="Z36" s="1">
        <f t="shared" si="13"/>
        <v>1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7</v>
      </c>
      <c r="AD36" s="1" t="str">
        <f t="shared" si="15"/>
        <v xml:space="preserve"> </v>
      </c>
      <c r="AE36" s="1" t="str">
        <f t="shared" si="23"/>
        <v xml:space="preserve"> </v>
      </c>
      <c r="AF36" s="1">
        <f t="shared" si="16"/>
        <v>2</v>
      </c>
      <c r="AG36" s="38">
        <f t="shared" si="17"/>
        <v>48.77201112179872</v>
      </c>
      <c r="AH36" s="38" t="str">
        <f t="shared" si="18"/>
        <v xml:space="preserve"> </v>
      </c>
      <c r="AI36" s="1">
        <f t="shared" si="19"/>
        <v>1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933</v>
      </c>
      <c r="AP36" t="s">
        <v>1293</v>
      </c>
      <c r="AQ36" s="22">
        <v>99.269926325969877</v>
      </c>
      <c r="AR36" s="21" t="e">
        <v>#VALUE!</v>
      </c>
      <c r="AS36">
        <v>15.84800741427248</v>
      </c>
      <c r="AT36">
        <v>-99.269926325969877</v>
      </c>
      <c r="AU36" t="e">
        <v>#VALUE!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44091.003527199071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22.300218282785455</v>
      </c>
      <c r="K6" s="32">
        <v>16.313344918085818</v>
      </c>
      <c r="L6" s="32">
        <v>11.438635687609162</v>
      </c>
      <c r="M6" s="32">
        <v>9.3954316851588722</v>
      </c>
      <c r="N6" s="32"/>
      <c r="O6" s="32"/>
      <c r="P6" s="32">
        <v>2.7065797864583536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11</v>
      </c>
      <c r="D7" s="4">
        <v>7</v>
      </c>
      <c r="E7" s="4">
        <v>6</v>
      </c>
      <c r="F7" s="4">
        <v>24</v>
      </c>
      <c r="G7" s="4">
        <v>28</v>
      </c>
      <c r="H7" s="4">
        <v>24.66</v>
      </c>
      <c r="I7" s="34">
        <v>7615.4490242524998</v>
      </c>
      <c r="J7" s="35" t="s">
        <v>1238</v>
      </c>
      <c r="K7" s="35" t="s">
        <v>1238</v>
      </c>
      <c r="L7" s="35" t="s">
        <v>1238</v>
      </c>
      <c r="M7" s="35">
        <v>16.852374944484829</v>
      </c>
      <c r="N7" s="4">
        <v>-2.5249999999999999</v>
      </c>
      <c r="O7" s="4" t="s">
        <v>132</v>
      </c>
      <c r="P7" s="35">
        <v>1.7072181670721818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 t="e">
        <v>#VALUE!</v>
      </c>
      <c r="AR7" s="21" t="e">
        <v>#VALUE!</v>
      </c>
      <c r="AS7">
        <v>13.544201135442012</v>
      </c>
      <c r="AT7" t="e">
        <v>#VALUE!</v>
      </c>
      <c r="AU7" t="e">
        <v>#VALUE!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16</v>
      </c>
      <c r="D8" s="4">
        <v>2</v>
      </c>
      <c r="E8" s="4">
        <v>7</v>
      </c>
      <c r="F8" s="4">
        <v>25</v>
      </c>
      <c r="G8" s="4">
        <v>10.649999618530273</v>
      </c>
      <c r="H8" s="4">
        <v>8.4480000000000004</v>
      </c>
      <c r="I8" s="34">
        <v>28795.415345823047</v>
      </c>
      <c r="J8" s="35">
        <v>9.0643776824034337</v>
      </c>
      <c r="K8" s="35">
        <v>8.7725856697819324</v>
      </c>
      <c r="L8" s="35" t="s">
        <v>1238</v>
      </c>
      <c r="M8" s="35" t="s">
        <v>1238</v>
      </c>
      <c r="N8" s="4">
        <v>0.93200000000000005</v>
      </c>
      <c r="O8" s="4">
        <v>-32.949640287769789</v>
      </c>
      <c r="P8" s="35">
        <v>5.8238636363636367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0.26065336404587502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-0.59352964318736579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5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7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5.8238636364736367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8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59.352964318736582</v>
      </c>
      <c r="AR8" s="21" t="e">
        <v>#VALUE!</v>
      </c>
      <c r="AS8">
        <v>26.065336393587501</v>
      </c>
      <c r="AT8">
        <v>-59.352964318736582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15</v>
      </c>
      <c r="D9" s="4">
        <v>2</v>
      </c>
      <c r="E9" s="4">
        <v>11</v>
      </c>
      <c r="F9" s="4">
        <v>28</v>
      </c>
      <c r="G9" s="4">
        <v>146</v>
      </c>
      <c r="H9" s="4">
        <v>141</v>
      </c>
      <c r="I9" s="34">
        <v>78879.869987096856</v>
      </c>
      <c r="J9" s="35">
        <v>28.171828171828171</v>
      </c>
      <c r="K9" s="35">
        <v>25.437488724517408</v>
      </c>
      <c r="L9" s="35">
        <v>13.946739203736918</v>
      </c>
      <c r="M9" s="35">
        <v>13.081249494576657</v>
      </c>
      <c r="N9" s="4">
        <v>5.0049999999999999</v>
      </c>
      <c r="O9" s="4">
        <v>-1.5732546705998047</v>
      </c>
      <c r="P9" s="35">
        <v>2.0943262411347519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2.0943262412547519</v>
      </c>
      <c r="AH9" s="38" t="str">
        <f t="shared" si="19"/>
        <v xml:space="preserve"> </v>
      </c>
      <c r="AI9" s="1">
        <f t="shared" si="20"/>
        <v>25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-26.329831459879816</v>
      </c>
      <c r="AR9" s="21">
        <v>-21.926596708072843</v>
      </c>
      <c r="AS9">
        <v>3.5460992907801359</v>
      </c>
      <c r="AT9">
        <v>26.329831459879816</v>
      </c>
      <c r="AU9">
        <v>21.926596708072843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18</v>
      </c>
      <c r="D10" s="4">
        <v>5</v>
      </c>
      <c r="E10" s="4">
        <v>6</v>
      </c>
      <c r="F10" s="4">
        <v>29</v>
      </c>
      <c r="G10" s="4">
        <v>79</v>
      </c>
      <c r="H10" s="4">
        <v>70.790000000000006</v>
      </c>
      <c r="I10" s="34">
        <v>65583.46034362822</v>
      </c>
      <c r="J10" s="35" t="s">
        <v>1238</v>
      </c>
      <c r="K10" s="35">
        <v>22.156494522691705</v>
      </c>
      <c r="L10" s="35">
        <v>16.313926216318663</v>
      </c>
      <c r="M10" s="35">
        <v>8.4999529701068166</v>
      </c>
      <c r="N10" s="4">
        <v>0.63300000000000001</v>
      </c>
      <c r="O10" s="4">
        <v>-89.571663920922575</v>
      </c>
      <c r="P10" s="35">
        <v>1.6089843198191833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 xml:space="preserve"> </v>
      </c>
      <c r="V10" s="37" t="str">
        <f t="shared" si="12"/>
        <v xml:space="preserve"> </v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>
        <f t="shared" si="23"/>
        <v>-89.571663920792574</v>
      </c>
      <c r="AM10" s="1" t="str">
        <f t="shared" si="5"/>
        <v xml:space="preserve"> </v>
      </c>
      <c r="AN10" s="1">
        <f t="shared" si="6"/>
        <v>8</v>
      </c>
      <c r="AO10" t="s">
        <v>731</v>
      </c>
      <c r="AP10" t="s">
        <v>1244</v>
      </c>
      <c r="AQ10" s="22" t="e">
        <v>#VALUE!</v>
      </c>
      <c r="AR10" s="21">
        <v>-42.621258879593761</v>
      </c>
      <c r="AS10">
        <v>11.59768328860007</v>
      </c>
      <c r="AT10" t="e">
        <v>#VALUE!</v>
      </c>
      <c r="AU10">
        <v>42.621258879593761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6</v>
      </c>
      <c r="F11" s="4">
        <v>19</v>
      </c>
      <c r="G11" s="4">
        <v>85</v>
      </c>
      <c r="H11" s="4">
        <v>72.02</v>
      </c>
      <c r="I11" s="34">
        <v>9360.2900532217955</v>
      </c>
      <c r="J11" s="35">
        <v>10.191028725060137</v>
      </c>
      <c r="K11" s="35">
        <v>9.478810213214004</v>
      </c>
      <c r="L11" s="35">
        <v>6.4655736434108535</v>
      </c>
      <c r="M11" s="35">
        <v>6.1398408097538537</v>
      </c>
      <c r="N11" s="4">
        <v>7.0670000000000002</v>
      </c>
      <c r="O11" s="4">
        <v>-8.6950904392764858</v>
      </c>
      <c r="P11" s="35">
        <v>2.1119133574007223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0.18022771466374343</v>
      </c>
      <c r="T11" s="37" t="str">
        <f t="shared" si="10"/>
        <v/>
      </c>
      <c r="U11" s="37" t="str">
        <f t="shared" si="11"/>
        <v/>
      </c>
      <c r="V11" s="37">
        <f t="shared" si="12"/>
        <v>-0.54300766943940393</v>
      </c>
      <c r="W11" s="37" t="str">
        <f t="shared" si="13"/>
        <v/>
      </c>
      <c r="X11" s="37">
        <f t="shared" si="14"/>
        <v>-0.4347600692961443</v>
      </c>
      <c r="Y11" s="1" t="str">
        <f t="shared" si="0"/>
        <v xml:space="preserve"> </v>
      </c>
      <c r="Z11" s="1">
        <f t="shared" si="15"/>
        <v>8</v>
      </c>
      <c r="AA11" s="1" t="str">
        <f t="shared" si="1"/>
        <v xml:space="preserve"> </v>
      </c>
      <c r="AB11" s="1">
        <f t="shared" si="16"/>
        <v>9</v>
      </c>
      <c r="AC11" s="1">
        <f t="shared" si="2"/>
        <v>13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2.1119133575407223</v>
      </c>
      <c r="AH11" s="38" t="str">
        <f t="shared" si="19"/>
        <v xml:space="preserve"> </v>
      </c>
      <c r="AI11" s="1">
        <f t="shared" si="20"/>
        <v>24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54.300766943940395</v>
      </c>
      <c r="AR11" s="21">
        <v>43.476006929614428</v>
      </c>
      <c r="AS11">
        <v>18.022771452374343</v>
      </c>
      <c r="AT11">
        <v>-54.300766943940395</v>
      </c>
      <c r="AU11">
        <v>-43.476006929614428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21</v>
      </c>
      <c r="D12" s="4">
        <v>3</v>
      </c>
      <c r="E12" s="4">
        <v>8</v>
      </c>
      <c r="F12" s="4">
        <v>32</v>
      </c>
      <c r="G12" s="4">
        <v>66</v>
      </c>
      <c r="H12" s="4">
        <v>58.1</v>
      </c>
      <c r="I12" s="34">
        <v>47137.78170115871</v>
      </c>
      <c r="J12" s="35">
        <v>17.153823442574549</v>
      </c>
      <c r="K12" s="35">
        <v>15.856986899563319</v>
      </c>
      <c r="L12" s="35">
        <v>11.805764778664289</v>
      </c>
      <c r="M12" s="35">
        <v>11.155843769900233</v>
      </c>
      <c r="N12" s="4">
        <v>3.387</v>
      </c>
      <c r="O12" s="4">
        <v>-12.025974025974028</v>
      </c>
      <c r="P12" s="35">
        <v>3.6798623063683302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3.6798623065183302</v>
      </c>
      <c r="AH12" s="38" t="str">
        <f t="shared" si="19"/>
        <v xml:space="preserve"> </v>
      </c>
      <c r="AI12" s="1">
        <f t="shared" si="20"/>
        <v>15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23.077777871724425</v>
      </c>
      <c r="AR12" s="21">
        <v>-3.2095531414888745</v>
      </c>
      <c r="AS12">
        <v>13.597246127366613</v>
      </c>
      <c r="AT12">
        <v>-23.077777871724425</v>
      </c>
      <c r="AU12">
        <v>3.2095531414888745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20</v>
      </c>
      <c r="D13" s="4">
        <v>5</v>
      </c>
      <c r="E13" s="4">
        <v>3</v>
      </c>
      <c r="F13" s="4">
        <v>28</v>
      </c>
      <c r="G13" s="4">
        <v>46</v>
      </c>
      <c r="H13" s="4">
        <v>35.71</v>
      </c>
      <c r="I13" s="34">
        <v>52735.17085001566</v>
      </c>
      <c r="J13" s="35">
        <v>8.0103185284881118</v>
      </c>
      <c r="K13" s="35">
        <v>7.6994394135403192</v>
      </c>
      <c r="L13" s="35" t="s">
        <v>1238</v>
      </c>
      <c r="M13" s="35" t="s">
        <v>1238</v>
      </c>
      <c r="N13" s="4">
        <v>4.4580000000000002</v>
      </c>
      <c r="O13" s="4">
        <v>-27.144958326523938</v>
      </c>
      <c r="P13" s="35">
        <v>6.1971436572388692</v>
      </c>
      <c r="Q13" s="36">
        <f t="shared" si="7"/>
        <v>71.428571428731431</v>
      </c>
      <c r="R13" s="36" t="str">
        <f t="shared" si="8"/>
        <v xml:space="preserve"> </v>
      </c>
      <c r="S13" s="37">
        <f t="shared" si="9"/>
        <v>0.28815457870942596</v>
      </c>
      <c r="T13" s="37" t="str">
        <f t="shared" si="10"/>
        <v/>
      </c>
      <c r="U13" s="37" t="str">
        <f t="shared" si="11"/>
        <v/>
      </c>
      <c r="V13" s="37">
        <f t="shared" si="12"/>
        <v>-0.64079640715124131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>
        <f t="shared" si="3"/>
        <v>12</v>
      </c>
      <c r="AF13" s="1" t="str">
        <f t="shared" si="4"/>
        <v xml:space="preserve"> </v>
      </c>
      <c r="AG13" s="38">
        <f t="shared" si="18"/>
        <v>6.1971436573988692</v>
      </c>
      <c r="AH13" s="38" t="str">
        <f t="shared" si="19"/>
        <v xml:space="preserve"> </v>
      </c>
      <c r="AI13" s="1">
        <f t="shared" si="20"/>
        <v>7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64.079640715124128</v>
      </c>
      <c r="AR13" s="21" t="e">
        <v>#VALUE!</v>
      </c>
      <c r="AS13">
        <v>28.815457854942593</v>
      </c>
      <c r="AT13">
        <v>-64.079640715124128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18</v>
      </c>
      <c r="D14" s="4">
        <v>0</v>
      </c>
      <c r="E14" s="4">
        <v>6</v>
      </c>
      <c r="F14" s="4">
        <v>24</v>
      </c>
      <c r="G14" s="4">
        <v>17.5</v>
      </c>
      <c r="H14" s="4">
        <v>14.11</v>
      </c>
      <c r="I14" s="34">
        <v>13631.732230696412</v>
      </c>
      <c r="J14" s="35">
        <v>11.288</v>
      </c>
      <c r="K14" s="35">
        <v>10.284256559766762</v>
      </c>
      <c r="L14" s="35">
        <v>6.4114038348429601</v>
      </c>
      <c r="M14" s="35">
        <v>6.3020851568752922</v>
      </c>
      <c r="N14" s="4">
        <v>1.25</v>
      </c>
      <c r="O14" s="4">
        <v>10.424028268551226</v>
      </c>
      <c r="P14" s="35">
        <v>3.8128986534372791</v>
      </c>
      <c r="Q14" s="36">
        <f t="shared" si="7"/>
        <v>75.000000000170004</v>
      </c>
      <c r="R14" s="36" t="str">
        <f t="shared" si="8"/>
        <v xml:space="preserve"> </v>
      </c>
      <c r="S14" s="37">
        <f t="shared" si="9"/>
        <v>0.24025513836985832</v>
      </c>
      <c r="T14" s="37" t="str">
        <f t="shared" si="10"/>
        <v/>
      </c>
      <c r="U14" s="37" t="str">
        <f t="shared" si="11"/>
        <v/>
      </c>
      <c r="V14" s="37">
        <f t="shared" si="12"/>
        <v>-0.49381661395154519</v>
      </c>
      <c r="W14" s="37" t="str">
        <f t="shared" si="13"/>
        <v/>
      </c>
      <c r="X14" s="37">
        <f t="shared" si="14"/>
        <v>-0.43949575719173595</v>
      </c>
      <c r="Y14" s="1" t="str">
        <f t="shared" si="0"/>
        <v xml:space="preserve"> </v>
      </c>
      <c r="Z14" s="1">
        <f t="shared" si="15"/>
        <v>9</v>
      </c>
      <c r="AA14" s="1" t="str">
        <f t="shared" si="1"/>
        <v xml:space="preserve"> </v>
      </c>
      <c r="AB14" s="1">
        <f t="shared" si="16"/>
        <v>6</v>
      </c>
      <c r="AC14" s="1">
        <f t="shared" si="2"/>
        <v>8</v>
      </c>
      <c r="AD14" s="1" t="str">
        <f t="shared" si="17"/>
        <v xml:space="preserve"> </v>
      </c>
      <c r="AE14" s="1">
        <f t="shared" si="3"/>
        <v>8</v>
      </c>
      <c r="AF14" s="1" t="str">
        <f t="shared" si="4"/>
        <v xml:space="preserve"> </v>
      </c>
      <c r="AG14" s="38">
        <f t="shared" si="18"/>
        <v>3.8128986536072791</v>
      </c>
      <c r="AH14" s="38" t="str">
        <f t="shared" si="19"/>
        <v xml:space="preserve"> </v>
      </c>
      <c r="AI14" s="1">
        <f t="shared" si="20"/>
        <v>13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49.381661395154516</v>
      </c>
      <c r="AR14" s="21">
        <v>43.949575719173595</v>
      </c>
      <c r="AS14">
        <v>24.025513819985832</v>
      </c>
      <c r="AT14">
        <v>-49.381661395154516</v>
      </c>
      <c r="AU14">
        <v>-43.949575719173595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0</v>
      </c>
      <c r="E15" s="4">
        <v>7</v>
      </c>
      <c r="F15" s="4">
        <v>23</v>
      </c>
      <c r="G15" s="4">
        <v>125</v>
      </c>
      <c r="H15" s="4">
        <v>119.4</v>
      </c>
      <c r="I15" s="34">
        <v>23906.478913933854</v>
      </c>
      <c r="J15" s="35">
        <v>18.318502608162014</v>
      </c>
      <c r="K15" s="35">
        <v>15.791561962703346</v>
      </c>
      <c r="L15" s="35">
        <v>11.877345071153412</v>
      </c>
      <c r="M15" s="35">
        <v>10.687876334792925</v>
      </c>
      <c r="N15" s="4">
        <v>6.5179999999999998</v>
      </c>
      <c r="O15" s="4">
        <v>-3.5798816568047336</v>
      </c>
      <c r="P15" s="35">
        <v>1.6683417085427135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17.855052466894939</v>
      </c>
      <c r="AR15" s="21">
        <v>-3.8353296278111237</v>
      </c>
      <c r="AS15">
        <v>4.690117252931314</v>
      </c>
      <c r="AT15">
        <v>-17.855052466894939</v>
      </c>
      <c r="AU15">
        <v>3.8353296278111237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3</v>
      </c>
      <c r="F16" s="4">
        <v>29</v>
      </c>
      <c r="G16" s="4">
        <v>23.5</v>
      </c>
      <c r="H16" s="4">
        <v>17.12</v>
      </c>
      <c r="I16" s="34">
        <v>48908.298591607963</v>
      </c>
      <c r="J16" s="35">
        <v>8.968046097433211</v>
      </c>
      <c r="K16" s="35">
        <v>6.1627069834413248</v>
      </c>
      <c r="L16" s="35" t="s">
        <v>1238</v>
      </c>
      <c r="M16" s="35" t="s">
        <v>1238</v>
      </c>
      <c r="N16" s="4">
        <v>1.909</v>
      </c>
      <c r="O16" s="4">
        <v>-26.29343629343629</v>
      </c>
      <c r="P16" s="35">
        <v>8.744158878504674</v>
      </c>
      <c r="Q16" s="36">
        <f t="shared" si="7"/>
        <v>86.206896551914141</v>
      </c>
      <c r="R16" s="36" t="str">
        <f t="shared" si="8"/>
        <v xml:space="preserve"> </v>
      </c>
      <c r="S16" s="37">
        <f t="shared" si="9"/>
        <v>0.37266355159186904</v>
      </c>
      <c r="T16" s="37" t="str">
        <f t="shared" si="10"/>
        <v/>
      </c>
      <c r="U16" s="37" t="str">
        <f t="shared" si="11"/>
        <v/>
      </c>
      <c r="V16" s="37">
        <f t="shared" si="12"/>
        <v>-0.59784940292014754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4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3</v>
      </c>
      <c r="AD16" s="1" t="str">
        <f t="shared" si="17"/>
        <v xml:space="preserve"> </v>
      </c>
      <c r="AE16" s="1">
        <f t="shared" si="3"/>
        <v>3</v>
      </c>
      <c r="AF16" s="1" t="str">
        <f t="shared" si="4"/>
        <v xml:space="preserve"> </v>
      </c>
      <c r="AG16" s="38">
        <f t="shared" si="18"/>
        <v>8.7441588786946731</v>
      </c>
      <c r="AH16" s="38" t="str">
        <f t="shared" si="19"/>
        <v xml:space="preserve"> </v>
      </c>
      <c r="AI16" s="1">
        <f t="shared" si="20"/>
        <v>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59.784940292014753</v>
      </c>
      <c r="AR16" s="21" t="e">
        <v>#VALUE!</v>
      </c>
      <c r="AS16">
        <v>37.266355140186903</v>
      </c>
      <c r="AT16">
        <v>-59.784940292014753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13</v>
      </c>
      <c r="D17" s="4">
        <v>3</v>
      </c>
      <c r="E17" s="4">
        <v>9</v>
      </c>
      <c r="F17" s="4">
        <v>25</v>
      </c>
      <c r="G17" s="4">
        <v>87</v>
      </c>
      <c r="H17" s="4">
        <v>77.36</v>
      </c>
      <c r="I17" s="34">
        <v>55979.111166095616</v>
      </c>
      <c r="J17" s="35">
        <v>30.882235528942118</v>
      </c>
      <c r="K17" s="35">
        <v>15.267416617327807</v>
      </c>
      <c r="L17" s="35">
        <v>13.161940066983959</v>
      </c>
      <c r="M17" s="35">
        <v>9.5126723628110881</v>
      </c>
      <c r="N17" s="4">
        <v>2.5049999999999999</v>
      </c>
      <c r="O17" s="4">
        <v>-57.318112114499918</v>
      </c>
      <c r="P17" s="35">
        <v>3.486297828335057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3.486297828535057</v>
      </c>
      <c r="AH17" s="38" t="str">
        <f t="shared" si="19"/>
        <v xml:space="preserve"> </v>
      </c>
      <c r="AI17" s="1">
        <f t="shared" si="20"/>
        <v>16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-57.318112114299922</v>
      </c>
      <c r="AM17" s="1" t="str">
        <f t="shared" si="5"/>
        <v xml:space="preserve"> </v>
      </c>
      <c r="AN17" s="1">
        <f t="shared" si="6"/>
        <v>2</v>
      </c>
      <c r="AO17" t="s">
        <v>703</v>
      </c>
      <c r="AP17" t="s">
        <v>1244</v>
      </c>
      <c r="AQ17" s="22">
        <v>-38.484005570391709</v>
      </c>
      <c r="AR17" s="21">
        <v>-15.065646170037184</v>
      </c>
      <c r="AS17">
        <v>12.461220268872797</v>
      </c>
      <c r="AT17">
        <v>38.484005570391709</v>
      </c>
      <c r="AU17">
        <v>15.065646170037184</v>
      </c>
      <c r="AV17" t="s">
        <v>1889</v>
      </c>
    </row>
    <row r="18" spans="1:48" x14ac:dyDescent="0.25">
      <c r="A18" s="14">
        <v>2.0999999999999992E-10</v>
      </c>
      <c r="B18" t="s">
        <v>934</v>
      </c>
      <c r="C18" s="4">
        <v>9</v>
      </c>
      <c r="D18" s="4">
        <v>7</v>
      </c>
      <c r="E18" s="4">
        <v>10</v>
      </c>
      <c r="F18" s="4">
        <v>26</v>
      </c>
      <c r="G18" s="4">
        <v>153.5</v>
      </c>
      <c r="H18" s="4">
        <v>160</v>
      </c>
      <c r="I18" s="34">
        <v>50075.432263763978</v>
      </c>
      <c r="J18" s="35" t="s">
        <v>1238</v>
      </c>
      <c r="K18" s="35">
        <v>37.122969837587</v>
      </c>
      <c r="L18" s="35">
        <v>29.896679839249835</v>
      </c>
      <c r="M18" s="35">
        <v>26.262946943669903</v>
      </c>
      <c r="N18" s="4">
        <v>3.766</v>
      </c>
      <c r="O18" s="4">
        <v>3.1780821917808249</v>
      </c>
      <c r="P18" s="35">
        <v>0.48875000000000002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934</v>
      </c>
      <c r="AP18" t="s">
        <v>1293</v>
      </c>
      <c r="AQ18" s="22" t="e">
        <v>#VALUE!</v>
      </c>
      <c r="AR18" s="21">
        <v>-161.36578396001582</v>
      </c>
      <c r="AS18">
        <v>-4.0625000000000018</v>
      </c>
      <c r="AT18" t="e">
        <v>#VALUE!</v>
      </c>
      <c r="AU18">
        <v>161.36578396001582</v>
      </c>
      <c r="AV18" t="s">
        <v>1890</v>
      </c>
    </row>
    <row r="19" spans="1:48" x14ac:dyDescent="0.25">
      <c r="A19" s="14">
        <v>2.1999999999999991E-10</v>
      </c>
      <c r="B19" t="s">
        <v>935</v>
      </c>
      <c r="C19" s="4">
        <v>10</v>
      </c>
      <c r="D19" s="4">
        <v>2</v>
      </c>
      <c r="E19" s="4">
        <v>10</v>
      </c>
      <c r="F19" s="4">
        <v>22</v>
      </c>
      <c r="G19" s="4">
        <v>130</v>
      </c>
      <c r="H19" s="4">
        <v>111.6</v>
      </c>
      <c r="I19" s="34">
        <v>57702.411380545207</v>
      </c>
      <c r="J19" s="35" t="s">
        <v>1238</v>
      </c>
      <c r="K19" s="35">
        <v>27.047988366456615</v>
      </c>
      <c r="L19" s="35">
        <v>20.246842716790812</v>
      </c>
      <c r="M19" s="35">
        <v>13.421053838715428</v>
      </c>
      <c r="N19" s="4">
        <v>2.004</v>
      </c>
      <c r="O19" s="4">
        <v>-55.067264573991025</v>
      </c>
      <c r="P19" s="35">
        <v>1.873655913978495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0.16487455219132616</v>
      </c>
      <c r="T19" s="37" t="str">
        <f t="shared" si="10"/>
        <v/>
      </c>
      <c r="U19" s="37" t="str">
        <f t="shared" si="11"/>
        <v xml:space="preserve"> </v>
      </c>
      <c r="V19" s="37" t="str">
        <f t="shared" si="12"/>
        <v xml:space="preserve"> 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15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>
        <f t="shared" si="23"/>
        <v>-55.067264573771027</v>
      </c>
      <c r="AM19" s="1" t="str">
        <f t="shared" si="5"/>
        <v xml:space="preserve"> </v>
      </c>
      <c r="AN19" s="1">
        <f t="shared" si="6"/>
        <v>1</v>
      </c>
      <c r="AO19" t="s">
        <v>935</v>
      </c>
      <c r="AP19" t="s">
        <v>1248</v>
      </c>
      <c r="AQ19" s="22" t="e">
        <v>#VALUE!</v>
      </c>
      <c r="AR19" s="21">
        <v>-77.004000037548963</v>
      </c>
      <c r="AS19">
        <v>16.487455197132618</v>
      </c>
      <c r="AT19" t="e">
        <v>#VALUE!</v>
      </c>
      <c r="AU19">
        <v>77.004000037548963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11</v>
      </c>
      <c r="D20" s="4">
        <v>0</v>
      </c>
      <c r="E20" s="4">
        <v>9</v>
      </c>
      <c r="F20" s="4">
        <v>20</v>
      </c>
      <c r="G20" s="4">
        <v>36</v>
      </c>
      <c r="H20" s="4">
        <v>31.52</v>
      </c>
      <c r="I20" s="34">
        <v>14165.002057662366</v>
      </c>
      <c r="J20" s="35">
        <v>20.296200901481004</v>
      </c>
      <c r="K20" s="35">
        <v>11.366750811395599</v>
      </c>
      <c r="L20" s="35">
        <v>6.7297538778936312</v>
      </c>
      <c r="M20" s="35">
        <v>5.3827554164146711</v>
      </c>
      <c r="N20" s="4">
        <v>1.5529999999999999</v>
      </c>
      <c r="O20" s="4">
        <v>-49.115334207077325</v>
      </c>
      <c r="P20" s="35">
        <v>5.4822335025380715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-0.41166463713993451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10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5.4822335027680715</v>
      </c>
      <c r="AH20" s="38" t="str">
        <f t="shared" si="19"/>
        <v xml:space="preserve"> </v>
      </c>
      <c r="AI20" s="1">
        <f t="shared" si="20"/>
        <v>9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8.9865370638611335</v>
      </c>
      <c r="AR20" s="21">
        <v>41.166463713993451</v>
      </c>
      <c r="AS20">
        <v>14.213197969543145</v>
      </c>
      <c r="AT20">
        <v>-8.9865370638611335</v>
      </c>
      <c r="AU20">
        <v>-41.166463713993451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16</v>
      </c>
      <c r="D21" s="4">
        <v>0</v>
      </c>
      <c r="E21" s="4">
        <v>1</v>
      </c>
      <c r="F21" s="4">
        <v>17</v>
      </c>
      <c r="G21" s="4">
        <v>14</v>
      </c>
      <c r="H21" s="4">
        <v>11.955</v>
      </c>
      <c r="I21" s="34">
        <v>34400.904615886378</v>
      </c>
      <c r="J21" s="35">
        <v>16.309686221009549</v>
      </c>
      <c r="K21" s="35">
        <v>11.15205223880597</v>
      </c>
      <c r="L21" s="35">
        <v>6.4421519431374401</v>
      </c>
      <c r="M21" s="35">
        <v>5.7426949398281044</v>
      </c>
      <c r="N21" s="4">
        <v>0.73299999999999998</v>
      </c>
      <c r="O21" s="4">
        <v>-20.927723840345205</v>
      </c>
      <c r="P21" s="35">
        <v>6.3404433291509825</v>
      </c>
      <c r="Q21" s="36">
        <f t="shared" si="7"/>
        <v>94.117647059063529</v>
      </c>
      <c r="R21" s="36" t="str">
        <f t="shared" si="8"/>
        <v xml:space="preserve"> </v>
      </c>
      <c r="S21" s="37">
        <f t="shared" si="9"/>
        <v>0.17105813491168551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-0.43680766491095913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8</v>
      </c>
      <c r="AC21" s="1">
        <f t="shared" si="2"/>
        <v>14</v>
      </c>
      <c r="AD21" s="1" t="str">
        <f t="shared" si="17"/>
        <v xml:space="preserve"> </v>
      </c>
      <c r="AE21" s="1">
        <f t="shared" si="3"/>
        <v>2</v>
      </c>
      <c r="AF21" s="1" t="str">
        <f t="shared" si="4"/>
        <v xml:space="preserve"> </v>
      </c>
      <c r="AG21" s="38">
        <f t="shared" si="18"/>
        <v>6.3404433293909825</v>
      </c>
      <c r="AH21" s="38" t="str">
        <f t="shared" si="19"/>
        <v xml:space="preserve"> </v>
      </c>
      <c r="AI21" s="1">
        <f t="shared" si="20"/>
        <v>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26.863109525704807</v>
      </c>
      <c r="AR21" s="21">
        <v>43.680766491095909</v>
      </c>
      <c r="AS21">
        <v>17.105813467168552</v>
      </c>
      <c r="AT21">
        <v>-26.863109525704807</v>
      </c>
      <c r="AU21">
        <v>-43.680766491095909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27</v>
      </c>
      <c r="D22" s="4">
        <v>0</v>
      </c>
      <c r="E22" s="4">
        <v>1</v>
      </c>
      <c r="F22" s="4">
        <v>28</v>
      </c>
      <c r="G22" s="4">
        <v>42</v>
      </c>
      <c r="H22" s="4">
        <v>32.19</v>
      </c>
      <c r="I22" s="34">
        <v>100913.44115362465</v>
      </c>
      <c r="J22" s="35">
        <v>27.743037491483662</v>
      </c>
      <c r="K22" s="35">
        <v>12.750822796119376</v>
      </c>
      <c r="L22" s="35">
        <v>7.4111843143491791</v>
      </c>
      <c r="M22" s="35">
        <v>5.5465572482312648</v>
      </c>
      <c r="N22" s="4">
        <v>1.371</v>
      </c>
      <c r="O22" s="4">
        <v>-68.69863013698631</v>
      </c>
      <c r="P22" s="35">
        <v>8.1765279465486049</v>
      </c>
      <c r="Q22" s="36">
        <f t="shared" si="7"/>
        <v>96.428571428821428</v>
      </c>
      <c r="R22" s="36" t="str">
        <f t="shared" si="8"/>
        <v xml:space="preserve"> </v>
      </c>
      <c r="S22" s="37">
        <f t="shared" si="9"/>
        <v>0.30475302914096014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-0.35209193502182234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14</v>
      </c>
      <c r="AC22" s="1">
        <f t="shared" si="2"/>
        <v>5</v>
      </c>
      <c r="AD22" s="1" t="str">
        <f t="shared" si="17"/>
        <v xml:space="preserve"> </v>
      </c>
      <c r="AE22" s="1">
        <f t="shared" si="3"/>
        <v>1</v>
      </c>
      <c r="AF22" s="1" t="str">
        <f t="shared" si="4"/>
        <v xml:space="preserve"> </v>
      </c>
      <c r="AG22" s="38">
        <f t="shared" si="18"/>
        <v>8.1765279467986041</v>
      </c>
      <c r="AH22" s="38" t="str">
        <f t="shared" si="19"/>
        <v xml:space="preserve"> </v>
      </c>
      <c r="AI22" s="1">
        <f t="shared" si="20"/>
        <v>3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-68.698630136736313</v>
      </c>
      <c r="AM22" s="1" t="str">
        <f t="shared" si="5"/>
        <v xml:space="preserve"> </v>
      </c>
      <c r="AN22" s="1">
        <f t="shared" si="6"/>
        <v>5</v>
      </c>
      <c r="AO22" t="s">
        <v>704</v>
      </c>
      <c r="AP22" t="s">
        <v>1295</v>
      </c>
      <c r="AQ22" s="22">
        <v>-24.407022118253273</v>
      </c>
      <c r="AR22" s="21">
        <v>35.209193502182231</v>
      </c>
      <c r="AS22">
        <v>30.475302889096014</v>
      </c>
      <c r="AT22">
        <v>24.407022118253273</v>
      </c>
      <c r="AU22">
        <v>-35.209193502182231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25</v>
      </c>
      <c r="D23" s="4">
        <v>3</v>
      </c>
      <c r="E23" s="4">
        <v>7</v>
      </c>
      <c r="F23" s="4">
        <v>35</v>
      </c>
      <c r="G23" s="4">
        <v>9.5246171951293945</v>
      </c>
      <c r="H23" s="4">
        <v>6.0880000000000001</v>
      </c>
      <c r="I23" s="34">
        <v>3232.3070388342253</v>
      </c>
      <c r="J23" s="35">
        <v>14.986626824597257</v>
      </c>
      <c r="K23" s="35">
        <v>10.563261197954013</v>
      </c>
      <c r="L23" s="35">
        <v>3.0839173815468617</v>
      </c>
      <c r="M23" s="35">
        <v>3.0550559461961782</v>
      </c>
      <c r="N23" s="4">
        <v>0.48</v>
      </c>
      <c r="O23" s="4">
        <v>-35.135135135135137</v>
      </c>
      <c r="P23" s="35">
        <v>2.2103039187999656</v>
      </c>
      <c r="Q23" s="36">
        <f t="shared" si="7"/>
        <v>71.428571428831432</v>
      </c>
      <c r="R23" s="36" t="str">
        <f t="shared" si="8"/>
        <v xml:space="preserve"> </v>
      </c>
      <c r="S23" s="37">
        <f t="shared" si="9"/>
        <v>0.5644903411156823</v>
      </c>
      <c r="T23" s="37" t="str">
        <f t="shared" si="10"/>
        <v/>
      </c>
      <c r="U23" s="37" t="str">
        <f t="shared" si="11"/>
        <v/>
      </c>
      <c r="V23" s="37">
        <f t="shared" si="12"/>
        <v>-0.32796053228922373</v>
      </c>
      <c r="W23" s="37" t="str">
        <f t="shared" si="13"/>
        <v/>
      </c>
      <c r="X23" s="37">
        <f t="shared" si="14"/>
        <v>-0.7303946496969479</v>
      </c>
      <c r="Y23" s="1" t="str">
        <f t="shared" si="0"/>
        <v xml:space="preserve"> </v>
      </c>
      <c r="Z23" s="1">
        <f t="shared" si="15"/>
        <v>11</v>
      </c>
      <c r="AA23" s="1" t="str">
        <f t="shared" si="1"/>
        <v xml:space="preserve"> </v>
      </c>
      <c r="AB23" s="1">
        <f t="shared" si="16"/>
        <v>2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11</v>
      </c>
      <c r="AF23" s="1" t="str">
        <f t="shared" si="4"/>
        <v xml:space="preserve"> </v>
      </c>
      <c r="AG23" s="38">
        <f t="shared" si="18"/>
        <v>2.2103039190599656</v>
      </c>
      <c r="AH23" s="38" t="str">
        <f t="shared" si="19"/>
        <v xml:space="preserve"> </v>
      </c>
      <c r="AI23" s="1">
        <f t="shared" si="20"/>
        <v>23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32.796053228922375</v>
      </c>
      <c r="AR23" s="21">
        <v>73.039464969694791</v>
      </c>
      <c r="AS23">
        <v>56.449034085568229</v>
      </c>
      <c r="AT23">
        <v>-32.796053228922375</v>
      </c>
      <c r="AU23">
        <v>-73.039464969694791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5</v>
      </c>
      <c r="D24" s="4">
        <v>6</v>
      </c>
      <c r="E24" s="4">
        <v>17</v>
      </c>
      <c r="F24" s="4">
        <v>28</v>
      </c>
      <c r="G24" s="4">
        <v>16</v>
      </c>
      <c r="H24" s="4">
        <v>12.97</v>
      </c>
      <c r="I24" s="34">
        <v>13078.218670135479</v>
      </c>
      <c r="J24" s="35" t="s">
        <v>1238</v>
      </c>
      <c r="K24" s="35">
        <v>8.8291354663036081</v>
      </c>
      <c r="L24" s="35" t="s">
        <v>1238</v>
      </c>
      <c r="M24" s="35" t="s">
        <v>1238</v>
      </c>
      <c r="N24" s="4">
        <v>-0.64900000000000002</v>
      </c>
      <c r="O24" s="4" t="s">
        <v>132</v>
      </c>
      <c r="P24" s="35">
        <v>5.4202004626060143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0.23361603727848099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10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5.4202004628760143</v>
      </c>
      <c r="AH24" s="38" t="str">
        <f t="shared" si="19"/>
        <v xml:space="preserve"> </v>
      </c>
      <c r="AI24" s="1">
        <f t="shared" si="20"/>
        <v>10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 t="e">
        <v>#VALUE!</v>
      </c>
      <c r="AR24" s="21" t="e">
        <v>#VALUE!</v>
      </c>
      <c r="AS24">
        <v>23.3616037008481</v>
      </c>
      <c r="AT24" t="e">
        <v>#VALUE!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1219</v>
      </c>
      <c r="C25" s="4">
        <v>10</v>
      </c>
      <c r="D25" s="4">
        <v>0</v>
      </c>
      <c r="E25" s="4">
        <v>7</v>
      </c>
      <c r="F25" s="4">
        <v>17</v>
      </c>
      <c r="G25" s="4">
        <v>84</v>
      </c>
      <c r="H25" s="4">
        <v>68.06</v>
      </c>
      <c r="I25" s="34">
        <v>17155.159808469114</v>
      </c>
      <c r="J25" s="35">
        <v>15.984030061061532</v>
      </c>
      <c r="K25" s="35">
        <v>11.618299761010583</v>
      </c>
      <c r="L25" s="35">
        <v>9.2599731742911864</v>
      </c>
      <c r="M25" s="35">
        <v>7.5435438798044601</v>
      </c>
      <c r="N25" s="4">
        <v>4.258</v>
      </c>
      <c r="O25" s="4">
        <v>-35.582450832072624</v>
      </c>
      <c r="P25" s="35">
        <v>3.0811049074346162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0.23420511341546876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9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3.0811049077146162</v>
      </c>
      <c r="AH25" s="38" t="str">
        <f t="shared" si="19"/>
        <v xml:space="preserve"> </v>
      </c>
      <c r="AI25" s="1">
        <f t="shared" si="20"/>
        <v>19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1219</v>
      </c>
      <c r="AP25" t="s">
        <v>1244</v>
      </c>
      <c r="AQ25" s="22">
        <v>28.323436755772356</v>
      </c>
      <c r="AR25" s="21">
        <v>19.046524190625281</v>
      </c>
      <c r="AS25">
        <v>23.420511313546875</v>
      </c>
      <c r="AT25">
        <v>-28.323436755772356</v>
      </c>
      <c r="AU25">
        <v>-19.046524190625281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17</v>
      </c>
      <c r="D26" s="4">
        <v>3</v>
      </c>
      <c r="E26" s="4">
        <v>10</v>
      </c>
      <c r="F26" s="4">
        <v>30</v>
      </c>
      <c r="G26" s="4">
        <v>570</v>
      </c>
      <c r="H26" s="4">
        <v>600</v>
      </c>
      <c r="I26" s="34">
        <v>89526.989068564464</v>
      </c>
      <c r="J26" s="35">
        <v>37.568092167052782</v>
      </c>
      <c r="K26" s="35">
        <v>25.806451612903224</v>
      </c>
      <c r="L26" s="35">
        <v>20.042310804087862</v>
      </c>
      <c r="M26" s="35">
        <v>15.489714517999916</v>
      </c>
      <c r="N26" s="4">
        <v>15.971</v>
      </c>
      <c r="O26" s="4">
        <v>-37.603531801844035</v>
      </c>
      <c r="P26" s="35">
        <v>1.7055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-68.465132003005053</v>
      </c>
      <c r="AR26" s="21">
        <v>-75.215920424833385</v>
      </c>
      <c r="AS26">
        <v>-5.0000000000000044</v>
      </c>
      <c r="AT26">
        <v>68.465132003005053</v>
      </c>
      <c r="AU26">
        <v>75.215920424833385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5</v>
      </c>
      <c r="D27" s="4">
        <v>7</v>
      </c>
      <c r="E27" s="4">
        <v>9</v>
      </c>
      <c r="F27" s="4">
        <v>21</v>
      </c>
      <c r="G27" s="4">
        <v>65</v>
      </c>
      <c r="H27" s="4">
        <v>69.959999999999994</v>
      </c>
      <c r="I27" s="34">
        <v>22108.497549866635</v>
      </c>
      <c r="J27" s="35">
        <v>26.72268907563025</v>
      </c>
      <c r="K27" s="35">
        <v>22.315789473684205</v>
      </c>
      <c r="L27" s="35">
        <v>17.557712167861865</v>
      </c>
      <c r="M27" s="35">
        <v>14.961330874234358</v>
      </c>
      <c r="N27" s="4">
        <v>2.6179999999999999</v>
      </c>
      <c r="O27" s="4">
        <v>-16.250799744081895</v>
      </c>
      <c r="P27" s="35">
        <v>2.0425957690108638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2.0425957693108638</v>
      </c>
      <c r="AH27" s="38" t="str">
        <f t="shared" si="19"/>
        <v xml:space="preserve"> </v>
      </c>
      <c r="AI27" s="1">
        <f t="shared" si="20"/>
        <v>26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-19.831513471142557</v>
      </c>
      <c r="AR27" s="21">
        <v>-53.494810459617661</v>
      </c>
      <c r="AS27">
        <v>-7.0897655803316084</v>
      </c>
      <c r="AT27">
        <v>19.831513471142557</v>
      </c>
      <c r="AU27">
        <v>53.494810459617661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19</v>
      </c>
      <c r="D28" s="4">
        <v>6</v>
      </c>
      <c r="E28" s="4">
        <v>8</v>
      </c>
      <c r="F28" s="4">
        <v>33</v>
      </c>
      <c r="G28" s="4">
        <v>425</v>
      </c>
      <c r="H28" s="4">
        <v>426.15</v>
      </c>
      <c r="I28" s="34">
        <v>254164.92763996247</v>
      </c>
      <c r="J28" s="35" t="s">
        <v>1238</v>
      </c>
      <c r="K28" s="35">
        <v>30.711300086480254</v>
      </c>
      <c r="L28" s="35">
        <v>21.971984577787442</v>
      </c>
      <c r="M28" s="35">
        <v>16.60138137510879</v>
      </c>
      <c r="N28" s="4">
        <v>8.3550000000000004</v>
      </c>
      <c r="O28" s="4">
        <v>-41.286015460295147</v>
      </c>
      <c r="P28" s="35">
        <v>1.4893816731197937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 t="e">
        <v>#VALUE!</v>
      </c>
      <c r="AR28" s="21">
        <v>-92.085710025614944</v>
      </c>
      <c r="AS28">
        <v>-0.26985803120965768</v>
      </c>
      <c r="AT28" t="e">
        <v>#VALUE!</v>
      </c>
      <c r="AU28">
        <v>92.085710025614944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15</v>
      </c>
      <c r="D29" s="4">
        <v>0</v>
      </c>
      <c r="E29" s="4">
        <v>3</v>
      </c>
      <c r="F29" s="4">
        <v>18</v>
      </c>
      <c r="G29" s="4">
        <v>108</v>
      </c>
      <c r="H29" s="4">
        <v>94.96</v>
      </c>
      <c r="I29" s="34">
        <v>20044.40471682094</v>
      </c>
      <c r="J29" s="35">
        <v>26.893231379212686</v>
      </c>
      <c r="K29" s="35">
        <v>11.481078466932654</v>
      </c>
      <c r="L29" s="35">
        <v>7.1896660434530322</v>
      </c>
      <c r="M29" s="35">
        <v>5.3442713375185704</v>
      </c>
      <c r="N29" s="4">
        <v>3.5310000000000001</v>
      </c>
      <c r="O29" s="4">
        <v>-64.203163017031628</v>
      </c>
      <c r="P29" s="35">
        <v>3.4035383319292341</v>
      </c>
      <c r="Q29" s="36">
        <f t="shared" si="7"/>
        <v>83.333333333653329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-0.37145772976744096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12</v>
      </c>
      <c r="AC29" s="1" t="str">
        <f t="shared" si="2"/>
        <v xml:space="preserve"> </v>
      </c>
      <c r="AD29" s="1" t="str">
        <f t="shared" si="17"/>
        <v xml:space="preserve"> </v>
      </c>
      <c r="AE29" s="1">
        <f t="shared" si="3"/>
        <v>4</v>
      </c>
      <c r="AF29" s="1" t="str">
        <f t="shared" si="4"/>
        <v xml:space="preserve"> </v>
      </c>
      <c r="AG29" s="38">
        <f t="shared" si="18"/>
        <v>3.4035383322492341</v>
      </c>
      <c r="AH29" s="38" t="str">
        <f t="shared" si="19"/>
        <v xml:space="preserve"> </v>
      </c>
      <c r="AI29" s="1">
        <f t="shared" si="20"/>
        <v>18</v>
      </c>
      <c r="AJ29" s="1" t="str">
        <f t="shared" si="21"/>
        <v xml:space="preserve"> </v>
      </c>
      <c r="AK29" s="25" t="str">
        <f t="shared" si="22"/>
        <v xml:space="preserve"> </v>
      </c>
      <c r="AL29" s="25">
        <f t="shared" si="23"/>
        <v>-64.203163016711628</v>
      </c>
      <c r="AM29" s="1" t="str">
        <f t="shared" si="5"/>
        <v xml:space="preserve"> </v>
      </c>
      <c r="AN29" s="1">
        <f t="shared" si="6"/>
        <v>4</v>
      </c>
      <c r="AO29" t="s">
        <v>715</v>
      </c>
      <c r="AP29" t="s">
        <v>1248</v>
      </c>
      <c r="AQ29" s="22">
        <v>-20.59626967854744</v>
      </c>
      <c r="AR29" s="21">
        <v>37.145772976744098</v>
      </c>
      <c r="AS29">
        <v>13.732097725358061</v>
      </c>
      <c r="AT29">
        <v>20.59626967854744</v>
      </c>
      <c r="AU29">
        <v>-37.145772976744098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17</v>
      </c>
      <c r="D30" s="4">
        <v>0</v>
      </c>
      <c r="E30" s="4">
        <v>9</v>
      </c>
      <c r="F30" s="4">
        <v>26</v>
      </c>
      <c r="G30" s="4">
        <v>12</v>
      </c>
      <c r="H30" s="4">
        <v>11.098000000000001</v>
      </c>
      <c r="I30" s="34">
        <v>14461.582287551149</v>
      </c>
      <c r="J30" s="35" t="s">
        <v>1238</v>
      </c>
      <c r="K30" s="35">
        <v>11.932117323194092</v>
      </c>
      <c r="L30" s="35">
        <v>7.3072862160852718</v>
      </c>
      <c r="M30" s="35">
        <v>4.4875094374709441</v>
      </c>
      <c r="N30" s="4">
        <v>-1.514</v>
      </c>
      <c r="O30" s="4">
        <v>-88.542963885429629</v>
      </c>
      <c r="P30" s="35">
        <v>1.4717773046122302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-0.36117501984953948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13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-88.542963885099624</v>
      </c>
      <c r="AM30" s="1" t="str">
        <f t="shared" si="5"/>
        <v xml:space="preserve"> </v>
      </c>
      <c r="AN30" s="1">
        <f t="shared" si="6"/>
        <v>7</v>
      </c>
      <c r="AO30" t="s">
        <v>725</v>
      </c>
      <c r="AP30" t="s">
        <v>1242</v>
      </c>
      <c r="AQ30" s="22" t="e">
        <v>#VALUE!</v>
      </c>
      <c r="AR30" s="21">
        <v>36.117501984953947</v>
      </c>
      <c r="AS30">
        <v>8.1275905568570792</v>
      </c>
      <c r="AT30" t="e">
        <v>#VALUE!</v>
      </c>
      <c r="AU30">
        <v>-36.117501984953947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9</v>
      </c>
      <c r="E31" s="4">
        <v>13</v>
      </c>
      <c r="F31" s="4">
        <v>29</v>
      </c>
      <c r="G31" s="4">
        <v>277.5</v>
      </c>
      <c r="H31" s="4">
        <v>281</v>
      </c>
      <c r="I31" s="34">
        <v>185700.89670626284</v>
      </c>
      <c r="J31" s="35">
        <v>39.588616511693438</v>
      </c>
      <c r="K31" s="35">
        <v>35.046146171114991</v>
      </c>
      <c r="L31" s="35">
        <v>24.160555061959318</v>
      </c>
      <c r="M31" s="35">
        <v>21.44466532927504</v>
      </c>
      <c r="N31" s="4">
        <v>7.0979999999999999</v>
      </c>
      <c r="O31" s="4">
        <v>-8.2945736434108568</v>
      </c>
      <c r="P31" s="35">
        <v>1.6231316725978648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-77.525690599421978</v>
      </c>
      <c r="AR31" s="21">
        <v>-111.21885268302671</v>
      </c>
      <c r="AS31">
        <v>-1.2455516014234891</v>
      </c>
      <c r="AT31">
        <v>77.525690599421978</v>
      </c>
      <c r="AU31">
        <v>111.21885268302671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22</v>
      </c>
      <c r="D32" s="4">
        <v>1</v>
      </c>
      <c r="E32" s="4">
        <v>8</v>
      </c>
      <c r="F32" s="4">
        <v>31</v>
      </c>
      <c r="G32" s="4">
        <v>14</v>
      </c>
      <c r="H32" s="4">
        <v>9.6359999999999992</v>
      </c>
      <c r="I32" s="34">
        <v>30287.132365587127</v>
      </c>
      <c r="J32" s="35">
        <v>9.616766467065867</v>
      </c>
      <c r="K32" s="35">
        <v>8.759999999999998</v>
      </c>
      <c r="L32" s="35">
        <v>5.1216746446002297</v>
      </c>
      <c r="M32" s="35">
        <v>4.9750297186016796</v>
      </c>
      <c r="N32" s="4">
        <v>1.002</v>
      </c>
      <c r="O32" s="4">
        <v>-13.321799307958472</v>
      </c>
      <c r="P32" s="35">
        <v>7.2229140722291421</v>
      </c>
      <c r="Q32" s="36">
        <f t="shared" si="7"/>
        <v>70.967741935833871</v>
      </c>
      <c r="R32" s="36" t="str">
        <f t="shared" si="8"/>
        <v xml:space="preserve"> </v>
      </c>
      <c r="S32" s="37">
        <f t="shared" si="9"/>
        <v>0.4528850148788503</v>
      </c>
      <c r="T32" s="37" t="str">
        <f t="shared" si="10"/>
        <v/>
      </c>
      <c r="U32" s="37" t="str">
        <f t="shared" si="11"/>
        <v/>
      </c>
      <c r="V32" s="37">
        <f t="shared" si="12"/>
        <v>-0.56875908813459986</v>
      </c>
      <c r="W32" s="37" t="str">
        <f t="shared" si="13"/>
        <v/>
      </c>
      <c r="X32" s="37">
        <f t="shared" si="14"/>
        <v>-0.5522477693604444</v>
      </c>
      <c r="Y32" s="1" t="str">
        <f t="shared" si="0"/>
        <v xml:space="preserve"> </v>
      </c>
      <c r="Z32" s="1">
        <f t="shared" si="15"/>
        <v>7</v>
      </c>
      <c r="AA32" s="1" t="str">
        <f t="shared" si="1"/>
        <v xml:space="preserve"> </v>
      </c>
      <c r="AB32" s="1">
        <f t="shared" si="16"/>
        <v>4</v>
      </c>
      <c r="AC32" s="1">
        <f t="shared" si="2"/>
        <v>2</v>
      </c>
      <c r="AD32" s="1" t="str">
        <f t="shared" si="17"/>
        <v xml:space="preserve"> </v>
      </c>
      <c r="AE32" s="1">
        <f t="shared" si="3"/>
        <v>13</v>
      </c>
      <c r="AF32" s="1" t="str">
        <f t="shared" si="4"/>
        <v xml:space="preserve"> </v>
      </c>
      <c r="AG32" s="38">
        <f t="shared" si="18"/>
        <v>7.2229140725791421</v>
      </c>
      <c r="AH32" s="38" t="str">
        <f t="shared" si="19"/>
        <v xml:space="preserve"> </v>
      </c>
      <c r="AI32" s="1">
        <f t="shared" si="20"/>
        <v>4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56.875908813459986</v>
      </c>
      <c r="AR32" s="21">
        <v>55.224776936044442</v>
      </c>
      <c r="AS32">
        <v>45.288501452885029</v>
      </c>
      <c r="AT32">
        <v>-56.875908813459986</v>
      </c>
      <c r="AU32">
        <v>-55.224776936044442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11</v>
      </c>
      <c r="D33" s="4">
        <v>3</v>
      </c>
      <c r="E33" s="4">
        <v>8</v>
      </c>
      <c r="F33" s="4">
        <v>22</v>
      </c>
      <c r="G33" s="4">
        <v>34.599998474121094</v>
      </c>
      <c r="H33" s="4">
        <v>29.82</v>
      </c>
      <c r="I33" s="34">
        <v>8481.4611042945598</v>
      </c>
      <c r="J33" s="35">
        <v>7.818563188253802</v>
      </c>
      <c r="K33" s="35">
        <v>6.8504479669193667</v>
      </c>
      <c r="L33" s="35">
        <v>6.1660116552377087</v>
      </c>
      <c r="M33" s="35">
        <v>5.6260398070855109</v>
      </c>
      <c r="N33" s="4">
        <v>3.8140000000000001</v>
      </c>
      <c r="O33" s="4">
        <v>-24.023904382470125</v>
      </c>
      <c r="P33" s="35">
        <v>6.4185110663983904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0.16029505314742762</v>
      </c>
      <c r="T33" s="37" t="str">
        <f t="shared" si="10"/>
        <v/>
      </c>
      <c r="U33" s="37" t="str">
        <f t="shared" si="11"/>
        <v/>
      </c>
      <c r="V33" s="37">
        <f t="shared" si="12"/>
        <v>-0.64939521716299509</v>
      </c>
      <c r="W33" s="37" t="str">
        <f t="shared" si="13"/>
        <v/>
      </c>
      <c r="X33" s="37">
        <f t="shared" si="14"/>
        <v>-0.46094868097626307</v>
      </c>
      <c r="Y33" s="1" t="str">
        <f t="shared" si="0"/>
        <v xml:space="preserve"> </v>
      </c>
      <c r="Z33" s="1">
        <f t="shared" si="15"/>
        <v>2</v>
      </c>
      <c r="AA33" s="1" t="str">
        <f t="shared" si="1"/>
        <v xml:space="preserve"> </v>
      </c>
      <c r="AB33" s="1">
        <f t="shared" si="16"/>
        <v>5</v>
      </c>
      <c r="AC33" s="1">
        <f t="shared" si="2"/>
        <v>16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6.4185110667583904</v>
      </c>
      <c r="AH33" s="38" t="str">
        <f t="shared" si="19"/>
        <v xml:space="preserve"> </v>
      </c>
      <c r="AI33" s="1">
        <f t="shared" si="20"/>
        <v>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64.93952171629951</v>
      </c>
      <c r="AR33" s="21">
        <v>46.094868097626303</v>
      </c>
      <c r="AS33">
        <v>16.029505278742761</v>
      </c>
      <c r="AT33">
        <v>-64.93952171629951</v>
      </c>
      <c r="AU33">
        <v>-46.094868097626303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9</v>
      </c>
      <c r="D34" s="4">
        <v>1</v>
      </c>
      <c r="E34" s="4">
        <v>14</v>
      </c>
      <c r="F34" s="4">
        <v>24</v>
      </c>
      <c r="G34" s="4">
        <v>148.5</v>
      </c>
      <c r="H34" s="4">
        <v>141</v>
      </c>
      <c r="I34" s="34">
        <v>43630.101864514421</v>
      </c>
      <c r="J34" s="35">
        <v>26.458997935822858</v>
      </c>
      <c r="K34" s="35">
        <v>24.982282069454286</v>
      </c>
      <c r="L34" s="35">
        <v>18.369299824150414</v>
      </c>
      <c r="M34" s="35">
        <v>17.718119906868452</v>
      </c>
      <c r="N34" s="4">
        <v>5.6440000000000001</v>
      </c>
      <c r="O34" s="4">
        <v>3.5596330275229349</v>
      </c>
      <c r="P34" s="35">
        <v>2.0418439716312053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2.0418439720012054</v>
      </c>
      <c r="AH34" s="38" t="str">
        <f t="shared" si="19"/>
        <v xml:space="preserve"> </v>
      </c>
      <c r="AI34" s="1">
        <f t="shared" si="20"/>
        <v>27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-18.649053566653894</v>
      </c>
      <c r="AR34" s="21">
        <v>-60.589954307652746</v>
      </c>
      <c r="AS34">
        <v>5.3191489361702038</v>
      </c>
      <c r="AT34">
        <v>18.649053566653894</v>
      </c>
      <c r="AU34">
        <v>60.589954307652746</v>
      </c>
      <c r="AV34" t="s">
        <v>1905</v>
      </c>
    </row>
    <row r="35" spans="1:48" x14ac:dyDescent="0.25">
      <c r="A35" s="14">
        <v>3.8000000000000014E-10</v>
      </c>
      <c r="B35" t="s">
        <v>936</v>
      </c>
      <c r="C35" s="4">
        <v>3</v>
      </c>
      <c r="D35" s="4">
        <v>5</v>
      </c>
      <c r="E35" s="4">
        <v>14</v>
      </c>
      <c r="F35" s="4">
        <v>22</v>
      </c>
      <c r="G35" s="4">
        <v>670</v>
      </c>
      <c r="H35" s="4">
        <v>758.6</v>
      </c>
      <c r="I35" s="34">
        <v>94628.384939688607</v>
      </c>
      <c r="J35" s="35" t="s">
        <v>1238</v>
      </c>
      <c r="K35" s="35" t="s">
        <v>1238</v>
      </c>
      <c r="L35" s="35">
        <v>36.798449202206569</v>
      </c>
      <c r="M35" s="35">
        <v>28.35595910097879</v>
      </c>
      <c r="N35" s="4">
        <v>10.68</v>
      </c>
      <c r="O35" s="4">
        <v>-26.597938144329902</v>
      </c>
      <c r="P35" s="35">
        <v>0.79765357237015555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936</v>
      </c>
      <c r="AP35" t="s">
        <v>1248</v>
      </c>
      <c r="AQ35" s="22" t="e">
        <v>#VALUE!</v>
      </c>
      <c r="AR35" s="21">
        <v>-221.70313145009314</v>
      </c>
      <c r="AS35">
        <v>-11.679409438439237</v>
      </c>
      <c r="AT35" t="e">
        <v>#VALUE!</v>
      </c>
      <c r="AU35">
        <v>221.70313145009314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8</v>
      </c>
      <c r="D36" s="4">
        <v>4</v>
      </c>
      <c r="E36" s="4">
        <v>12</v>
      </c>
      <c r="F36" s="4">
        <v>24</v>
      </c>
      <c r="G36" s="4">
        <v>25</v>
      </c>
      <c r="H36" s="4">
        <v>23.63</v>
      </c>
      <c r="I36" s="34">
        <v>8256.923488811366</v>
      </c>
      <c r="J36" s="35" t="s">
        <v>1238</v>
      </c>
      <c r="K36" s="35">
        <v>15.955435516542876</v>
      </c>
      <c r="L36" s="35">
        <v>4.420179393021332</v>
      </c>
      <c r="M36" s="35">
        <v>2.3559312245379194</v>
      </c>
      <c r="N36" s="4">
        <v>-23.618000000000002</v>
      </c>
      <c r="O36" s="4" t="s">
        <v>132</v>
      </c>
      <c r="P36" s="35">
        <v>1.6165890816758359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 xml:space="preserve"> </v>
      </c>
      <c r="V36" s="37" t="str">
        <f t="shared" si="12"/>
        <v xml:space="preserve"> </v>
      </c>
      <c r="W36" s="37" t="str">
        <f t="shared" si="13"/>
        <v/>
      </c>
      <c r="X36" s="37">
        <f t="shared" si="14"/>
        <v>-0.61357459807820725</v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>
        <f t="shared" si="16"/>
        <v>3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 t="e">
        <v>#VALUE!</v>
      </c>
      <c r="AR36" s="21">
        <v>61.357459807820725</v>
      </c>
      <c r="AS36">
        <v>5.7977147693609954</v>
      </c>
      <c r="AT36" t="e">
        <v>#VALUE!</v>
      </c>
      <c r="AU36">
        <v>-61.357459807820725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7</v>
      </c>
      <c r="D37" s="4">
        <v>2</v>
      </c>
      <c r="E37" s="4">
        <v>15</v>
      </c>
      <c r="F37" s="4">
        <v>24</v>
      </c>
      <c r="G37" s="4">
        <v>92</v>
      </c>
      <c r="H37" s="4">
        <v>97.48</v>
      </c>
      <c r="I37" s="34">
        <v>49210.047667304018</v>
      </c>
      <c r="J37" s="35">
        <v>39.513579246047833</v>
      </c>
      <c r="K37" s="35">
        <v>24.309226932668331</v>
      </c>
      <c r="L37" s="35">
        <v>16.460299764961128</v>
      </c>
      <c r="M37" s="35">
        <v>12.808888765079743</v>
      </c>
      <c r="N37" s="4">
        <v>2.4670000000000001</v>
      </c>
      <c r="O37" s="4">
        <v>-59.616958585693233</v>
      </c>
      <c r="P37" s="35">
        <v>1.6505949938448912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>
        <f t="shared" si="23"/>
        <v>-59.616958585293233</v>
      </c>
      <c r="AM37" s="1" t="str">
        <f t="shared" si="31"/>
        <v xml:space="preserve"> </v>
      </c>
      <c r="AN37" s="1">
        <f t="shared" si="32"/>
        <v>3</v>
      </c>
      <c r="AO37" t="s">
        <v>721</v>
      </c>
      <c r="AP37" t="s">
        <v>1244</v>
      </c>
      <c r="AQ37" s="22">
        <v>-77.189203912636799</v>
      </c>
      <c r="AR37" s="21">
        <v>-43.90090054875737</v>
      </c>
      <c r="AS37">
        <v>-5.6216659827657001</v>
      </c>
      <c r="AT37">
        <v>77.189203912636799</v>
      </c>
      <c r="AU37">
        <v>43.90090054875737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0</v>
      </c>
      <c r="E38" s="4">
        <v>7</v>
      </c>
      <c r="F38" s="4">
        <v>29</v>
      </c>
      <c r="G38" s="4">
        <v>105</v>
      </c>
      <c r="H38" s="4">
        <v>88.25</v>
      </c>
      <c r="I38" s="34">
        <v>131277.16183906861</v>
      </c>
      <c r="J38" s="35">
        <v>14.929791913381829</v>
      </c>
      <c r="K38" s="35">
        <v>13.701288619779538</v>
      </c>
      <c r="L38" s="35">
        <v>10.136968950262382</v>
      </c>
      <c r="M38" s="35">
        <v>9.8397646525430709</v>
      </c>
      <c r="N38" s="4">
        <v>5.9110000000000005</v>
      </c>
      <c r="O38" s="4">
        <v>-1.3188647746243696</v>
      </c>
      <c r="P38" s="35">
        <v>3.7473087818696884</v>
      </c>
      <c r="Q38" s="36">
        <f t="shared" si="7"/>
        <v>75.862068965927236</v>
      </c>
      <c r="R38" s="36" t="str">
        <f t="shared" si="8"/>
        <v xml:space="preserve"> </v>
      </c>
      <c r="S38" s="37">
        <f t="shared" si="9"/>
        <v>0.1898017001267138</v>
      </c>
      <c r="T38" s="37" t="str">
        <f t="shared" si="10"/>
        <v/>
      </c>
      <c r="U38" s="37" t="str">
        <f t="shared" si="11"/>
        <v/>
      </c>
      <c r="V38" s="37">
        <f t="shared" si="12"/>
        <v>-0.33050915806923697</v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>
        <f t="shared" si="15"/>
        <v>10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12</v>
      </c>
      <c r="AD38" s="1" t="str">
        <f t="shared" si="17"/>
        <v xml:space="preserve"> </v>
      </c>
      <c r="AE38" s="1">
        <f t="shared" si="27"/>
        <v>7</v>
      </c>
      <c r="AF38" s="1" t="str">
        <f t="shared" si="28"/>
        <v xml:space="preserve"> </v>
      </c>
      <c r="AG38" s="38">
        <f t="shared" si="18"/>
        <v>3.7473087822796884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33.050915806923697</v>
      </c>
      <c r="AR38" s="21">
        <v>11.379562850810988</v>
      </c>
      <c r="AS38">
        <v>18.98016997167138</v>
      </c>
      <c r="AT38">
        <v>-33.050915806923697</v>
      </c>
      <c r="AU38">
        <v>-11.379562850810988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1</v>
      </c>
      <c r="E39" s="4">
        <v>8</v>
      </c>
      <c r="F39" s="4">
        <v>22</v>
      </c>
      <c r="G39" s="4">
        <v>37</v>
      </c>
      <c r="H39" s="4">
        <v>36.520000000000003</v>
      </c>
      <c r="I39" s="34">
        <v>23504.209260944554</v>
      </c>
      <c r="J39" s="35">
        <v>18.94190871369295</v>
      </c>
      <c r="K39" s="35">
        <v>12.161172161172162</v>
      </c>
      <c r="L39" s="35">
        <v>7.1166590088285115</v>
      </c>
      <c r="M39" s="35">
        <v>6.4603874703174107</v>
      </c>
      <c r="N39" s="4">
        <v>1.9279999999999999</v>
      </c>
      <c r="O39" s="4">
        <v>-45.382436260623237</v>
      </c>
      <c r="P39" s="35">
        <v>3.4118291347207004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-0.37784022472736045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3.4118291351407004</v>
      </c>
      <c r="AH39" s="38" t="str">
        <f t="shared" si="19"/>
        <v xml:space="preserve"> </v>
      </c>
      <c r="AI39" s="1">
        <f t="shared" si="29"/>
        <v>17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15.059536756574865</v>
      </c>
      <c r="AR39" s="21">
        <v>37.784022472736048</v>
      </c>
      <c r="AS39">
        <v>1.3143483023001057</v>
      </c>
      <c r="AT39">
        <v>-15.059536756574865</v>
      </c>
      <c r="AU39">
        <v>-37.784022472736048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18</v>
      </c>
      <c r="D40" s="4">
        <v>2</v>
      </c>
      <c r="E40" s="4">
        <v>5</v>
      </c>
      <c r="F40" s="4">
        <v>25</v>
      </c>
      <c r="G40" s="4">
        <v>30.5</v>
      </c>
      <c r="H40" s="4">
        <v>26.81</v>
      </c>
      <c r="I40" s="34">
        <v>28865.768119226705</v>
      </c>
      <c r="J40" s="35">
        <v>36.370489476272454</v>
      </c>
      <c r="K40" s="35">
        <v>22.12199464653164</v>
      </c>
      <c r="L40" s="35">
        <v>16.105361190992145</v>
      </c>
      <c r="M40" s="35">
        <v>11.573575093165573</v>
      </c>
      <c r="N40" s="4">
        <v>0.871</v>
      </c>
      <c r="O40" s="4">
        <v>-24.19495213228895</v>
      </c>
      <c r="P40" s="35">
        <v>0.75760693391816303</v>
      </c>
      <c r="Q40" s="36">
        <f t="shared" si="7"/>
        <v>72.000000000430006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>
        <f t="shared" si="27"/>
        <v>10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-63.094768916896562</v>
      </c>
      <c r="AR40" s="21">
        <v>-40.797920581019874</v>
      </c>
      <c r="AS40">
        <v>13.763521074226048</v>
      </c>
      <c r="AT40">
        <v>63.094768916896562</v>
      </c>
      <c r="AU40">
        <v>40.797920581019874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15</v>
      </c>
      <c r="D41" s="4">
        <v>3</v>
      </c>
      <c r="E41" s="4">
        <v>8</v>
      </c>
      <c r="F41" s="4">
        <v>26</v>
      </c>
      <c r="G41" s="4">
        <v>113</v>
      </c>
      <c r="H41" s="4">
        <v>107.2</v>
      </c>
      <c r="I41" s="34">
        <v>71829.168288776636</v>
      </c>
      <c r="J41" s="35">
        <v>27.070707070707073</v>
      </c>
      <c r="K41" s="35">
        <v>21.375872382851448</v>
      </c>
      <c r="L41" s="35">
        <v>16.112640760432281</v>
      </c>
      <c r="M41" s="35">
        <v>13.804776249096646</v>
      </c>
      <c r="N41" s="4">
        <v>3.96</v>
      </c>
      <c r="O41" s="4">
        <v>-19.150673744385461</v>
      </c>
      <c r="P41" s="35">
        <v>2.5606343283582089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2.560634328798209</v>
      </c>
      <c r="AH41" s="38" t="str">
        <f t="shared" si="19"/>
        <v xml:space="preserve"> </v>
      </c>
      <c r="AI41" s="1">
        <f t="shared" si="29"/>
        <v>22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-21.392117007232049</v>
      </c>
      <c r="AR41" s="21">
        <v>-40.861560770627634</v>
      </c>
      <c r="AS41">
        <v>5.4104477611940371</v>
      </c>
      <c r="AT41">
        <v>21.392117007232049</v>
      </c>
      <c r="AU41">
        <v>40.861560770627634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11</v>
      </c>
      <c r="D42" s="4">
        <v>5</v>
      </c>
      <c r="E42" s="4">
        <v>8</v>
      </c>
      <c r="F42" s="4">
        <v>24</v>
      </c>
      <c r="G42" s="4">
        <v>69</v>
      </c>
      <c r="H42" s="4">
        <v>66.459999999999994</v>
      </c>
      <c r="I42" s="34">
        <v>11579.504997113627</v>
      </c>
      <c r="J42" s="35" t="s">
        <v>1238</v>
      </c>
      <c r="K42" s="35">
        <v>20.066425120772944</v>
      </c>
      <c r="L42" s="35">
        <v>14.289946924507728</v>
      </c>
      <c r="M42" s="35">
        <v>11.013196818428275</v>
      </c>
      <c r="N42" s="4">
        <v>1.4950000000000001</v>
      </c>
      <c r="O42" s="4">
        <v>-71.523809523809518</v>
      </c>
      <c r="P42" s="35">
        <v>2.8964790851640085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 xml:space="preserve"> </v>
      </c>
      <c r="V42" s="37" t="str">
        <f t="shared" si="12"/>
        <v xml:space="preserve"> 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2.8964790856140086</v>
      </c>
      <c r="AH42" s="38" t="str">
        <f t="shared" si="19"/>
        <v xml:space="preserve"> </v>
      </c>
      <c r="AI42" s="1">
        <f t="shared" si="29"/>
        <v>20</v>
      </c>
      <c r="AJ42" s="1" t="str">
        <f t="shared" si="30"/>
        <v xml:space="preserve"> </v>
      </c>
      <c r="AK42" s="25" t="str">
        <f t="shared" si="22"/>
        <v xml:space="preserve"> </v>
      </c>
      <c r="AL42" s="25">
        <f t="shared" si="23"/>
        <v>-71.523809523359517</v>
      </c>
      <c r="AM42" s="1" t="str">
        <f t="shared" si="31"/>
        <v xml:space="preserve"> </v>
      </c>
      <c r="AN42" s="1">
        <f t="shared" si="32"/>
        <v>6</v>
      </c>
      <c r="AO42" t="s">
        <v>720</v>
      </c>
      <c r="AP42" t="s">
        <v>1248</v>
      </c>
      <c r="AQ42" s="22" t="e">
        <v>#VALUE!</v>
      </c>
      <c r="AR42" s="21">
        <v>-24.927022022278699</v>
      </c>
      <c r="AS42">
        <v>3.8218477279566843</v>
      </c>
      <c r="AT42" t="e">
        <v>#VALUE!</v>
      </c>
      <c r="AU42">
        <v>24.927022022278699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13</v>
      </c>
      <c r="D43" s="4">
        <v>4</v>
      </c>
      <c r="E43" s="4">
        <v>1</v>
      </c>
      <c r="F43" s="4">
        <v>18</v>
      </c>
      <c r="G43" s="4">
        <v>19</v>
      </c>
      <c r="H43" s="4">
        <v>16.385000000000002</v>
      </c>
      <c r="I43" s="34">
        <v>17517.941279643746</v>
      </c>
      <c r="J43" s="35">
        <v>9.5483682983682989</v>
      </c>
      <c r="K43" s="35">
        <v>5.1638827607942011</v>
      </c>
      <c r="L43" s="35">
        <v>2.3932422507742412</v>
      </c>
      <c r="M43" s="35">
        <v>1.7948364800875336</v>
      </c>
      <c r="N43" s="4">
        <v>1.716</v>
      </c>
      <c r="O43" s="4">
        <v>-49.529411764705884</v>
      </c>
      <c r="P43" s="35">
        <v>5.1815685077815061</v>
      </c>
      <c r="Q43" s="36">
        <f t="shared" si="7"/>
        <v>72.222222222682234</v>
      </c>
      <c r="R43" s="36" t="str">
        <f t="shared" si="8"/>
        <v xml:space="preserve"> </v>
      </c>
      <c r="S43" s="37">
        <f t="shared" si="9"/>
        <v>0.15959719301416528</v>
      </c>
      <c r="T43" s="37" t="str">
        <f t="shared" si="10"/>
        <v/>
      </c>
      <c r="U43" s="37" t="str">
        <f t="shared" si="11"/>
        <v/>
      </c>
      <c r="V43" s="37">
        <f t="shared" si="12"/>
        <v>-0.57182624056468923</v>
      </c>
      <c r="W43" s="37" t="str">
        <f t="shared" si="13"/>
        <v/>
      </c>
      <c r="X43" s="37">
        <f t="shared" si="14"/>
        <v>-0.79077555084941575</v>
      </c>
      <c r="Y43" s="1" t="str">
        <f t="shared" si="24"/>
        <v xml:space="preserve"> </v>
      </c>
      <c r="Z43" s="1">
        <f t="shared" si="15"/>
        <v>6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17</v>
      </c>
      <c r="AD43" s="1" t="str">
        <f t="shared" si="17"/>
        <v xml:space="preserve"> </v>
      </c>
      <c r="AE43" s="1">
        <f t="shared" si="27"/>
        <v>9</v>
      </c>
      <c r="AF43" s="1" t="str">
        <f t="shared" si="28"/>
        <v xml:space="preserve"> </v>
      </c>
      <c r="AG43" s="38">
        <f t="shared" si="18"/>
        <v>5.1815685082415062</v>
      </c>
      <c r="AH43" s="38" t="str">
        <f t="shared" si="19"/>
        <v xml:space="preserve"> </v>
      </c>
      <c r="AI43" s="1">
        <f t="shared" si="29"/>
        <v>11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57.182624056468924</v>
      </c>
      <c r="AR43" s="21">
        <v>79.077555084941579</v>
      </c>
      <c r="AS43">
        <v>15.959719255416527</v>
      </c>
      <c r="AT43">
        <v>-57.182624056468924</v>
      </c>
      <c r="AU43">
        <v>-79.077555084941579</v>
      </c>
      <c r="AV43" t="s">
        <v>1914</v>
      </c>
    </row>
    <row r="44" spans="1:48" x14ac:dyDescent="0.25">
      <c r="A44" s="14">
        <v>4.7000000000000024E-10</v>
      </c>
      <c r="B44" t="s">
        <v>937</v>
      </c>
      <c r="C44" s="4">
        <v>6</v>
      </c>
      <c r="D44" s="4">
        <v>8</v>
      </c>
      <c r="E44" s="4">
        <v>8</v>
      </c>
      <c r="F44" s="4">
        <v>22</v>
      </c>
      <c r="G44" s="4">
        <v>53.5</v>
      </c>
      <c r="H44" s="4">
        <v>40</v>
      </c>
      <c r="I44" s="34">
        <v>6544.7588736093312</v>
      </c>
      <c r="J44" s="35">
        <v>4.3243243243243246</v>
      </c>
      <c r="K44" s="35">
        <v>4.2789901583226353</v>
      </c>
      <c r="L44" s="35">
        <v>19.366351464976393</v>
      </c>
      <c r="M44" s="35">
        <v>19.276582759286683</v>
      </c>
      <c r="N44" s="4">
        <v>9.25</v>
      </c>
      <c r="O44" s="4">
        <v>-25.222312045270822</v>
      </c>
      <c r="P44" s="35">
        <v>13.165000000000001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0.33750000046999989</v>
      </c>
      <c r="T44" s="37" t="str">
        <f t="shared" si="10"/>
        <v/>
      </c>
      <c r="U44" s="37" t="str">
        <f t="shared" si="11"/>
        <v/>
      </c>
      <c r="V44" s="37">
        <f t="shared" si="12"/>
        <v>-0.80608600913729778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1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4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13.16500000047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937</v>
      </c>
      <c r="AP44" t="s">
        <v>1254</v>
      </c>
      <c r="AQ44" s="22">
        <v>80.608600913729774</v>
      </c>
      <c r="AR44" s="21">
        <v>-69.306480194616967</v>
      </c>
      <c r="AS44">
        <v>33.749999999999993</v>
      </c>
      <c r="AT44">
        <v>-80.608600913729774</v>
      </c>
      <c r="AU44">
        <v>69.306480194616967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9</v>
      </c>
      <c r="D45" s="4">
        <v>0</v>
      </c>
      <c r="E45" s="4">
        <v>2</v>
      </c>
      <c r="F45" s="4">
        <v>11</v>
      </c>
      <c r="G45" s="4">
        <v>23</v>
      </c>
      <c r="H45" s="4">
        <v>18.899999999999999</v>
      </c>
      <c r="I45" s="34">
        <v>12668.332626417528</v>
      </c>
      <c r="J45" s="35">
        <v>24.450194049159119</v>
      </c>
      <c r="K45" s="35">
        <v>14.917127071823202</v>
      </c>
      <c r="L45" s="35">
        <v>6.4370424008810572</v>
      </c>
      <c r="M45" s="35">
        <v>5.7875020577405083</v>
      </c>
      <c r="N45" s="4">
        <v>0.77300000000000002</v>
      </c>
      <c r="O45" s="4">
        <v>-40.584166026133737</v>
      </c>
      <c r="P45" s="35">
        <v>5.0687830687830697</v>
      </c>
      <c r="Q45" s="36">
        <f t="shared" si="7"/>
        <v>81.818181818661813</v>
      </c>
      <c r="R45" s="36" t="str">
        <f t="shared" si="8"/>
        <v xml:space="preserve"> </v>
      </c>
      <c r="S45" s="37">
        <f t="shared" si="9"/>
        <v>0.21693121741121699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-0.43725435649166211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7</v>
      </c>
      <c r="AC45" s="1">
        <f t="shared" si="26"/>
        <v>11</v>
      </c>
      <c r="AD45" s="1" t="str">
        <f t="shared" si="17"/>
        <v xml:space="preserve"> </v>
      </c>
      <c r="AE45" s="1">
        <f t="shared" si="27"/>
        <v>5</v>
      </c>
      <c r="AF45" s="1" t="str">
        <f t="shared" si="28"/>
        <v xml:space="preserve"> </v>
      </c>
      <c r="AG45" s="38">
        <f t="shared" si="18"/>
        <v>5.0687830692630698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727</v>
      </c>
      <c r="AP45" t="s">
        <v>1250</v>
      </c>
      <c r="AQ45" s="22">
        <v>-9.6410525632985689</v>
      </c>
      <c r="AR45" s="21">
        <v>43.725435649166208</v>
      </c>
      <c r="AS45">
        <v>21.693121693121697</v>
      </c>
      <c r="AT45">
        <v>9.6410525632985689</v>
      </c>
      <c r="AU45">
        <v>-43.725435649166208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19</v>
      </c>
      <c r="D46" s="4">
        <v>1</v>
      </c>
      <c r="E46" s="4">
        <v>4</v>
      </c>
      <c r="F46" s="4">
        <v>24</v>
      </c>
      <c r="G46" s="4">
        <v>27.25</v>
      </c>
      <c r="H46" s="4">
        <v>24.54</v>
      </c>
      <c r="I46" s="34">
        <v>34377.663672063696</v>
      </c>
      <c r="J46" s="35">
        <v>23.505747126436781</v>
      </c>
      <c r="K46" s="35">
        <v>19.141965678627145</v>
      </c>
      <c r="L46" s="35">
        <v>15.133715152707936</v>
      </c>
      <c r="M46" s="35">
        <v>13.200176119284908</v>
      </c>
      <c r="N46" s="4">
        <v>1.044</v>
      </c>
      <c r="O46" s="4">
        <v>-25.957446808510632</v>
      </c>
      <c r="P46" s="35">
        <v>2.5713121434392829</v>
      </c>
      <c r="Q46" s="36">
        <f t="shared" si="7"/>
        <v>79.166666667156676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6</v>
      </c>
      <c r="AF46" s="1" t="str">
        <f t="shared" si="28"/>
        <v xml:space="preserve"> </v>
      </c>
      <c r="AG46" s="38">
        <f t="shared" si="18"/>
        <v>2.571312143929283</v>
      </c>
      <c r="AH46" s="38" t="str">
        <f t="shared" si="19"/>
        <v xml:space="preserve"> </v>
      </c>
      <c r="AI46" s="1">
        <f t="shared" si="29"/>
        <v>21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-5.4059060246146817</v>
      </c>
      <c r="AR46" s="21">
        <v>-32.303498126978965</v>
      </c>
      <c r="AS46">
        <v>11.043194784026088</v>
      </c>
      <c r="AT46">
        <v>5.4059060246146817</v>
      </c>
      <c r="AU46">
        <v>32.303498126978965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44091.003527199071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20.289250572097206</v>
      </c>
      <c r="K6" s="32">
        <v>13.589968311536708</v>
      </c>
      <c r="L6" s="32">
        <v>9.5674283908350652</v>
      </c>
      <c r="M6" s="32">
        <v>8.2661295257419454</v>
      </c>
      <c r="N6" s="32"/>
      <c r="O6" s="32"/>
      <c r="P6" s="32">
        <v>3.8034815484622309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15</v>
      </c>
      <c r="D7" s="4">
        <v>3</v>
      </c>
      <c r="E7" s="4">
        <v>8</v>
      </c>
      <c r="F7" s="4">
        <v>26</v>
      </c>
      <c r="G7" s="4">
        <v>2193.5</v>
      </c>
      <c r="H7" s="4">
        <v>1983.2</v>
      </c>
      <c r="I7" s="34">
        <v>32167.411381742993</v>
      </c>
      <c r="J7" s="35">
        <v>13.365985013881346</v>
      </c>
      <c r="K7" s="35">
        <v>9.8310928629008743</v>
      </c>
      <c r="L7" s="35">
        <v>5.5612175154469945</v>
      </c>
      <c r="M7" s="35">
        <v>4.6368463414219621</v>
      </c>
      <c r="N7" s="4">
        <v>1.9239999999999999</v>
      </c>
      <c r="O7" s="4">
        <v>-30.036363636363639</v>
      </c>
      <c r="P7" s="35">
        <v>4.1410461422799818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-0.34122825451902505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-0.4187343465487281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29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9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4.1410461423799818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34.122825451902507</v>
      </c>
      <c r="AR7" s="21">
        <v>41.87343465487281</v>
      </c>
      <c r="AS7">
        <v>10.6040742234772</v>
      </c>
      <c r="AT7">
        <v>-34.122825451902507</v>
      </c>
      <c r="AU7">
        <v>-41.87343465487281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14</v>
      </c>
      <c r="D8" s="4">
        <v>2</v>
      </c>
      <c r="E8" s="4">
        <v>7</v>
      </c>
      <c r="F8" s="4">
        <v>23</v>
      </c>
      <c r="G8" s="4">
        <v>2355</v>
      </c>
      <c r="H8" s="4">
        <v>2011</v>
      </c>
      <c r="I8" s="34">
        <v>20645.793416308054</v>
      </c>
      <c r="J8" s="35">
        <v>24.674846625766868</v>
      </c>
      <c r="K8" s="35">
        <v>16.443172526573996</v>
      </c>
      <c r="L8" s="35">
        <v>10.34748402696883</v>
      </c>
      <c r="M8" s="35">
        <v>8.8222750999294615</v>
      </c>
      <c r="N8" s="4">
        <v>0.81500000000000006</v>
      </c>
      <c r="O8" s="4">
        <v>-40.72727272727272</v>
      </c>
      <c r="P8" s="35">
        <v>2.1282943809050221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0.17105917465002984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33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2.1282943810150221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66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-21.6153673990352</v>
      </c>
      <c r="AR8" s="21">
        <v>-8.1532424834347861</v>
      </c>
      <c r="AS8">
        <v>17.105917454002984</v>
      </c>
      <c r="AT8">
        <v>21.6153673990352</v>
      </c>
      <c r="AU8">
        <v>8.1532424834347861</v>
      </c>
      <c r="AV8" t="s">
        <v>1920</v>
      </c>
    </row>
    <row r="9" spans="1:48" x14ac:dyDescent="0.25">
      <c r="A9" s="14">
        <v>1.2E-10</v>
      </c>
      <c r="B9" t="s">
        <v>818</v>
      </c>
      <c r="C9" s="4">
        <v>2</v>
      </c>
      <c r="D9" s="4">
        <v>6</v>
      </c>
      <c r="E9" s="4">
        <v>11</v>
      </c>
      <c r="F9" s="4">
        <v>19</v>
      </c>
      <c r="G9" s="4">
        <v>2355</v>
      </c>
      <c r="H9" s="4">
        <v>2756</v>
      </c>
      <c r="I9" s="34">
        <v>10523.303342684489</v>
      </c>
      <c r="J9" s="35">
        <v>18.024852844996726</v>
      </c>
      <c r="K9" s="35">
        <v>19.71387696709585</v>
      </c>
      <c r="L9" s="35" t="s">
        <v>1238</v>
      </c>
      <c r="M9" s="35" t="s">
        <v>1238</v>
      </c>
      <c r="N9" s="4">
        <v>1.5290000000000001</v>
      </c>
      <c r="O9" s="4">
        <v>3.3108108108108212</v>
      </c>
      <c r="P9" s="35">
        <v>4.9310595065312048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4.9310595066512048</v>
      </c>
      <c r="AH9" s="38" t="str">
        <f t="shared" si="19"/>
        <v xml:space="preserve"> </v>
      </c>
      <c r="AI9" s="1">
        <f t="shared" si="20"/>
        <v>33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11.16057845041647</v>
      </c>
      <c r="AR9" s="21" t="e">
        <v>#VALUE!</v>
      </c>
      <c r="AS9">
        <v>-14.550072568940497</v>
      </c>
      <c r="AT9">
        <v>-11.16057845041647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9</v>
      </c>
      <c r="D10" s="4">
        <v>1</v>
      </c>
      <c r="E10" s="4">
        <v>10</v>
      </c>
      <c r="F10" s="4">
        <v>20</v>
      </c>
      <c r="G10" s="4">
        <v>2800</v>
      </c>
      <c r="H10" s="4">
        <v>2953</v>
      </c>
      <c r="I10" s="34">
        <v>17206.09808642638</v>
      </c>
      <c r="J10" s="35">
        <v>16.864648772130209</v>
      </c>
      <c r="K10" s="35">
        <v>23.81451612903226</v>
      </c>
      <c r="L10" s="35">
        <v>7.6724569513953673</v>
      </c>
      <c r="M10" s="35">
        <v>8.7566377442972101</v>
      </c>
      <c r="N10" s="4">
        <v>1.24</v>
      </c>
      <c r="O10" s="4">
        <v>-29.142857142857142</v>
      </c>
      <c r="P10" s="35">
        <v>1.3714866237724348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16.87889746246557</v>
      </c>
      <c r="AR10" s="21">
        <v>19.806486780240228</v>
      </c>
      <c r="AS10">
        <v>-5.1811716898069733</v>
      </c>
      <c r="AT10">
        <v>-16.87889746246557</v>
      </c>
      <c r="AU10">
        <v>-19.806486780240228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2</v>
      </c>
      <c r="D11" s="4">
        <v>8</v>
      </c>
      <c r="E11" s="4">
        <v>8</v>
      </c>
      <c r="F11" s="4">
        <v>18</v>
      </c>
      <c r="G11" s="4">
        <v>1000</v>
      </c>
      <c r="H11" s="4">
        <v>1110</v>
      </c>
      <c r="I11" s="34">
        <v>14190.89521255888</v>
      </c>
      <c r="J11" s="35">
        <v>36.346895023049115</v>
      </c>
      <c r="K11" s="35">
        <v>23.950883101561473</v>
      </c>
      <c r="L11" s="35">
        <v>8.1169841907785489</v>
      </c>
      <c r="M11" s="35">
        <v>6.6540000134306192</v>
      </c>
      <c r="N11" s="4">
        <v>0.39600000000000002</v>
      </c>
      <c r="O11" s="4">
        <v>-22.200392927308446</v>
      </c>
      <c r="P11" s="35">
        <v>2.2439156072633764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2.2439156074033764</v>
      </c>
      <c r="AH11" s="38" t="str">
        <f t="shared" si="19"/>
        <v xml:space="preserve"> </v>
      </c>
      <c r="AI11" s="1">
        <f t="shared" si="20"/>
        <v>64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-79.143605594950799</v>
      </c>
      <c r="AR11" s="21">
        <v>15.160230532228924</v>
      </c>
      <c r="AS11">
        <v>-9.9099099099099082</v>
      </c>
      <c r="AT11">
        <v>79.143605594950799</v>
      </c>
      <c r="AU11">
        <v>-15.160230532228924</v>
      </c>
      <c r="AV11" t="s">
        <v>1923</v>
      </c>
    </row>
    <row r="12" spans="1:48" x14ac:dyDescent="0.25">
      <c r="A12" s="14">
        <v>1.4999999999999997E-10</v>
      </c>
      <c r="B12" t="s">
        <v>1220</v>
      </c>
      <c r="C12" s="4">
        <v>9</v>
      </c>
      <c r="D12" s="4">
        <v>3</v>
      </c>
      <c r="E12" s="4">
        <v>9</v>
      </c>
      <c r="F12" s="4">
        <v>21</v>
      </c>
      <c r="G12" s="4">
        <v>525</v>
      </c>
      <c r="H12" s="4">
        <v>576.79999999999995</v>
      </c>
      <c r="I12" s="34">
        <v>7225.8111844202276</v>
      </c>
      <c r="J12" s="35">
        <v>26.218181818181819</v>
      </c>
      <c r="K12" s="35">
        <v>37.94736842105263</v>
      </c>
      <c r="L12" s="35">
        <v>22.157577592732778</v>
      </c>
      <c r="M12" s="35">
        <v>30.564729101076079</v>
      </c>
      <c r="N12" s="4">
        <v>0.152</v>
      </c>
      <c r="O12" s="4">
        <v>-31.221719457013574</v>
      </c>
      <c r="P12" s="35">
        <v>0.91886269070735094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1220</v>
      </c>
      <c r="AP12" t="s">
        <v>1262</v>
      </c>
      <c r="AQ12" s="22">
        <v>-29.222031760199041</v>
      </c>
      <c r="AR12" s="21">
        <v>-131.5938691943407</v>
      </c>
      <c r="AS12">
        <v>-8.9805825242718402</v>
      </c>
      <c r="AT12">
        <v>29.222031760199041</v>
      </c>
      <c r="AU12">
        <v>131.5938691943407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10</v>
      </c>
      <c r="D13" s="4">
        <v>1</v>
      </c>
      <c r="E13" s="4">
        <v>11</v>
      </c>
      <c r="F13" s="4">
        <v>22</v>
      </c>
      <c r="G13" s="4">
        <v>350</v>
      </c>
      <c r="H13" s="4">
        <v>301</v>
      </c>
      <c r="I13" s="34">
        <v>15331.390720273817</v>
      </c>
      <c r="J13" s="35">
        <v>5.9251968503937</v>
      </c>
      <c r="K13" s="35">
        <v>5.4332129963898907</v>
      </c>
      <c r="L13" s="35" t="s">
        <v>1238</v>
      </c>
      <c r="M13" s="35" t="s">
        <v>1238</v>
      </c>
      <c r="N13" s="4">
        <v>0.50800000000000001</v>
      </c>
      <c r="O13" s="4">
        <v>-15.050167224080264</v>
      </c>
      <c r="P13" s="35">
        <v>8.8704318936877087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0.16279069783441869</v>
      </c>
      <c r="T13" s="37" t="str">
        <f t="shared" si="10"/>
        <v/>
      </c>
      <c r="U13" s="37" t="str">
        <f t="shared" si="11"/>
        <v/>
      </c>
      <c r="V13" s="37">
        <f t="shared" si="12"/>
        <v>-0.70796374024073971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34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8.8704318938477087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70.79637402407397</v>
      </c>
      <c r="AR13" s="21" t="e">
        <v>#VALUE!</v>
      </c>
      <c r="AS13">
        <v>16.279069767441868</v>
      </c>
      <c r="AT13">
        <v>-70.79637402407397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1221</v>
      </c>
      <c r="C14" s="4">
        <v>3</v>
      </c>
      <c r="D14" s="4">
        <v>0</v>
      </c>
      <c r="E14" s="4">
        <v>10</v>
      </c>
      <c r="F14" s="4">
        <v>13</v>
      </c>
      <c r="G14" s="4">
        <v>4300</v>
      </c>
      <c r="H14" s="4">
        <v>4827</v>
      </c>
      <c r="I14" s="34">
        <v>10110.106517024999</v>
      </c>
      <c r="J14" s="35" t="s">
        <v>1238</v>
      </c>
      <c r="K14" s="35" t="s">
        <v>1238</v>
      </c>
      <c r="L14" s="35">
        <v>33.471779016594482</v>
      </c>
      <c r="M14" s="35">
        <v>32.194738525308487</v>
      </c>
      <c r="N14" s="4">
        <v>1.038</v>
      </c>
      <c r="O14" s="4">
        <v>-4.0665434380776375</v>
      </c>
      <c r="P14" s="35">
        <v>0.97576134244872592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1221</v>
      </c>
      <c r="AP14" t="s">
        <v>1293</v>
      </c>
      <c r="AQ14" s="22" t="e">
        <v>#VALUE!</v>
      </c>
      <c r="AR14" s="21">
        <v>-249.85136704715899</v>
      </c>
      <c r="AS14">
        <v>-10.91775429873627</v>
      </c>
      <c r="AT14" t="e">
        <v>#VALUE!</v>
      </c>
      <c r="AU14">
        <v>249.85136704715899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17</v>
      </c>
      <c r="D15" s="4">
        <v>6</v>
      </c>
      <c r="E15" s="4">
        <v>7</v>
      </c>
      <c r="F15" s="4">
        <v>30</v>
      </c>
      <c r="G15" s="4">
        <v>9015</v>
      </c>
      <c r="H15" s="4">
        <v>8542</v>
      </c>
      <c r="I15" s="34">
        <v>145365.6083468603</v>
      </c>
      <c r="J15" s="35">
        <v>27.194725583684836</v>
      </c>
      <c r="K15" s="35">
        <v>21.874538255478772</v>
      </c>
      <c r="L15" s="35">
        <v>21.262284036710479</v>
      </c>
      <c r="M15" s="35">
        <v>17.190776417546832</v>
      </c>
      <c r="N15" s="4">
        <v>4.0730000000000004</v>
      </c>
      <c r="O15" s="4">
        <v>16.371428571428584</v>
      </c>
      <c r="P15" s="35">
        <v>2.5538792297003341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2.5538792298803341</v>
      </c>
      <c r="AH15" s="38" t="str">
        <f t="shared" si="19"/>
        <v xml:space="preserve"> </v>
      </c>
      <c r="AI15" s="1">
        <f t="shared" si="20"/>
        <v>57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-34.03514085968451</v>
      </c>
      <c r="AR15" s="21">
        <v>-122.23614505521962</v>
      </c>
      <c r="AS15">
        <v>5.5373448841020911</v>
      </c>
      <c r="AT15">
        <v>34.03514085968451</v>
      </c>
      <c r="AU15">
        <v>122.23614505521962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17</v>
      </c>
      <c r="D16" s="4">
        <v>0</v>
      </c>
      <c r="E16" s="4">
        <v>6</v>
      </c>
      <c r="F16" s="4">
        <v>23</v>
      </c>
      <c r="G16" s="4">
        <v>600</v>
      </c>
      <c r="H16" s="4">
        <v>524.79999999999995</v>
      </c>
      <c r="I16" s="34">
        <v>21891.707741923114</v>
      </c>
      <c r="J16" s="35">
        <v>12.233100233100231</v>
      </c>
      <c r="K16" s="35">
        <v>10.645030425963487</v>
      </c>
      <c r="L16" s="35">
        <v>8.3958414212863968</v>
      </c>
      <c r="M16" s="35">
        <v>7.4052640189026162</v>
      </c>
      <c r="N16" s="4">
        <v>0.42899999999999999</v>
      </c>
      <c r="O16" s="4">
        <v>-6.3318777292576467</v>
      </c>
      <c r="P16" s="35">
        <v>4.7827743902439037</v>
      </c>
      <c r="Q16" s="36">
        <f t="shared" si="7"/>
        <v>73.913043478450874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-0.39706495369898953</v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>
        <f t="shared" si="15"/>
        <v>22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10</v>
      </c>
      <c r="AF16" s="1" t="str">
        <f t="shared" si="4"/>
        <v xml:space="preserve"> </v>
      </c>
      <c r="AG16" s="38">
        <f t="shared" si="18"/>
        <v>4.7827743904339037</v>
      </c>
      <c r="AH16" s="38" t="str">
        <f t="shared" si="19"/>
        <v xml:space="preserve"> </v>
      </c>
      <c r="AI16" s="1">
        <f t="shared" si="20"/>
        <v>34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39.706495369898953</v>
      </c>
      <c r="AR16" s="21">
        <v>12.245578662192734</v>
      </c>
      <c r="AS16">
        <v>14.329268292682929</v>
      </c>
      <c r="AT16">
        <v>-39.706495369898953</v>
      </c>
      <c r="AU16">
        <v>-12.245578662192734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14</v>
      </c>
      <c r="D17" s="4">
        <v>3</v>
      </c>
      <c r="E17" s="4">
        <v>8</v>
      </c>
      <c r="F17" s="4">
        <v>25</v>
      </c>
      <c r="G17" s="4">
        <v>135</v>
      </c>
      <c r="H17" s="4">
        <v>102.96</v>
      </c>
      <c r="I17" s="34">
        <v>23166.596189341886</v>
      </c>
      <c r="J17" s="35">
        <v>25.112195121951213</v>
      </c>
      <c r="K17" s="35">
        <v>8.5090909090909079</v>
      </c>
      <c r="L17" s="35" t="s">
        <v>1238</v>
      </c>
      <c r="M17" s="35" t="s">
        <v>1238</v>
      </c>
      <c r="N17" s="4">
        <v>4.1000000000000002E-2</v>
      </c>
      <c r="O17" s="4">
        <v>-83.400809716599184</v>
      </c>
      <c r="P17" s="35">
        <v>5.2447552447552459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0.31118881138881127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14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5.2447552449552459</v>
      </c>
      <c r="AH17" s="38" t="str">
        <f t="shared" si="19"/>
        <v xml:space="preserve"> </v>
      </c>
      <c r="AI17" s="1">
        <f t="shared" si="20"/>
        <v>30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-83.400809716399181</v>
      </c>
      <c r="AM17" s="1" t="str">
        <f t="shared" si="5"/>
        <v xml:space="preserve"> </v>
      </c>
      <c r="AN17" s="1">
        <f t="shared" si="6"/>
        <v>12</v>
      </c>
      <c r="AO17" t="s">
        <v>752</v>
      </c>
      <c r="AP17" t="s">
        <v>1246</v>
      </c>
      <c r="AQ17" s="22">
        <v>-23.770934922982146</v>
      </c>
      <c r="AR17" s="21" t="e">
        <v>#VALUE!</v>
      </c>
      <c r="AS17">
        <v>31.118881118881127</v>
      </c>
      <c r="AT17">
        <v>23.770934922982146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18</v>
      </c>
      <c r="D18" s="4">
        <v>1</v>
      </c>
      <c r="E18" s="4">
        <v>5</v>
      </c>
      <c r="F18" s="4">
        <v>24</v>
      </c>
      <c r="G18" s="4">
        <v>3625</v>
      </c>
      <c r="H18" s="4">
        <v>2683.5</v>
      </c>
      <c r="I18" s="34">
        <v>79838.429736018006</v>
      </c>
      <c r="J18" s="35">
        <v>8.1689497716894977</v>
      </c>
      <c r="K18" s="35">
        <v>7.7112068965517242</v>
      </c>
      <c r="L18" s="35">
        <v>8.850821602650818</v>
      </c>
      <c r="M18" s="35">
        <v>8.4520254063781142</v>
      </c>
      <c r="N18" s="4">
        <v>3.2850000000000001</v>
      </c>
      <c r="O18" s="4">
        <v>1.4515132798023518</v>
      </c>
      <c r="P18" s="35">
        <v>8.5000931619154088</v>
      </c>
      <c r="Q18" s="36">
        <f t="shared" si="7"/>
        <v>75.000000000209994</v>
      </c>
      <c r="R18" s="36" t="str">
        <f t="shared" si="8"/>
        <v xml:space="preserve"> </v>
      </c>
      <c r="S18" s="37">
        <f t="shared" si="9"/>
        <v>0.35084777364022179</v>
      </c>
      <c r="T18" s="37" t="str">
        <f t="shared" si="10"/>
        <v/>
      </c>
      <c r="U18" s="37" t="str">
        <f t="shared" si="11"/>
        <v/>
      </c>
      <c r="V18" s="37">
        <f t="shared" si="12"/>
        <v>-0.59737548005228702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9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10</v>
      </c>
      <c r="AD18" s="1" t="str">
        <f t="shared" si="17"/>
        <v xml:space="preserve"> </v>
      </c>
      <c r="AE18" s="1">
        <f t="shared" si="3"/>
        <v>9</v>
      </c>
      <c r="AF18" s="1" t="str">
        <f t="shared" si="4"/>
        <v xml:space="preserve"> </v>
      </c>
      <c r="AG18" s="38">
        <f t="shared" si="18"/>
        <v>8.5000931621254079</v>
      </c>
      <c r="AH18" s="38" t="str">
        <f t="shared" si="19"/>
        <v xml:space="preserve"> </v>
      </c>
      <c r="AI18" s="1">
        <f t="shared" si="20"/>
        <v>8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59.737548005228703</v>
      </c>
      <c r="AR18" s="21">
        <v>7.4900669115089187</v>
      </c>
      <c r="AS18">
        <v>35.084777343022175</v>
      </c>
      <c r="AT18">
        <v>-59.737548005228703</v>
      </c>
      <c r="AU18">
        <v>-7.4900669115089187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13</v>
      </c>
      <c r="D19" s="4">
        <v>1</v>
      </c>
      <c r="E19" s="4">
        <v>3</v>
      </c>
      <c r="F19" s="4">
        <v>17</v>
      </c>
      <c r="G19" s="4">
        <v>632</v>
      </c>
      <c r="H19" s="4">
        <v>500.8</v>
      </c>
      <c r="I19" s="34">
        <v>6613.2751641233772</v>
      </c>
      <c r="J19" s="35">
        <v>11.700934579439252</v>
      </c>
      <c r="K19" s="35">
        <v>9.5390476190476186</v>
      </c>
      <c r="L19" s="35">
        <v>8.7215406767458603</v>
      </c>
      <c r="M19" s="35">
        <v>7.4655746443763471</v>
      </c>
      <c r="N19" s="4">
        <v>0.52500000000000002</v>
      </c>
      <c r="O19" s="4">
        <v>34.961439588688947</v>
      </c>
      <c r="P19" s="35">
        <v>4.5527156549520766</v>
      </c>
      <c r="Q19" s="36">
        <f t="shared" si="7"/>
        <v>76.470588235514114</v>
      </c>
      <c r="R19" s="36" t="str">
        <f t="shared" si="8"/>
        <v xml:space="preserve"> </v>
      </c>
      <c r="S19" s="37">
        <f t="shared" si="9"/>
        <v>0.26198083089092661</v>
      </c>
      <c r="T19" s="37" t="str">
        <f t="shared" si="10"/>
        <v/>
      </c>
      <c r="U19" s="37" t="str">
        <f t="shared" si="11"/>
        <v/>
      </c>
      <c r="V19" s="37">
        <f t="shared" si="12"/>
        <v>-0.42329389950307161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18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18</v>
      </c>
      <c r="AD19" s="1" t="str">
        <f t="shared" si="17"/>
        <v xml:space="preserve"> </v>
      </c>
      <c r="AE19" s="1">
        <f t="shared" si="3"/>
        <v>8</v>
      </c>
      <c r="AF19" s="1" t="str">
        <f t="shared" si="4"/>
        <v xml:space="preserve"> </v>
      </c>
      <c r="AG19" s="38">
        <f t="shared" si="18"/>
        <v>4.5527156551720767</v>
      </c>
      <c r="AH19" s="38" t="str">
        <f t="shared" si="19"/>
        <v xml:space="preserve"> </v>
      </c>
      <c r="AI19" s="1">
        <f t="shared" si="20"/>
        <v>38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42.32938995030716</v>
      </c>
      <c r="AR19" s="21">
        <v>8.841327883880556</v>
      </c>
      <c r="AS19">
        <v>26.198083067092661</v>
      </c>
      <c r="AT19">
        <v>-42.32938995030716</v>
      </c>
      <c r="AU19">
        <v>-8.841327883880556</v>
      </c>
      <c r="AV19" t="s">
        <v>1931</v>
      </c>
    </row>
    <row r="20" spans="1:48" x14ac:dyDescent="0.25">
      <c r="A20" s="14">
        <v>2.299999999999999E-10</v>
      </c>
      <c r="B20" t="s">
        <v>1222</v>
      </c>
      <c r="C20" s="4">
        <v>13</v>
      </c>
      <c r="D20" s="4">
        <v>3</v>
      </c>
      <c r="E20" s="4">
        <v>11</v>
      </c>
      <c r="F20" s="4">
        <v>27</v>
      </c>
      <c r="G20" s="4">
        <v>1829.5</v>
      </c>
      <c r="H20" s="4">
        <v>1799</v>
      </c>
      <c r="I20" s="34">
        <v>131035.3780106512</v>
      </c>
      <c r="J20" s="35">
        <v>12.810342501645112</v>
      </c>
      <c r="K20" s="35">
        <v>13.500829401550073</v>
      </c>
      <c r="L20" s="35">
        <v>6.6968468020923018</v>
      </c>
      <c r="M20" s="35">
        <v>6.7227707271475854</v>
      </c>
      <c r="N20" s="4">
        <v>1.728</v>
      </c>
      <c r="O20" s="4">
        <v>-3.5714285714285747</v>
      </c>
      <c r="P20" s="35">
        <v>5.3366062904875307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-0.36861430854116728</v>
      </c>
      <c r="W20" s="37" t="str">
        <f t="shared" si="13"/>
        <v/>
      </c>
      <c r="X20" s="37">
        <f t="shared" si="14"/>
        <v>-0.30003690348940393</v>
      </c>
      <c r="Y20" s="1" t="str">
        <f t="shared" si="0"/>
        <v xml:space="preserve"> </v>
      </c>
      <c r="Z20" s="1">
        <f t="shared" si="15"/>
        <v>25</v>
      </c>
      <c r="AA20" s="1" t="str">
        <f t="shared" si="1"/>
        <v xml:space="preserve"> </v>
      </c>
      <c r="AB20" s="1">
        <f t="shared" si="16"/>
        <v>16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5.3366062907175307</v>
      </c>
      <c r="AH20" s="38" t="str">
        <f t="shared" si="19"/>
        <v xml:space="preserve"> </v>
      </c>
      <c r="AI20" s="1">
        <f t="shared" si="20"/>
        <v>27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1222</v>
      </c>
      <c r="AP20" t="s">
        <v>1242</v>
      </c>
      <c r="AQ20" s="22">
        <v>36.861430854116726</v>
      </c>
      <c r="AR20" s="21">
        <v>30.003690348940392</v>
      </c>
      <c r="AS20">
        <v>1.6953863257365143</v>
      </c>
      <c r="AT20">
        <v>-36.861430854116726</v>
      </c>
      <c r="AU20">
        <v>-30.003690348940392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8</v>
      </c>
      <c r="D21" s="4">
        <v>3</v>
      </c>
      <c r="E21" s="4">
        <v>7</v>
      </c>
      <c r="F21" s="4">
        <v>18</v>
      </c>
      <c r="G21" s="4">
        <v>4735</v>
      </c>
      <c r="H21" s="4">
        <v>4498</v>
      </c>
      <c r="I21" s="34">
        <v>7329.3369445871494</v>
      </c>
      <c r="J21" s="35">
        <v>14.95345744680851</v>
      </c>
      <c r="K21" s="35">
        <v>14.713771671573438</v>
      </c>
      <c r="L21" s="35">
        <v>9.8608765343937854</v>
      </c>
      <c r="M21" s="35">
        <v>9.9632028136818356</v>
      </c>
      <c r="N21" s="4">
        <v>3.0569999999999999</v>
      </c>
      <c r="O21" s="4">
        <v>-2.4569240587109116</v>
      </c>
      <c r="P21" s="35">
        <v>4.4308581591818594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4.4308581594218595</v>
      </c>
      <c r="AH21" s="38" t="str">
        <f t="shared" si="19"/>
        <v xml:space="preserve"> </v>
      </c>
      <c r="AI21" s="1">
        <f t="shared" si="20"/>
        <v>40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26.2986210669937</v>
      </c>
      <c r="AR21" s="21">
        <v>-3.0671579819695705</v>
      </c>
      <c r="AS21">
        <v>5.2690084481991972</v>
      </c>
      <c r="AT21">
        <v>-26.2986210669937</v>
      </c>
      <c r="AU21">
        <v>3.0671579819695705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6</v>
      </c>
      <c r="D22" s="4">
        <v>4</v>
      </c>
      <c r="E22" s="4">
        <v>9</v>
      </c>
      <c r="F22" s="4">
        <v>19</v>
      </c>
      <c r="G22" s="4">
        <v>428</v>
      </c>
      <c r="H22" s="4">
        <v>358.5</v>
      </c>
      <c r="I22" s="34">
        <v>4308.2160646677094</v>
      </c>
      <c r="J22" s="35">
        <v>11.09907120743034</v>
      </c>
      <c r="K22" s="35">
        <v>13.949416342412452</v>
      </c>
      <c r="L22" s="35">
        <v>16.066154571922787</v>
      </c>
      <c r="M22" s="35">
        <v>19.483864070432343</v>
      </c>
      <c r="N22" s="4">
        <v>0.25700000000000001</v>
      </c>
      <c r="O22" s="4">
        <v>-21.406727828746178</v>
      </c>
      <c r="P22" s="35">
        <v>3.6262203626220364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0.19386331963633194</v>
      </c>
      <c r="T22" s="37" t="str">
        <f t="shared" si="10"/>
        <v/>
      </c>
      <c r="U22" s="37" t="str">
        <f t="shared" si="11"/>
        <v/>
      </c>
      <c r="V22" s="37">
        <f t="shared" si="12"/>
        <v>-0.45295804948585239</v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>
        <f t="shared" si="15"/>
        <v>17</v>
      </c>
      <c r="AA22" s="1" t="str">
        <f t="shared" si="1"/>
        <v xml:space="preserve"> </v>
      </c>
      <c r="AB22" s="1" t="str">
        <f t="shared" si="16"/>
        <v xml:space="preserve"> </v>
      </c>
      <c r="AC22" s="1">
        <f t="shared" si="2"/>
        <v>26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3.6262203628720364</v>
      </c>
      <c r="AH22" s="38" t="str">
        <f t="shared" si="19"/>
        <v xml:space="preserve"> </v>
      </c>
      <c r="AI22" s="1">
        <f t="shared" si="20"/>
        <v>49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45.295804948585236</v>
      </c>
      <c r="AR22" s="21">
        <v>-67.925527274529202</v>
      </c>
      <c r="AS22">
        <v>19.386331938633194</v>
      </c>
      <c r="AT22">
        <v>-45.295804948585236</v>
      </c>
      <c r="AU22">
        <v>67.925527274529202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4</v>
      </c>
      <c r="E23" s="4">
        <v>5</v>
      </c>
      <c r="F23" s="4">
        <v>16</v>
      </c>
      <c r="G23" s="4">
        <v>2450</v>
      </c>
      <c r="H23" s="4">
        <v>2433</v>
      </c>
      <c r="I23" s="34">
        <v>10629.543196312663</v>
      </c>
      <c r="J23" s="35">
        <v>19.172576832151297</v>
      </c>
      <c r="K23" s="35">
        <v>18.773148148148145</v>
      </c>
      <c r="L23" s="35">
        <v>12.598086959846549</v>
      </c>
      <c r="M23" s="35">
        <v>12.309648816936489</v>
      </c>
      <c r="N23" s="4">
        <v>1.2690000000000001</v>
      </c>
      <c r="O23" s="4">
        <v>-4.0090771558245031</v>
      </c>
      <c r="P23" s="35">
        <v>2.1866009042334569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2.1866009044934569</v>
      </c>
      <c r="AH23" s="38" t="str">
        <f t="shared" si="19"/>
        <v xml:space="preserve"> </v>
      </c>
      <c r="AI23" s="1">
        <f t="shared" si="20"/>
        <v>65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5.5037702648397246</v>
      </c>
      <c r="AR23" s="21">
        <v>-31.676835667927715</v>
      </c>
      <c r="AS23">
        <v>0.69872585285655209</v>
      </c>
      <c r="AT23">
        <v>-5.5037702648397246</v>
      </c>
      <c r="AU23">
        <v>31.676835667927715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15</v>
      </c>
      <c r="D24" s="4">
        <v>3</v>
      </c>
      <c r="E24" s="4">
        <v>8</v>
      </c>
      <c r="F24" s="4">
        <v>26</v>
      </c>
      <c r="G24" s="4">
        <v>350</v>
      </c>
      <c r="H24" s="4">
        <v>255.9</v>
      </c>
      <c r="I24" s="34">
        <v>67247.597793970388</v>
      </c>
      <c r="J24" s="35" t="s">
        <v>1238</v>
      </c>
      <c r="K24" s="35">
        <v>9.0422653175232295</v>
      </c>
      <c r="L24" s="35">
        <v>6.8302711141221319</v>
      </c>
      <c r="M24" s="35">
        <v>4.8847816064552738</v>
      </c>
      <c r="N24" s="4">
        <v>-0.224</v>
      </c>
      <c r="O24" s="4" t="s">
        <v>132</v>
      </c>
      <c r="P24" s="35">
        <v>10.757835668807571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0.3677217665849668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7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10.75783566907757</v>
      </c>
      <c r="AH24" s="38" t="str">
        <f t="shared" si="19"/>
        <v xml:space="preserve"> </v>
      </c>
      <c r="AI24" s="1">
        <f t="shared" si="20"/>
        <v>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 t="e">
        <v>#VALUE!</v>
      </c>
      <c r="AR24" s="21">
        <v>28.609122168449574</v>
      </c>
      <c r="AS24">
        <v>36.772176631496677</v>
      </c>
      <c r="AT24" t="e">
        <v>#VALUE!</v>
      </c>
      <c r="AU24">
        <v>-28.609122168449574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5</v>
      </c>
      <c r="D25" s="4">
        <v>5</v>
      </c>
      <c r="E25" s="4">
        <v>12</v>
      </c>
      <c r="F25" s="4">
        <v>22</v>
      </c>
      <c r="G25" s="4">
        <v>1550</v>
      </c>
      <c r="H25" s="4">
        <v>1601</v>
      </c>
      <c r="I25" s="34">
        <v>8402.4753188729901</v>
      </c>
      <c r="J25" s="35">
        <v>24.442748091603054</v>
      </c>
      <c r="K25" s="35">
        <v>32.084168336673351</v>
      </c>
      <c r="L25" s="35">
        <v>12.968945189136079</v>
      </c>
      <c r="M25" s="35">
        <v>13.991717176547475</v>
      </c>
      <c r="N25" s="4">
        <v>0.499</v>
      </c>
      <c r="O25" s="4">
        <v>-36.594663278271923</v>
      </c>
      <c r="P25" s="35">
        <v>1.3241723922548405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-20.471419113025036</v>
      </c>
      <c r="AR25" s="21">
        <v>-35.553093886330323</v>
      </c>
      <c r="AS25">
        <v>-3.1855090568394751</v>
      </c>
      <c r="AT25">
        <v>20.471419113025036</v>
      </c>
      <c r="AU25">
        <v>35.553093886330323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1</v>
      </c>
      <c r="E26" s="4">
        <v>8</v>
      </c>
      <c r="F26" s="4">
        <v>23</v>
      </c>
      <c r="G26" s="4">
        <v>140</v>
      </c>
      <c r="H26" s="4">
        <v>111.25</v>
      </c>
      <c r="I26" s="34">
        <v>14307.175709455392</v>
      </c>
      <c r="J26" s="35">
        <v>4.7952586206896548</v>
      </c>
      <c r="K26" s="35">
        <v>6.1126373626373631</v>
      </c>
      <c r="L26" s="35">
        <v>3.8352733418053178</v>
      </c>
      <c r="M26" s="35">
        <v>4.0708377135697065</v>
      </c>
      <c r="N26" s="4">
        <v>0.182</v>
      </c>
      <c r="O26" s="4">
        <v>-22.553191489361708</v>
      </c>
      <c r="P26" s="35">
        <v>0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0.25842696658213482</v>
      </c>
      <c r="T26" s="37" t="str">
        <f t="shared" si="10"/>
        <v/>
      </c>
      <c r="U26" s="37" t="str">
        <f t="shared" si="11"/>
        <v/>
      </c>
      <c r="V26" s="37">
        <f t="shared" si="12"/>
        <v>-0.7636552122194038</v>
      </c>
      <c r="W26" s="37" t="str">
        <f t="shared" si="13"/>
        <v/>
      </c>
      <c r="X26" s="37">
        <f t="shared" si="14"/>
        <v>-0.59913226573200751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1</v>
      </c>
      <c r="AC26" s="1">
        <f t="shared" si="2"/>
        <v>19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76.365521221940384</v>
      </c>
      <c r="AR26" s="21">
        <v>59.913226573200753</v>
      </c>
      <c r="AS26">
        <v>25.842696629213478</v>
      </c>
      <c r="AT26">
        <v>-76.365521221940384</v>
      </c>
      <c r="AU26">
        <v>-59.913226573200753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5</v>
      </c>
      <c r="F27" s="4">
        <v>17</v>
      </c>
      <c r="G27" s="4">
        <v>2450</v>
      </c>
      <c r="H27" s="4">
        <v>2085</v>
      </c>
      <c r="I27" s="34">
        <v>9846.6565293758867</v>
      </c>
      <c r="J27" s="35">
        <v>21.205750705404991</v>
      </c>
      <c r="K27" s="35">
        <v>16.937653640457395</v>
      </c>
      <c r="L27" s="35">
        <v>10.52707262119759</v>
      </c>
      <c r="M27" s="35">
        <v>9.2541770432420201</v>
      </c>
      <c r="N27" s="4">
        <v>1.079</v>
      </c>
      <c r="O27" s="4">
        <v>-24.280701754385969</v>
      </c>
      <c r="P27" s="35">
        <v>2.6526508730776697</v>
      </c>
      <c r="Q27" s="36">
        <f t="shared" si="7"/>
        <v>70.588235294417657</v>
      </c>
      <c r="R27" s="36" t="str">
        <f t="shared" si="8"/>
        <v xml:space="preserve"> </v>
      </c>
      <c r="S27" s="37">
        <f t="shared" si="9"/>
        <v>0.17505995233836932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31</v>
      </c>
      <c r="AD27" s="1" t="str">
        <f t="shared" si="17"/>
        <v xml:space="preserve"> </v>
      </c>
      <c r="AE27" s="1">
        <f t="shared" si="3"/>
        <v>15</v>
      </c>
      <c r="AF27" s="1" t="str">
        <f t="shared" si="4"/>
        <v xml:space="preserve"> </v>
      </c>
      <c r="AG27" s="38">
        <f t="shared" si="18"/>
        <v>2.6526508733776697</v>
      </c>
      <c r="AH27" s="38" t="str">
        <f t="shared" si="19"/>
        <v xml:space="preserve"> </v>
      </c>
      <c r="AI27" s="1">
        <f t="shared" si="20"/>
        <v>56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-4.5171709524264081</v>
      </c>
      <c r="AR27" s="21">
        <v>-10.030325717219867</v>
      </c>
      <c r="AS27">
        <v>17.505995203836932</v>
      </c>
      <c r="AT27">
        <v>4.5171709524264081</v>
      </c>
      <c r="AU27">
        <v>10.030325717219867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2</v>
      </c>
      <c r="D28" s="4">
        <v>2</v>
      </c>
      <c r="E28" s="4">
        <v>7</v>
      </c>
      <c r="F28" s="4">
        <v>11</v>
      </c>
      <c r="G28" s="4">
        <v>1205</v>
      </c>
      <c r="H28" s="4">
        <v>1028</v>
      </c>
      <c r="I28" s="34">
        <v>11949.33792851078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>
        <v>-7.4720000000000004</v>
      </c>
      <c r="O28" s="4" t="s">
        <v>132</v>
      </c>
      <c r="P28" s="35">
        <v>11.274384494421547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0.1721789886368483</v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 xml:space="preserve"> </v>
      </c>
      <c r="X28" s="37" t="str">
        <f t="shared" si="14"/>
        <v xml:space="preserve"> 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32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11.274384494731546</v>
      </c>
      <c r="AH28" s="38" t="str">
        <f t="shared" si="19"/>
        <v xml:space="preserve"> </v>
      </c>
      <c r="AI28" s="1">
        <f t="shared" si="20"/>
        <v>1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 t="e">
        <v>#VALUE!</v>
      </c>
      <c r="AR28" s="21" t="e">
        <v>#VALUE!</v>
      </c>
      <c r="AS28">
        <v>17.217898832684831</v>
      </c>
      <c r="AT28" t="e">
        <v>#VALUE!</v>
      </c>
      <c r="AU28" t="e">
        <v>#VALUE!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5</v>
      </c>
      <c r="D29" s="4">
        <v>3</v>
      </c>
      <c r="E29" s="4">
        <v>8</v>
      </c>
      <c r="F29" s="4">
        <v>16</v>
      </c>
      <c r="G29" s="4">
        <v>54</v>
      </c>
      <c r="H29" s="4">
        <v>43.43</v>
      </c>
      <c r="I29" s="34">
        <v>3288.462791662746</v>
      </c>
      <c r="J29" s="35">
        <v>8.5156862745098039</v>
      </c>
      <c r="K29" s="35">
        <v>8.351923076923077</v>
      </c>
      <c r="L29" s="35">
        <v>3.836902355175611</v>
      </c>
      <c r="M29" s="35">
        <v>4.3900563707480229</v>
      </c>
      <c r="N29" s="4">
        <v>5.1000000000000004E-2</v>
      </c>
      <c r="O29" s="4">
        <v>-30.136986301369856</v>
      </c>
      <c r="P29" s="35">
        <v>6.9076675109371397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0.24338015228868534</v>
      </c>
      <c r="T29" s="37" t="str">
        <f t="shared" si="10"/>
        <v/>
      </c>
      <c r="U29" s="37" t="str">
        <f t="shared" si="11"/>
        <v/>
      </c>
      <c r="V29" s="37">
        <f t="shared" si="12"/>
        <v>-0.58028581468548657</v>
      </c>
      <c r="W29" s="37" t="str">
        <f t="shared" si="13"/>
        <v/>
      </c>
      <c r="X29" s="37">
        <f t="shared" si="14"/>
        <v>-0.59896199914586257</v>
      </c>
      <c r="Y29" s="1" t="str">
        <f t="shared" si="0"/>
        <v xml:space="preserve"> </v>
      </c>
      <c r="Z29" s="1">
        <f t="shared" si="15"/>
        <v>10</v>
      </c>
      <c r="AA29" s="1" t="str">
        <f t="shared" si="1"/>
        <v xml:space="preserve"> </v>
      </c>
      <c r="AB29" s="1">
        <f t="shared" si="16"/>
        <v>2</v>
      </c>
      <c r="AC29" s="1">
        <f t="shared" si="2"/>
        <v>20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6.9076675112571397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58.028581468548659</v>
      </c>
      <c r="AR29" s="21">
        <v>59.896199914586255</v>
      </c>
      <c r="AS29">
        <v>24.338015196868533</v>
      </c>
      <c r="AT29">
        <v>-58.028581468548659</v>
      </c>
      <c r="AU29">
        <v>-59.896199914586255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15</v>
      </c>
      <c r="D30" s="4">
        <v>4</v>
      </c>
      <c r="E30" s="4">
        <v>6</v>
      </c>
      <c r="F30" s="4">
        <v>25</v>
      </c>
      <c r="G30" s="4">
        <v>1350</v>
      </c>
      <c r="H30" s="4">
        <v>1309.5</v>
      </c>
      <c r="I30" s="34">
        <v>30292.718572299567</v>
      </c>
      <c r="J30" s="35" t="s">
        <v>1238</v>
      </c>
      <c r="K30" s="35">
        <v>29.229910714285715</v>
      </c>
      <c r="L30" s="35">
        <v>23.209029322193707</v>
      </c>
      <c r="M30" s="35">
        <v>15.828387910005874</v>
      </c>
      <c r="N30" s="4">
        <v>0.22</v>
      </c>
      <c r="O30" s="4">
        <v>-74.178403755868544</v>
      </c>
      <c r="P30" s="35">
        <v>1.5273004963726613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-74.17840375553854</v>
      </c>
      <c r="AM30" s="1" t="str">
        <f t="shared" si="5"/>
        <v xml:space="preserve"> </v>
      </c>
      <c r="AN30" s="1">
        <f t="shared" si="6"/>
        <v>10</v>
      </c>
      <c r="AO30" t="s">
        <v>755</v>
      </c>
      <c r="AP30" t="s">
        <v>1248</v>
      </c>
      <c r="AQ30" s="22" t="e">
        <v>#VALUE!</v>
      </c>
      <c r="AR30" s="21">
        <v>-142.58377877618975</v>
      </c>
      <c r="AS30">
        <v>3.0927835051546282</v>
      </c>
      <c r="AT30" t="e">
        <v>#VALUE!</v>
      </c>
      <c r="AU30">
        <v>142.58377877618975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3</v>
      </c>
      <c r="E31" s="4">
        <v>14</v>
      </c>
      <c r="F31" s="4">
        <v>21</v>
      </c>
      <c r="G31" s="4">
        <v>5150</v>
      </c>
      <c r="H31" s="4">
        <v>6248</v>
      </c>
      <c r="I31" s="34">
        <v>10443.08503494156</v>
      </c>
      <c r="J31" s="35">
        <v>35.479840999432135</v>
      </c>
      <c r="K31" s="35">
        <v>31.58746208291203</v>
      </c>
      <c r="L31" s="35">
        <v>21.993479030282661</v>
      </c>
      <c r="M31" s="35">
        <v>19.768625853391711</v>
      </c>
      <c r="N31" s="4">
        <v>1.7610000000000001</v>
      </c>
      <c r="O31" s="4">
        <v>-4.6045503791982645</v>
      </c>
      <c r="P31" s="35">
        <v>1.5492957746478873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>
        <f t="shared" si="10"/>
        <v>-0.17573623525539053</v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>
        <f t="shared" si="17"/>
        <v>2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-74.87014058678831</v>
      </c>
      <c r="AR31" s="21">
        <v>-129.87868977781841</v>
      </c>
      <c r="AS31">
        <v>-17.573623559539055</v>
      </c>
      <c r="AT31">
        <v>74.87014058678831</v>
      </c>
      <c r="AU31">
        <v>129.87868977781841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1</v>
      </c>
      <c r="E32" s="4">
        <v>6</v>
      </c>
      <c r="F32" s="4">
        <v>22</v>
      </c>
      <c r="G32" s="4">
        <v>3190.17333984375</v>
      </c>
      <c r="H32" s="4">
        <v>3020</v>
      </c>
      <c r="I32" s="34">
        <v>30742.824801558258</v>
      </c>
      <c r="J32" s="35">
        <v>18.004754559786637</v>
      </c>
      <c r="K32" s="35">
        <v>16.345309692955265</v>
      </c>
      <c r="L32" s="35">
        <v>8.9479039651222276</v>
      </c>
      <c r="M32" s="35">
        <v>8.5444771758945759</v>
      </c>
      <c r="N32" s="4">
        <v>2.1750000000000003</v>
      </c>
      <c r="O32" s="4">
        <v>-3.1180400890868527</v>
      </c>
      <c r="P32" s="35">
        <v>2.453824059852701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2.4538240602027011</v>
      </c>
      <c r="AH32" s="38" t="str">
        <f t="shared" si="19"/>
        <v xml:space="preserve"> </v>
      </c>
      <c r="AI32" s="1">
        <f t="shared" si="20"/>
        <v>59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11.259637235947606</v>
      </c>
      <c r="AR32" s="21">
        <v>6.4753494920986254</v>
      </c>
      <c r="AS32">
        <v>5.63487880277318</v>
      </c>
      <c r="AT32">
        <v>-11.259637235947606</v>
      </c>
      <c r="AU32">
        <v>-6.4753494920986254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8</v>
      </c>
      <c r="D33" s="4">
        <v>0</v>
      </c>
      <c r="E33" s="4">
        <v>6</v>
      </c>
      <c r="F33" s="4">
        <v>14</v>
      </c>
      <c r="G33" s="4">
        <v>7450</v>
      </c>
      <c r="H33" s="4">
        <v>6422</v>
      </c>
      <c r="I33" s="34">
        <v>8204.2399920453263</v>
      </c>
      <c r="J33" s="35">
        <v>18.280671790492455</v>
      </c>
      <c r="K33" s="35">
        <v>19.407676035055907</v>
      </c>
      <c r="L33" s="35">
        <v>11.325845467850964</v>
      </c>
      <c r="M33" s="35">
        <v>11.557966514822597</v>
      </c>
      <c r="N33" s="4">
        <v>3.3090000000000002</v>
      </c>
      <c r="O33" s="4">
        <v>-8.7424158852730205</v>
      </c>
      <c r="P33" s="35">
        <v>2.2983494238554969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0.16007474343069458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36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2.2983494242154969</v>
      </c>
      <c r="AH33" s="38" t="str">
        <f t="shared" si="19"/>
        <v xml:space="preserve"> </v>
      </c>
      <c r="AI33" s="1">
        <f t="shared" si="20"/>
        <v>63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9.8997189396785696</v>
      </c>
      <c r="AR33" s="21">
        <v>-18.379202907861234</v>
      </c>
      <c r="AS33">
        <v>16.007474307069458</v>
      </c>
      <c r="AT33">
        <v>-9.8997189396785696</v>
      </c>
      <c r="AU33">
        <v>18.379202907861234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12</v>
      </c>
      <c r="D34" s="4">
        <v>4</v>
      </c>
      <c r="E34" s="4">
        <v>12</v>
      </c>
      <c r="F34" s="4">
        <v>28</v>
      </c>
      <c r="G34" s="4">
        <v>2810</v>
      </c>
      <c r="H34" s="4">
        <v>2630.5</v>
      </c>
      <c r="I34" s="34">
        <v>79737.885811559972</v>
      </c>
      <c r="J34" s="35">
        <v>24.088827838827836</v>
      </c>
      <c r="K34" s="35">
        <v>23.935395814376708</v>
      </c>
      <c r="L34" s="35">
        <v>19.696405954479367</v>
      </c>
      <c r="M34" s="35">
        <v>19.373936585018903</v>
      </c>
      <c r="N34" s="4">
        <v>1.099</v>
      </c>
      <c r="O34" s="4">
        <v>0.45703839122485312</v>
      </c>
      <c r="P34" s="35">
        <v>2.6648926059684475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2.6648926063384475</v>
      </c>
      <c r="AH34" s="38" t="str">
        <f t="shared" si="19"/>
        <v xml:space="preserve"> </v>
      </c>
      <c r="AI34" s="1">
        <f t="shared" si="20"/>
        <v>55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-18.727045896687766</v>
      </c>
      <c r="AR34" s="21">
        <v>-105.86938464412405</v>
      </c>
      <c r="AS34">
        <v>6.8237977570803965</v>
      </c>
      <c r="AT34">
        <v>18.727045896687766</v>
      </c>
      <c r="AU34">
        <v>105.86938464412405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16</v>
      </c>
      <c r="D35" s="4">
        <v>0</v>
      </c>
      <c r="E35" s="4">
        <v>4</v>
      </c>
      <c r="F35" s="4">
        <v>20</v>
      </c>
      <c r="G35" s="4">
        <v>351</v>
      </c>
      <c r="H35" s="4">
        <v>306.8</v>
      </c>
      <c r="I35" s="34">
        <v>5428.9812801641692</v>
      </c>
      <c r="J35" s="35">
        <v>12.625514403292181</v>
      </c>
      <c r="K35" s="35">
        <v>11.362962962962962</v>
      </c>
      <c r="L35" s="35" t="s">
        <v>1238</v>
      </c>
      <c r="M35" s="35" t="s">
        <v>1238</v>
      </c>
      <c r="N35" s="4">
        <v>0.24299999999999999</v>
      </c>
      <c r="O35" s="4">
        <v>-17.627118644067792</v>
      </c>
      <c r="P35" s="35">
        <v>8.0182529335071706</v>
      </c>
      <c r="Q35" s="36">
        <f t="shared" si="7"/>
        <v>80.000000000379998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>
        <f t="shared" si="12"/>
        <v>-0.37772396479466719</v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>
        <f t="shared" si="15"/>
        <v>24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>
        <f t="shared" si="3"/>
        <v>5</v>
      </c>
      <c r="AF35" s="1" t="str">
        <f t="shared" si="4"/>
        <v xml:space="preserve"> </v>
      </c>
      <c r="AG35" s="38">
        <f t="shared" si="18"/>
        <v>8.0182529338871706</v>
      </c>
      <c r="AH35" s="38" t="str">
        <f t="shared" si="19"/>
        <v xml:space="preserve"> </v>
      </c>
      <c r="AI35" s="1">
        <f t="shared" si="20"/>
        <v>9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37.772396479466721</v>
      </c>
      <c r="AR35" s="21" t="e">
        <v>#VALUE!</v>
      </c>
      <c r="AS35">
        <v>14.406779661016955</v>
      </c>
      <c r="AT35">
        <v>-37.772396479466721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938</v>
      </c>
      <c r="C36" s="4">
        <v>5</v>
      </c>
      <c r="D36" s="4">
        <v>3</v>
      </c>
      <c r="E36" s="4">
        <v>5</v>
      </c>
      <c r="F36" s="4">
        <v>13</v>
      </c>
      <c r="G36" s="4">
        <v>410</v>
      </c>
      <c r="H36" s="4">
        <v>339.2</v>
      </c>
      <c r="I36" s="34">
        <v>6408.4122834521677</v>
      </c>
      <c r="J36" s="35">
        <v>7.8402968469432475</v>
      </c>
      <c r="K36" s="35">
        <v>6.8837962869599743</v>
      </c>
      <c r="L36" s="35">
        <v>5.1534589999999998</v>
      </c>
      <c r="M36" s="35">
        <v>4.8906594368588294</v>
      </c>
      <c r="N36" s="4">
        <v>0.56100000000000005</v>
      </c>
      <c r="O36" s="4">
        <v>-19.396551724137932</v>
      </c>
      <c r="P36" s="35">
        <v>7.4112033928340351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0.20872641548433976</v>
      </c>
      <c r="T36" s="37" t="str">
        <f t="shared" si="10"/>
        <v/>
      </c>
      <c r="U36" s="37" t="str">
        <f t="shared" si="11"/>
        <v/>
      </c>
      <c r="V36" s="37">
        <f t="shared" si="12"/>
        <v>-0.61357385680249732</v>
      </c>
      <c r="W36" s="37" t="str">
        <f t="shared" si="13"/>
        <v/>
      </c>
      <c r="X36" s="37">
        <f t="shared" si="14"/>
        <v>-0.46135379440763236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7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7</v>
      </c>
      <c r="AC36" s="1">
        <f t="shared" ref="AC36:AC99" si="26">IF(ISERROR((RANK(S36,S$7:S$184,0)))=TRUE," ",((RANK(S36,S$7:S$184,0))))</f>
        <v>24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7.4112033932240351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13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938</v>
      </c>
      <c r="AP36" t="s">
        <v>1242</v>
      </c>
      <c r="AQ36" s="22">
        <v>61.357385680249735</v>
      </c>
      <c r="AR36" s="21">
        <v>46.135379440763238</v>
      </c>
      <c r="AS36">
        <v>20.872641509433976</v>
      </c>
      <c r="AT36">
        <v>-61.357385680249735</v>
      </c>
      <c r="AU36">
        <v>-46.135379440763238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2</v>
      </c>
      <c r="E37" s="4">
        <v>7</v>
      </c>
      <c r="F37" s="4">
        <v>18</v>
      </c>
      <c r="G37" s="4">
        <v>2810</v>
      </c>
      <c r="H37" s="4">
        <v>3065</v>
      </c>
      <c r="I37" s="34">
        <v>36442.305401331556</v>
      </c>
      <c r="J37" s="35">
        <v>38.288878790879572</v>
      </c>
      <c r="K37" s="35" t="s">
        <v>1238</v>
      </c>
      <c r="L37" s="35">
        <v>22.714929474980408</v>
      </c>
      <c r="M37" s="35">
        <v>23.264719977070797</v>
      </c>
      <c r="N37" s="4">
        <v>0.96599999999999997</v>
      </c>
      <c r="O37" s="4">
        <v>-5.386875612144971</v>
      </c>
      <c r="P37" s="35">
        <v>1.184997417798439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-88.715096473481168</v>
      </c>
      <c r="AR37" s="21">
        <v>-137.41938321419514</v>
      </c>
      <c r="AS37">
        <v>-8.3197389885807489</v>
      </c>
      <c r="AT37">
        <v>88.715096473481168</v>
      </c>
      <c r="AU37">
        <v>137.41938321419514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9</v>
      </c>
      <c r="D38" s="4">
        <v>4</v>
      </c>
      <c r="E38" s="4">
        <v>12</v>
      </c>
      <c r="F38" s="4">
        <v>25</v>
      </c>
      <c r="G38" s="4">
        <v>7795</v>
      </c>
      <c r="H38" s="4">
        <v>7604</v>
      </c>
      <c r="I38" s="34">
        <v>22178.205362731449</v>
      </c>
      <c r="J38" s="35">
        <v>21.259394338015593</v>
      </c>
      <c r="K38" s="35">
        <v>21.160660321244315</v>
      </c>
      <c r="L38" s="35">
        <v>13.352481369111876</v>
      </c>
      <c r="M38" s="35">
        <v>13.266756666906968</v>
      </c>
      <c r="N38" s="4">
        <v>4.6379999999999999</v>
      </c>
      <c r="O38" s="4">
        <v>-10.359489756474689</v>
      </c>
      <c r="P38" s="35">
        <v>1.9673725042388288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-4.7815653045981676</v>
      </c>
      <c r="AR38" s="21">
        <v>-39.56186368640742</v>
      </c>
      <c r="AS38">
        <v>2.5118358758548176</v>
      </c>
      <c r="AT38">
        <v>4.7815653045981676</v>
      </c>
      <c r="AU38">
        <v>39.56186368640742</v>
      </c>
      <c r="AV38" t="s">
        <v>1950</v>
      </c>
    </row>
    <row r="39" spans="1:48" x14ac:dyDescent="0.25">
      <c r="A39" s="14">
        <v>4.200000000000002E-10</v>
      </c>
      <c r="B39" t="s">
        <v>1223</v>
      </c>
      <c r="C39" s="4">
        <v>9</v>
      </c>
      <c r="D39" s="4">
        <v>2</v>
      </c>
      <c r="E39" s="4">
        <v>6</v>
      </c>
      <c r="F39" s="4">
        <v>17</v>
      </c>
      <c r="G39" s="4">
        <v>12000</v>
      </c>
      <c r="H39" s="4">
        <v>12320</v>
      </c>
      <c r="I39" s="34">
        <v>24738.056467181857</v>
      </c>
      <c r="J39" s="35">
        <v>33.725704900082128</v>
      </c>
      <c r="K39" s="35">
        <v>27.250608272506085</v>
      </c>
      <c r="L39" s="35">
        <v>19.190091043333432</v>
      </c>
      <c r="M39" s="35">
        <v>15.976677920608651</v>
      </c>
      <c r="N39" s="4">
        <v>3.653</v>
      </c>
      <c r="O39" s="4">
        <v>22.460610124036201</v>
      </c>
      <c r="P39" s="35">
        <v>1.3928571428571428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1223</v>
      </c>
      <c r="AP39" t="s">
        <v>1248</v>
      </c>
      <c r="AQ39" s="22">
        <v>-66.224497944066044</v>
      </c>
      <c r="AR39" s="21">
        <v>-100.57731565272246</v>
      </c>
      <c r="AS39">
        <v>-2.5974025974025983</v>
      </c>
      <c r="AT39">
        <v>66.224497944066044</v>
      </c>
      <c r="AU39">
        <v>100.57731565272246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2</v>
      </c>
      <c r="E40" s="4">
        <v>9</v>
      </c>
      <c r="F40" s="4">
        <v>14</v>
      </c>
      <c r="G40" s="4">
        <v>1200</v>
      </c>
      <c r="H40" s="4">
        <v>1305</v>
      </c>
      <c r="I40" s="34">
        <v>12470.627705704479</v>
      </c>
      <c r="J40" s="35" t="s">
        <v>1238</v>
      </c>
      <c r="K40" s="35">
        <v>22.564321166330533</v>
      </c>
      <c r="L40" s="35">
        <v>12.507943743937926</v>
      </c>
      <c r="M40" s="35">
        <v>9.3793832727272726</v>
      </c>
      <c r="N40" s="4">
        <v>0.40100000000000002</v>
      </c>
      <c r="O40" s="4">
        <v>73.593073593073598</v>
      </c>
      <c r="P40" s="35">
        <v>1.9972533777755799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 xml:space="preserve"> </v>
      </c>
      <c r="V40" s="37" t="str">
        <f t="shared" si="12"/>
        <v xml:space="preserve"> </v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>
        <f t="shared" si="22"/>
        <v>73.593073593503604</v>
      </c>
      <c r="AL40" s="25" t="str">
        <f t="shared" si="23"/>
        <v xml:space="preserve"> </v>
      </c>
      <c r="AM40" s="1">
        <f t="shared" si="31"/>
        <v>1</v>
      </c>
      <c r="AN40" s="1" t="str">
        <f t="shared" si="32"/>
        <v xml:space="preserve"> </v>
      </c>
      <c r="AO40" t="s">
        <v>821</v>
      </c>
      <c r="AP40" t="s">
        <v>1242</v>
      </c>
      <c r="AQ40" s="22" t="e">
        <v>#VALUE!</v>
      </c>
      <c r="AR40" s="21">
        <v>-30.734647106631808</v>
      </c>
      <c r="AS40">
        <v>-8.045977011494255</v>
      </c>
      <c r="AT40" t="e">
        <v>#VALUE!</v>
      </c>
      <c r="AU40">
        <v>30.734647106631808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17</v>
      </c>
      <c r="D41" s="4">
        <v>1</v>
      </c>
      <c r="E41" s="4">
        <v>6</v>
      </c>
      <c r="F41" s="4">
        <v>24</v>
      </c>
      <c r="G41" s="4">
        <v>220</v>
      </c>
      <c r="H41" s="4">
        <v>185.8</v>
      </c>
      <c r="I41" s="34">
        <v>32104.325138332839</v>
      </c>
      <c r="J41" s="35" t="s">
        <v>1238</v>
      </c>
      <c r="K41" s="35">
        <v>13.690082525810523</v>
      </c>
      <c r="L41" s="35">
        <v>6.8349724432845296</v>
      </c>
      <c r="M41" s="35">
        <v>5.769338406291145</v>
      </c>
      <c r="N41" s="4">
        <v>4.2000000000000003E-2</v>
      </c>
      <c r="O41" s="4">
        <v>-76.666666666666657</v>
      </c>
      <c r="P41" s="35">
        <v>4.7728645147112134</v>
      </c>
      <c r="Q41" s="36">
        <f t="shared" si="7"/>
        <v>70.833333333773325</v>
      </c>
      <c r="R41" s="36" t="str">
        <f t="shared" si="8"/>
        <v xml:space="preserve"> </v>
      </c>
      <c r="S41" s="37">
        <f t="shared" si="9"/>
        <v>0.18406889172094718</v>
      </c>
      <c r="T41" s="37" t="str">
        <f t="shared" si="10"/>
        <v/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30</v>
      </c>
      <c r="AD41" s="1" t="str">
        <f t="shared" si="17"/>
        <v xml:space="preserve"> </v>
      </c>
      <c r="AE41" s="1">
        <f t="shared" si="27"/>
        <v>14</v>
      </c>
      <c r="AF41" s="1" t="str">
        <f t="shared" si="28"/>
        <v xml:space="preserve"> </v>
      </c>
      <c r="AG41" s="38">
        <f t="shared" si="18"/>
        <v>4.7728645151512135</v>
      </c>
      <c r="AH41" s="38" t="str">
        <f t="shared" si="19"/>
        <v xml:space="preserve"> </v>
      </c>
      <c r="AI41" s="1">
        <f t="shared" si="29"/>
        <v>35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-76.666666666226661</v>
      </c>
      <c r="AM41" s="1" t="str">
        <f t="shared" si="31"/>
        <v xml:space="preserve"> </v>
      </c>
      <c r="AN41" s="1">
        <f t="shared" si="32"/>
        <v>11</v>
      </c>
      <c r="AO41" t="s">
        <v>749</v>
      </c>
      <c r="AP41" t="s">
        <v>1242</v>
      </c>
      <c r="AQ41" s="22" t="e">
        <v>#VALUE!</v>
      </c>
      <c r="AR41" s="21">
        <v>28.559983267479062</v>
      </c>
      <c r="AS41">
        <v>18.406889128094718</v>
      </c>
      <c r="AT41" t="e">
        <v>#VALUE!</v>
      </c>
      <c r="AU41">
        <v>-28.559983267479062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3</v>
      </c>
      <c r="E42" s="4">
        <v>13</v>
      </c>
      <c r="F42" s="4">
        <v>28</v>
      </c>
      <c r="G42" s="4">
        <v>1800</v>
      </c>
      <c r="H42" s="4">
        <v>1509.4</v>
      </c>
      <c r="I42" s="34">
        <v>98209.380833173374</v>
      </c>
      <c r="J42" s="35">
        <v>12.84595744680851</v>
      </c>
      <c r="K42" s="35">
        <v>12.641541038525965</v>
      </c>
      <c r="L42" s="35">
        <v>9.7027882653939255</v>
      </c>
      <c r="M42" s="35">
        <v>9.4157599590282572</v>
      </c>
      <c r="N42" s="4">
        <v>1.175</v>
      </c>
      <c r="O42" s="4">
        <v>-5.1654560129136442</v>
      </c>
      <c r="P42" s="35">
        <v>5.3067444017490395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0.19252683230371656</v>
      </c>
      <c r="T42" s="37" t="str">
        <f t="shared" si="10"/>
        <v/>
      </c>
      <c r="U42" s="37" t="str">
        <f t="shared" si="11"/>
        <v/>
      </c>
      <c r="V42" s="37">
        <f t="shared" si="12"/>
        <v>-0.36685894823168508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26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27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5.3067444021990395</v>
      </c>
      <c r="AH42" s="38" t="str">
        <f t="shared" si="19"/>
        <v xml:space="preserve"> </v>
      </c>
      <c r="AI42" s="1">
        <f t="shared" si="29"/>
        <v>28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36.68589482316851</v>
      </c>
      <c r="AR42" s="21">
        <v>-1.4147989305937747</v>
      </c>
      <c r="AS42">
        <v>19.252683185371655</v>
      </c>
      <c r="AT42">
        <v>-36.68589482316851</v>
      </c>
      <c r="AU42">
        <v>1.4147989305937747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4</v>
      </c>
      <c r="D43" s="4">
        <v>6</v>
      </c>
      <c r="E43" s="4">
        <v>8</v>
      </c>
      <c r="F43" s="4">
        <v>18</v>
      </c>
      <c r="G43" s="4">
        <v>1610</v>
      </c>
      <c r="H43" s="4">
        <v>1658.5</v>
      </c>
      <c r="I43" s="34">
        <v>10201.37420354684</v>
      </c>
      <c r="J43" s="35">
        <v>29.458259325044402</v>
      </c>
      <c r="K43" s="35">
        <v>32.01737451737452</v>
      </c>
      <c r="L43" s="35" t="s">
        <v>1238</v>
      </c>
      <c r="M43" s="35">
        <v>24.423134492696267</v>
      </c>
      <c r="N43" s="4">
        <v>0.51800000000000002</v>
      </c>
      <c r="O43" s="4">
        <v>-21.396054628224583</v>
      </c>
      <c r="P43" s="35">
        <v>2.3515224600542659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 xml:space="preserve"> </v>
      </c>
      <c r="X43" s="37" t="str">
        <f t="shared" si="14"/>
        <v xml:space="preserve"> 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2.3515224605142659</v>
      </c>
      <c r="AH43" s="38" t="str">
        <f t="shared" si="19"/>
        <v xml:space="preserve"> </v>
      </c>
      <c r="AI43" s="1">
        <f t="shared" si="29"/>
        <v>61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-45.19146096779383</v>
      </c>
      <c r="AR43" s="21" t="e">
        <v>#VALUE!</v>
      </c>
      <c r="AS43">
        <v>-2.9243292131444054</v>
      </c>
      <c r="AT43">
        <v>45.19146096779383</v>
      </c>
      <c r="AU43" t="e">
        <v>#VALUE!</v>
      </c>
      <c r="AV43" t="s">
        <v>1955</v>
      </c>
    </row>
    <row r="44" spans="1:48" x14ac:dyDescent="0.25">
      <c r="A44" s="14">
        <v>4.7000000000000024E-10</v>
      </c>
      <c r="B44" t="s">
        <v>939</v>
      </c>
      <c r="C44" s="4">
        <v>4</v>
      </c>
      <c r="D44" s="4">
        <v>2</v>
      </c>
      <c r="E44" s="4">
        <v>9</v>
      </c>
      <c r="F44" s="4">
        <v>15</v>
      </c>
      <c r="G44" s="4">
        <v>2150</v>
      </c>
      <c r="H44" s="4">
        <v>2322</v>
      </c>
      <c r="I44" s="34">
        <v>11431.765415901285</v>
      </c>
      <c r="J44" s="35" t="s">
        <v>1238</v>
      </c>
      <c r="K44" s="35" t="s">
        <v>1238</v>
      </c>
      <c r="L44" s="35">
        <v>28.729863227823369</v>
      </c>
      <c r="M44" s="35">
        <v>28.602443199502023</v>
      </c>
      <c r="N44" s="4">
        <v>0.53800000000000003</v>
      </c>
      <c r="O44" s="4">
        <v>10.472279260780297</v>
      </c>
      <c r="P44" s="35">
        <v>0.74074074074074092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939</v>
      </c>
      <c r="AP44" t="s">
        <v>1293</v>
      </c>
      <c r="AQ44" s="22" t="e">
        <v>#VALUE!</v>
      </c>
      <c r="AR44" s="21">
        <v>-200.28824940403621</v>
      </c>
      <c r="AS44">
        <v>-7.4074074074074066</v>
      </c>
      <c r="AT44" t="e">
        <v>#VALUE!</v>
      </c>
      <c r="AU44">
        <v>200.28824940403621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5</v>
      </c>
      <c r="D45" s="4">
        <v>15</v>
      </c>
      <c r="E45" s="4">
        <v>11</v>
      </c>
      <c r="F45" s="4">
        <v>31</v>
      </c>
      <c r="G45" s="4">
        <v>355</v>
      </c>
      <c r="H45" s="4">
        <v>317</v>
      </c>
      <c r="I45" s="34">
        <v>83725.936216350776</v>
      </c>
      <c r="J45" s="35">
        <v>18.599724536437165</v>
      </c>
      <c r="K45" s="35">
        <v>10.175386664570928</v>
      </c>
      <c r="L45" s="35" t="s">
        <v>1238</v>
      </c>
      <c r="M45" s="35" t="s">
        <v>1238</v>
      </c>
      <c r="N45" s="4">
        <v>0.221</v>
      </c>
      <c r="O45" s="4">
        <v>-69.84993178717599</v>
      </c>
      <c r="P45" s="35">
        <v>7.4923564357336385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7.4923564362136386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-69.84993178669599</v>
      </c>
      <c r="AM45" s="1" t="str">
        <f t="shared" si="31"/>
        <v xml:space="preserve"> </v>
      </c>
      <c r="AN45" s="1">
        <f t="shared" si="32"/>
        <v>8</v>
      </c>
      <c r="AO45" t="s">
        <v>737</v>
      </c>
      <c r="AP45" t="s">
        <v>1246</v>
      </c>
      <c r="AQ45" s="22">
        <v>8.3271978413217536</v>
      </c>
      <c r="AR45" s="21" t="e">
        <v>#VALUE!</v>
      </c>
      <c r="AS45">
        <v>11.987381703470025</v>
      </c>
      <c r="AT45">
        <v>-8.3271978413217536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1224</v>
      </c>
      <c r="C46" s="4">
        <v>9</v>
      </c>
      <c r="D46" s="4">
        <v>0</v>
      </c>
      <c r="E46" s="4">
        <v>6</v>
      </c>
      <c r="F46" s="4">
        <v>15</v>
      </c>
      <c r="G46" s="4">
        <v>903.5</v>
      </c>
      <c r="H46" s="4">
        <v>931.8</v>
      </c>
      <c r="I46" s="34">
        <v>4184.603527629054</v>
      </c>
      <c r="J46" s="35" t="s">
        <v>1238</v>
      </c>
      <c r="K46" s="35">
        <v>15.816208147369252</v>
      </c>
      <c r="L46" s="35" t="s">
        <v>1238</v>
      </c>
      <c r="M46" s="35" t="s">
        <v>1238</v>
      </c>
      <c r="N46" s="4">
        <v>-0.49199999999999999</v>
      </c>
      <c r="O46" s="4" t="s">
        <v>132</v>
      </c>
      <c r="P46" s="35">
        <v>3.4592388627559338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3.4592388632459339</v>
      </c>
      <c r="AH46" s="38" t="str">
        <f t="shared" si="19"/>
        <v xml:space="preserve"> </v>
      </c>
      <c r="AI46" s="1">
        <f t="shared" si="29"/>
        <v>50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1224</v>
      </c>
      <c r="AP46" t="s">
        <v>1246</v>
      </c>
      <c r="AQ46" s="22" t="e">
        <v>#VALUE!</v>
      </c>
      <c r="AR46" s="21" t="e">
        <v>#VALUE!</v>
      </c>
      <c r="AS46">
        <v>-3.0371324318523296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18</v>
      </c>
      <c r="D47" s="4">
        <v>2</v>
      </c>
      <c r="E47" s="4">
        <v>9</v>
      </c>
      <c r="F47" s="4">
        <v>29</v>
      </c>
      <c r="G47" s="4">
        <v>178.09300231933594</v>
      </c>
      <c r="H47" s="4">
        <v>132.19999999999999</v>
      </c>
      <c r="I47" s="34">
        <v>3405.2207229374644</v>
      </c>
      <c r="J47" s="35" t="s">
        <v>1238</v>
      </c>
      <c r="K47" s="35" t="s">
        <v>1238</v>
      </c>
      <c r="L47" s="35" t="s">
        <v>1238</v>
      </c>
      <c r="M47" s="35">
        <v>4.6944691166325239</v>
      </c>
      <c r="N47" s="4">
        <v>-1.1060000000000001</v>
      </c>
      <c r="O47" s="4" t="s">
        <v>132</v>
      </c>
      <c r="P47" s="35">
        <v>6.8923291183880228E-2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0.34714827825594513</v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 xml:space="preserve"> </v>
      </c>
      <c r="X47" s="37" t="str">
        <f t="shared" si="14"/>
        <v xml:space="preserve"> 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11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 t="e">
        <v>#VALUE!</v>
      </c>
      <c r="AR47" s="21" t="e">
        <v>#VALUE!</v>
      </c>
      <c r="AS47">
        <v>34.714827775594514</v>
      </c>
      <c r="AT47" t="e">
        <v>#VALUE!</v>
      </c>
      <c r="AU47" t="e">
        <v>#VALUE!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7</v>
      </c>
      <c r="E48" s="4">
        <v>12</v>
      </c>
      <c r="F48" s="4">
        <v>24</v>
      </c>
      <c r="G48" s="4">
        <v>4000</v>
      </c>
      <c r="H48" s="4">
        <v>4389</v>
      </c>
      <c r="I48" s="34">
        <v>10396.16801744529</v>
      </c>
      <c r="J48" s="35" t="s">
        <v>1238</v>
      </c>
      <c r="K48" s="35">
        <v>29.083574318839151</v>
      </c>
      <c r="L48" s="35">
        <v>34.475341017151415</v>
      </c>
      <c r="M48" s="35">
        <v>17.746994444109273</v>
      </c>
      <c r="N48" s="4">
        <v>0.48199999999999998</v>
      </c>
      <c r="O48" s="4">
        <v>-84.10814375206067</v>
      </c>
      <c r="P48" s="35">
        <v>1.5689635483217448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 xml:space="preserve"> </v>
      </c>
      <c r="V48" s="37" t="str">
        <f t="shared" si="12"/>
        <v xml:space="preserve"> </v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>
        <f t="shared" si="23"/>
        <v>-84.108143751550671</v>
      </c>
      <c r="AM48" s="1" t="str">
        <f t="shared" si="31"/>
        <v xml:space="preserve"> </v>
      </c>
      <c r="AN48" s="1">
        <f t="shared" si="32"/>
        <v>13</v>
      </c>
      <c r="AO48" t="s">
        <v>785</v>
      </c>
      <c r="AP48" t="s">
        <v>1248</v>
      </c>
      <c r="AQ48" s="22" t="e">
        <v>#VALUE!</v>
      </c>
      <c r="AR48" s="21">
        <v>-260.3407269834014</v>
      </c>
      <c r="AS48">
        <v>-8.863066757803594</v>
      </c>
      <c r="AT48" t="e">
        <v>#VALUE!</v>
      </c>
      <c r="AU48">
        <v>260.3407269834014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6</v>
      </c>
      <c r="D49" s="4">
        <v>0</v>
      </c>
      <c r="E49" s="4">
        <v>1</v>
      </c>
      <c r="F49" s="4">
        <v>7</v>
      </c>
      <c r="G49" s="4">
        <v>1098.5</v>
      </c>
      <c r="H49" s="4">
        <v>974.6</v>
      </c>
      <c r="I49" s="34">
        <v>12298.936877440552</v>
      </c>
      <c r="J49" s="35" t="s">
        <v>1238</v>
      </c>
      <c r="K49" s="35">
        <v>10.068181818181818</v>
      </c>
      <c r="L49" s="35" t="s">
        <v>1238</v>
      </c>
      <c r="M49" s="35">
        <v>7.0703121914166358</v>
      </c>
      <c r="N49" s="4">
        <v>0.96799999999999997</v>
      </c>
      <c r="O49" s="4">
        <v>338.00904977375563</v>
      </c>
      <c r="P49" s="35">
        <v>3.7348655858813871</v>
      </c>
      <c r="Q49" s="36">
        <f t="shared" si="7"/>
        <v>85.714285714805712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 xml:space="preserve"> </v>
      </c>
      <c r="X49" s="37" t="str">
        <f t="shared" si="14"/>
        <v xml:space="preserve"> 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2</v>
      </c>
      <c r="AF49" s="1" t="str">
        <f t="shared" si="28"/>
        <v xml:space="preserve"> </v>
      </c>
      <c r="AG49" s="38">
        <f t="shared" si="18"/>
        <v>3.7348655864013871</v>
      </c>
      <c r="AH49" s="38" t="str">
        <f t="shared" si="19"/>
        <v xml:space="preserve"> </v>
      </c>
      <c r="AI49" s="1">
        <f t="shared" si="29"/>
        <v>47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 t="e">
        <v>#VALUE!</v>
      </c>
      <c r="AR49" s="21" t="e">
        <v>#VALUE!</v>
      </c>
      <c r="AS49">
        <v>12.712907859634726</v>
      </c>
      <c r="AT49" t="e">
        <v>#VALUE!</v>
      </c>
      <c r="AU49" t="e">
        <v>#VALUE!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15</v>
      </c>
      <c r="D50" s="4">
        <v>2</v>
      </c>
      <c r="E50" s="4">
        <v>4</v>
      </c>
      <c r="F50" s="4">
        <v>21</v>
      </c>
      <c r="G50" s="4">
        <v>1800</v>
      </c>
      <c r="H50" s="4">
        <v>1377</v>
      </c>
      <c r="I50" s="34">
        <v>16899.949762982538</v>
      </c>
      <c r="J50" s="35">
        <v>5.4084838963079331</v>
      </c>
      <c r="K50" s="35">
        <v>5.2218430034129693</v>
      </c>
      <c r="L50" s="35">
        <v>7.2809999125726872</v>
      </c>
      <c r="M50" s="35">
        <v>6.9865961699104142</v>
      </c>
      <c r="N50" s="4">
        <v>2.5460000000000003</v>
      </c>
      <c r="O50" s="4">
        <v>-6.8422978412001401</v>
      </c>
      <c r="P50" s="35">
        <v>10.297748729121277</v>
      </c>
      <c r="Q50" s="36">
        <f t="shared" si="7"/>
        <v>71.428571429101424</v>
      </c>
      <c r="R50" s="36" t="str">
        <f t="shared" si="8"/>
        <v xml:space="preserve"> </v>
      </c>
      <c r="S50" s="37">
        <f t="shared" si="9"/>
        <v>0.30718954301366014</v>
      </c>
      <c r="T50" s="37" t="str">
        <f t="shared" si="10"/>
        <v/>
      </c>
      <c r="U50" s="37" t="str">
        <f t="shared" si="11"/>
        <v/>
      </c>
      <c r="V50" s="37">
        <f t="shared" si="12"/>
        <v>-0.73343106601749253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3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15</v>
      </c>
      <c r="AD50" s="1" t="str">
        <f t="shared" si="17"/>
        <v xml:space="preserve"> </v>
      </c>
      <c r="AE50" s="1">
        <f t="shared" si="27"/>
        <v>13</v>
      </c>
      <c r="AF50" s="1" t="str">
        <f t="shared" si="28"/>
        <v xml:space="preserve"> </v>
      </c>
      <c r="AG50" s="38">
        <f t="shared" si="18"/>
        <v>10.297748729651277</v>
      </c>
      <c r="AH50" s="38" t="str">
        <f t="shared" si="19"/>
        <v xml:space="preserve"> </v>
      </c>
      <c r="AI50" s="1">
        <f t="shared" si="29"/>
        <v>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73.343106601749255</v>
      </c>
      <c r="AR50" s="21">
        <v>23.898046422303175</v>
      </c>
      <c r="AS50">
        <v>30.718954248366014</v>
      </c>
      <c r="AT50">
        <v>-73.343106601749255</v>
      </c>
      <c r="AU50">
        <v>-23.898046422303175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0</v>
      </c>
      <c r="E51" s="4">
        <v>3</v>
      </c>
      <c r="F51" s="4">
        <v>19</v>
      </c>
      <c r="G51" s="4">
        <v>590</v>
      </c>
      <c r="H51" s="4">
        <v>400.9</v>
      </c>
      <c r="I51" s="34">
        <v>7809.4213713091794</v>
      </c>
      <c r="J51" s="35">
        <v>25.864516129032253</v>
      </c>
      <c r="K51" s="35">
        <v>12.606918238993709</v>
      </c>
      <c r="L51" s="35">
        <v>20.548535617180733</v>
      </c>
      <c r="M51" s="35">
        <v>11.581916036503143</v>
      </c>
      <c r="N51" s="4">
        <v>0.155</v>
      </c>
      <c r="O51" s="4">
        <v>-69.785575048732937</v>
      </c>
      <c r="P51" s="35">
        <v>4.5896732352207534</v>
      </c>
      <c r="Q51" s="36">
        <f t="shared" si="7"/>
        <v>84.210526316329478</v>
      </c>
      <c r="R51" s="36" t="str">
        <f t="shared" si="8"/>
        <v xml:space="preserve"> </v>
      </c>
      <c r="S51" s="37">
        <f t="shared" si="9"/>
        <v>0.47168870096404597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4</v>
      </c>
      <c r="AD51" s="1" t="str">
        <f t="shared" si="17"/>
        <v xml:space="preserve"> </v>
      </c>
      <c r="AE51" s="1">
        <f t="shared" si="27"/>
        <v>3</v>
      </c>
      <c r="AF51" s="1" t="str">
        <f t="shared" si="28"/>
        <v xml:space="preserve"> </v>
      </c>
      <c r="AG51" s="38">
        <f t="shared" si="18"/>
        <v>4.5896732357607535</v>
      </c>
      <c r="AH51" s="38" t="str">
        <f t="shared" si="19"/>
        <v xml:space="preserve"> </v>
      </c>
      <c r="AI51" s="1">
        <f t="shared" si="29"/>
        <v>37</v>
      </c>
      <c r="AJ51" s="1" t="str">
        <f t="shared" si="30"/>
        <v xml:space="preserve"> </v>
      </c>
      <c r="AK51" s="25" t="str">
        <f t="shared" si="22"/>
        <v xml:space="preserve"> </v>
      </c>
      <c r="AL51" s="25">
        <f t="shared" si="23"/>
        <v>-69.785575048192939</v>
      </c>
      <c r="AM51" s="1" t="str">
        <f t="shared" si="31"/>
        <v xml:space="preserve"> </v>
      </c>
      <c r="AN51" s="1">
        <f t="shared" si="32"/>
        <v>7</v>
      </c>
      <c r="AO51" t="s">
        <v>804</v>
      </c>
      <c r="AP51" t="s">
        <v>1262</v>
      </c>
      <c r="AQ51" s="22">
        <v>-27.478913216254686</v>
      </c>
      <c r="AR51" s="21">
        <v>-114.77595418289002</v>
      </c>
      <c r="AS51">
        <v>47.168870042404599</v>
      </c>
      <c r="AT51">
        <v>27.478913216254686</v>
      </c>
      <c r="AU51">
        <v>114.77595418289002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6</v>
      </c>
      <c r="E52" s="4">
        <v>10</v>
      </c>
      <c r="F52" s="4">
        <v>19</v>
      </c>
      <c r="G52" s="4">
        <v>5000</v>
      </c>
      <c r="H52" s="4">
        <v>6312</v>
      </c>
      <c r="I52" s="34">
        <v>13210.676282596633</v>
      </c>
      <c r="J52" s="35" t="s">
        <v>1238</v>
      </c>
      <c r="K52" s="35">
        <v>32.569659442724458</v>
      </c>
      <c r="L52" s="35">
        <v>19.434512386525306</v>
      </c>
      <c r="M52" s="35">
        <v>16.879261167419838</v>
      </c>
      <c r="N52" s="4">
        <v>1.571</v>
      </c>
      <c r="O52" s="4">
        <v>-26.070588235294117</v>
      </c>
      <c r="P52" s="35">
        <v>1.7031051964512041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>
        <f t="shared" si="10"/>
        <v>-0.20785804761223065</v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>
        <f t="shared" si="17"/>
        <v>1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 t="e">
        <v>#VALUE!</v>
      </c>
      <c r="AR52" s="21">
        <v>-103.13203917096705</v>
      </c>
      <c r="AS52">
        <v>-20.785804816223063</v>
      </c>
      <c r="AT52" t="e">
        <v>#VALUE!</v>
      </c>
      <c r="AU52">
        <v>103.13203917096705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10</v>
      </c>
      <c r="D53" s="4">
        <v>1</v>
      </c>
      <c r="E53" s="4">
        <v>7</v>
      </c>
      <c r="F53" s="4">
        <v>18</v>
      </c>
      <c r="G53" s="4">
        <v>84.5</v>
      </c>
      <c r="H53" s="4">
        <v>65.84</v>
      </c>
      <c r="I53" s="34">
        <v>3436.9473608587064</v>
      </c>
      <c r="J53" s="35">
        <v>8.0292682926829269</v>
      </c>
      <c r="K53" s="35">
        <v>6.6505050505050498</v>
      </c>
      <c r="L53" s="35">
        <v>6.6323074881378039</v>
      </c>
      <c r="M53" s="35">
        <v>5.7948194417136776</v>
      </c>
      <c r="N53" s="4">
        <v>8.2000000000000003E-2</v>
      </c>
      <c r="O53" s="4">
        <v>-40.579710144927539</v>
      </c>
      <c r="P53" s="35">
        <v>8.8092345078979353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0.28341433834857827</v>
      </c>
      <c r="T53" s="37" t="str">
        <f t="shared" si="10"/>
        <v/>
      </c>
      <c r="U53" s="37" t="str">
        <f t="shared" si="11"/>
        <v/>
      </c>
      <c r="V53" s="37">
        <f t="shared" si="12"/>
        <v>-0.60425998662931502</v>
      </c>
      <c r="W53" s="37" t="str">
        <f t="shared" si="13"/>
        <v/>
      </c>
      <c r="X53" s="37">
        <f t="shared" si="14"/>
        <v>-0.30678263612706047</v>
      </c>
      <c r="Y53" s="1" t="str">
        <f t="shared" si="24"/>
        <v xml:space="preserve"> </v>
      </c>
      <c r="Z53" s="1">
        <f t="shared" si="15"/>
        <v>8</v>
      </c>
      <c r="AA53" s="1" t="str">
        <f t="shared" si="25"/>
        <v xml:space="preserve"> </v>
      </c>
      <c r="AB53" s="1">
        <f t="shared" si="16"/>
        <v>14</v>
      </c>
      <c r="AC53" s="1">
        <f t="shared" si="26"/>
        <v>16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8.8092345084579353</v>
      </c>
      <c r="AH53" s="38" t="str">
        <f t="shared" si="19"/>
        <v xml:space="preserve"> </v>
      </c>
      <c r="AI53" s="1">
        <f t="shared" si="29"/>
        <v>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60.425998662931505</v>
      </c>
      <c r="AR53" s="21">
        <v>30.678263612706047</v>
      </c>
      <c r="AS53">
        <v>28.341433778857827</v>
      </c>
      <c r="AT53">
        <v>-60.425998662931505</v>
      </c>
      <c r="AU53">
        <v>-30.678263612706047</v>
      </c>
      <c r="AV53" t="s">
        <v>1965</v>
      </c>
    </row>
    <row r="54" spans="1:48" x14ac:dyDescent="0.25">
      <c r="A54" s="14">
        <v>5.6999999999999989E-10</v>
      </c>
      <c r="B54" t="s">
        <v>1225</v>
      </c>
      <c r="C54" s="4">
        <v>10</v>
      </c>
      <c r="D54" s="4">
        <v>2</v>
      </c>
      <c r="E54" s="4">
        <v>2</v>
      </c>
      <c r="F54" s="4">
        <v>14</v>
      </c>
      <c r="G54" s="4">
        <v>850</v>
      </c>
      <c r="H54" s="4">
        <v>803.4</v>
      </c>
      <c r="I54" s="34">
        <v>10139.621637116596</v>
      </c>
      <c r="J54" s="35">
        <v>23.491228070175435</v>
      </c>
      <c r="K54" s="35">
        <v>39.190243902439015</v>
      </c>
      <c r="L54" s="35">
        <v>9.360183871815078</v>
      </c>
      <c r="M54" s="35">
        <v>10.722863505055368</v>
      </c>
      <c r="N54" s="4">
        <v>0.20500000000000002</v>
      </c>
      <c r="O54" s="4">
        <v>-40.233236151603499</v>
      </c>
      <c r="P54" s="35">
        <v>6.223549912870302E-2</v>
      </c>
      <c r="Q54" s="36">
        <f t="shared" si="7"/>
        <v>71.428571429141428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12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1225</v>
      </c>
      <c r="AP54" t="s">
        <v>1248</v>
      </c>
      <c r="AQ54" s="22">
        <v>-15.781644998173316</v>
      </c>
      <c r="AR54" s="21">
        <v>2.1661465396335067</v>
      </c>
      <c r="AS54">
        <v>5.8003485187951176</v>
      </c>
      <c r="AT54">
        <v>15.781644998173316</v>
      </c>
      <c r="AU54">
        <v>-2.1661465396335067</v>
      </c>
      <c r="AV54" t="s">
        <v>1966</v>
      </c>
    </row>
    <row r="55" spans="1:48" x14ac:dyDescent="0.25">
      <c r="A55" s="14">
        <v>5.7999999999999986E-10</v>
      </c>
      <c r="B55" t="s">
        <v>940</v>
      </c>
      <c r="C55" s="4">
        <v>0</v>
      </c>
      <c r="D55" s="4">
        <v>0</v>
      </c>
      <c r="E55" s="4">
        <v>0</v>
      </c>
      <c r="F55" s="4">
        <v>0</v>
      </c>
      <c r="G55" s="4" t="s">
        <v>132</v>
      </c>
      <c r="H55" s="4" t="s">
        <v>132</v>
      </c>
      <c r="I55" s="34" t="s">
        <v>132</v>
      </c>
      <c r="J55" s="35" t="s">
        <v>1238</v>
      </c>
      <c r="K55" s="35" t="s">
        <v>1238</v>
      </c>
      <c r="L55" s="35" t="s">
        <v>1238</v>
      </c>
      <c r="M55" s="35" t="s">
        <v>1238</v>
      </c>
      <c r="N55" s="4">
        <v>0.09</v>
      </c>
      <c r="O55" s="4">
        <v>-46.745562130177518</v>
      </c>
      <c r="P55" s="35" t="s">
        <v>137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 xml:space="preserve"> </v>
      </c>
      <c r="T55" s="37" t="str">
        <f t="shared" si="10"/>
        <v xml:space="preserve"> </v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940</v>
      </c>
      <c r="AP55" t="s">
        <v>1248</v>
      </c>
      <c r="AQ55" s="22" t="e">
        <v>#VALUE!</v>
      </c>
      <c r="AR55" s="21" t="e">
        <v>#VALUE!</v>
      </c>
      <c r="AS55" t="s">
        <v>137</v>
      </c>
      <c r="AT55" t="e">
        <v>#VALUE!</v>
      </c>
      <c r="AU55" t="e">
        <v>#VALUE!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7</v>
      </c>
      <c r="D56" s="4">
        <v>4</v>
      </c>
      <c r="E56" s="4">
        <v>9</v>
      </c>
      <c r="F56" s="4">
        <v>20</v>
      </c>
      <c r="G56" s="4">
        <v>2450</v>
      </c>
      <c r="H56" s="4">
        <v>2654</v>
      </c>
      <c r="I56" s="34">
        <v>6660.8543390108453</v>
      </c>
      <c r="J56" s="35">
        <v>13.465246067985793</v>
      </c>
      <c r="K56" s="35">
        <v>18.165639972621491</v>
      </c>
      <c r="L56" s="35">
        <v>8.8680308607021523</v>
      </c>
      <c r="M56" s="35">
        <v>10.565851280762503</v>
      </c>
      <c r="N56" s="4">
        <v>1.4610000000000001</v>
      </c>
      <c r="O56" s="4">
        <v>-26.656626506024097</v>
      </c>
      <c r="P56" s="35">
        <v>2.0572720422004522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-0.33633595680937201</v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>
        <f t="shared" si="15"/>
        <v>30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2.0572720427904523</v>
      </c>
      <c r="AH56" s="38" t="str">
        <f t="shared" si="19"/>
        <v xml:space="preserve"> </v>
      </c>
      <c r="AI56" s="1">
        <f t="shared" si="29"/>
        <v>67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33.633595680937198</v>
      </c>
      <c r="AR56" s="21">
        <v>7.3101935186981599</v>
      </c>
      <c r="AS56">
        <v>-7.6865109269027894</v>
      </c>
      <c r="AT56">
        <v>-33.633595680937198</v>
      </c>
      <c r="AU56">
        <v>-7.3101935186981599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6</v>
      </c>
      <c r="D57" s="4">
        <v>6</v>
      </c>
      <c r="E57" s="4">
        <v>5</v>
      </c>
      <c r="F57" s="4">
        <v>17</v>
      </c>
      <c r="G57" s="4">
        <v>280.5</v>
      </c>
      <c r="H57" s="4">
        <v>277</v>
      </c>
      <c r="I57" s="34">
        <v>7579.8954656065607</v>
      </c>
      <c r="J57" s="35">
        <v>14.13265306122449</v>
      </c>
      <c r="K57" s="35">
        <v>13.85</v>
      </c>
      <c r="L57" s="35">
        <v>6.6478152469234457</v>
      </c>
      <c r="M57" s="35">
        <v>6.5607854889589916</v>
      </c>
      <c r="N57" s="4">
        <v>0.2</v>
      </c>
      <c r="O57" s="4">
        <v>5.2631578947368469</v>
      </c>
      <c r="P57" s="35">
        <v>1.4440433212996391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>
        <f t="shared" si="12"/>
        <v>-0.30344134639155074</v>
      </c>
      <c r="W57" s="37" t="str">
        <f t="shared" si="13"/>
        <v/>
      </c>
      <c r="X57" s="37">
        <f t="shared" si="14"/>
        <v>-0.30516174510471461</v>
      </c>
      <c r="Y57" s="1" t="str">
        <f t="shared" si="24"/>
        <v xml:space="preserve"> </v>
      </c>
      <c r="Z57" s="1">
        <f t="shared" si="15"/>
        <v>32</v>
      </c>
      <c r="AA57" s="1" t="str">
        <f t="shared" si="25"/>
        <v xml:space="preserve"> </v>
      </c>
      <c r="AB57" s="1">
        <f t="shared" si="16"/>
        <v>15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30.344134639155072</v>
      </c>
      <c r="AR57" s="21">
        <v>30.516174510471462</v>
      </c>
      <c r="AS57">
        <v>1.2635379061371799</v>
      </c>
      <c r="AT57">
        <v>-30.344134639155072</v>
      </c>
      <c r="AU57">
        <v>-30.516174510471462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8</v>
      </c>
      <c r="D58" s="4">
        <v>3</v>
      </c>
      <c r="E58" s="4">
        <v>8</v>
      </c>
      <c r="F58" s="4">
        <v>19</v>
      </c>
      <c r="G58" s="4">
        <v>675</v>
      </c>
      <c r="H58" s="4">
        <v>557.6</v>
      </c>
      <c r="I58" s="34">
        <v>5361.5659006669848</v>
      </c>
      <c r="J58" s="35">
        <v>9.6137931034482769</v>
      </c>
      <c r="K58" s="35">
        <v>12.418708240534523</v>
      </c>
      <c r="L58" s="35">
        <v>15.36699716177862</v>
      </c>
      <c r="M58" s="35">
        <v>18.517493838110461</v>
      </c>
      <c r="N58" s="4">
        <v>0.44900000000000001</v>
      </c>
      <c r="O58" s="4">
        <v>-19.677996422182474</v>
      </c>
      <c r="P58" s="35">
        <v>4.0172166427546632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0.2105451942972309</v>
      </c>
      <c r="T58" s="37" t="str">
        <f t="shared" si="10"/>
        <v/>
      </c>
      <c r="U58" s="37" t="str">
        <f t="shared" si="11"/>
        <v/>
      </c>
      <c r="V58" s="37">
        <f t="shared" si="12"/>
        <v>-0.5261632227722769</v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>
        <f t="shared" si="15"/>
        <v>13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22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4.0172166433646632</v>
      </c>
      <c r="AH58" s="38" t="str">
        <f t="shared" si="19"/>
        <v xml:space="preserve"> </v>
      </c>
      <c r="AI58" s="1">
        <f t="shared" si="29"/>
        <v>45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52.616322277227688</v>
      </c>
      <c r="AR58" s="21">
        <v>-60.617843521035809</v>
      </c>
      <c r="AS58">
        <v>21.054519368723092</v>
      </c>
      <c r="AT58">
        <v>-52.616322277227688</v>
      </c>
      <c r="AU58">
        <v>60.617843521035809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3</v>
      </c>
      <c r="E59" s="4">
        <v>6</v>
      </c>
      <c r="F59" s="4">
        <v>19</v>
      </c>
      <c r="G59" s="4">
        <v>261.5</v>
      </c>
      <c r="H59" s="4">
        <v>197.95</v>
      </c>
      <c r="I59" s="34">
        <v>15317.049899063721</v>
      </c>
      <c r="J59" s="35">
        <v>6.9946996466431077</v>
      </c>
      <c r="K59" s="35">
        <v>6.8494809688581313</v>
      </c>
      <c r="L59" s="35" t="s">
        <v>1238</v>
      </c>
      <c r="M59" s="35" t="s">
        <v>1238</v>
      </c>
      <c r="N59" s="4">
        <v>0.28300000000000003</v>
      </c>
      <c r="O59" s="4">
        <v>14.574898785425114</v>
      </c>
      <c r="P59" s="35">
        <v>9.5983834301591315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0.32104066745505938</v>
      </c>
      <c r="T59" s="37" t="str">
        <f t="shared" si="10"/>
        <v/>
      </c>
      <c r="U59" s="37" t="str">
        <f t="shared" si="11"/>
        <v/>
      </c>
      <c r="V59" s="37">
        <f t="shared" si="12"/>
        <v>-0.65525096051292453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6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13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9.5983834307791316</v>
      </c>
      <c r="AH59" s="38" t="str">
        <f t="shared" si="19"/>
        <v xml:space="preserve"> </v>
      </c>
      <c r="AI59" s="1">
        <f t="shared" si="29"/>
        <v>5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65.525096051292451</v>
      </c>
      <c r="AR59" s="21" t="e">
        <v>#VALUE!</v>
      </c>
      <c r="AS59">
        <v>32.104066683505941</v>
      </c>
      <c r="AT59">
        <v>-65.525096051292451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17</v>
      </c>
      <c r="D60" s="4">
        <v>3</v>
      </c>
      <c r="E60" s="4">
        <v>7</v>
      </c>
      <c r="F60" s="4">
        <v>27</v>
      </c>
      <c r="G60" s="4">
        <v>36</v>
      </c>
      <c r="H60" s="4">
        <v>26.585000000000001</v>
      </c>
      <c r="I60" s="34">
        <v>24404.455411082228</v>
      </c>
      <c r="J60" s="35">
        <v>29.538888888888888</v>
      </c>
      <c r="K60" s="35">
        <v>7.8191176470588237</v>
      </c>
      <c r="L60" s="35" t="s">
        <v>1238</v>
      </c>
      <c r="M60" s="35" t="s">
        <v>1238</v>
      </c>
      <c r="N60" s="4">
        <v>9.0000000000000011E-3</v>
      </c>
      <c r="O60" s="4">
        <v>-88.607594936708864</v>
      </c>
      <c r="P60" s="35">
        <v>6.0184314463043069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0.35414707604846901</v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8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6.018431446934307</v>
      </c>
      <c r="AH60" s="38" t="str">
        <f t="shared" si="19"/>
        <v xml:space="preserve"> </v>
      </c>
      <c r="AI60" s="1">
        <f t="shared" si="29"/>
        <v>22</v>
      </c>
      <c r="AJ60" s="1" t="str">
        <f t="shared" si="30"/>
        <v xml:space="preserve"> </v>
      </c>
      <c r="AK60" s="25" t="str">
        <f t="shared" si="22"/>
        <v xml:space="preserve"> </v>
      </c>
      <c r="AL60" s="25">
        <f t="shared" si="23"/>
        <v>-88.607594936078868</v>
      </c>
      <c r="AM60" s="1" t="str">
        <f t="shared" si="31"/>
        <v xml:space="preserve"> </v>
      </c>
      <c r="AN60" s="1">
        <f t="shared" si="32"/>
        <v>14</v>
      </c>
      <c r="AO60" t="s">
        <v>748</v>
      </c>
      <c r="AP60" t="s">
        <v>1246</v>
      </c>
      <c r="AQ60" s="22">
        <v>-45.588861372298538</v>
      </c>
      <c r="AR60" s="21" t="e">
        <v>#VALUE!</v>
      </c>
      <c r="AS60">
        <v>35.414707541846902</v>
      </c>
      <c r="AT60">
        <v>45.588861372298538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8</v>
      </c>
      <c r="D61" s="4">
        <v>3</v>
      </c>
      <c r="E61" s="4">
        <v>4</v>
      </c>
      <c r="F61" s="4">
        <v>15</v>
      </c>
      <c r="G61" s="4">
        <v>9030</v>
      </c>
      <c r="H61" s="4">
        <v>8974</v>
      </c>
      <c r="I61" s="34">
        <v>40899.601893699073</v>
      </c>
      <c r="J61" s="35" t="s">
        <v>1238</v>
      </c>
      <c r="K61" s="35">
        <v>38.515021459227462</v>
      </c>
      <c r="L61" s="35">
        <v>23.47938443543741</v>
      </c>
      <c r="M61" s="35">
        <v>18.687856798408358</v>
      </c>
      <c r="N61" s="4">
        <v>2.0609999999999999</v>
      </c>
      <c r="O61" s="4">
        <v>4.0909090909090891</v>
      </c>
      <c r="P61" s="35">
        <v>0.96723868954758196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-145.40956541602168</v>
      </c>
      <c r="AS61">
        <v>0.62402496099844829</v>
      </c>
      <c r="AT61" t="e">
        <v>#VALUE!</v>
      </c>
      <c r="AU61">
        <v>145.40956541602168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2</v>
      </c>
      <c r="E62" s="4">
        <v>7</v>
      </c>
      <c r="F62" s="4">
        <v>13</v>
      </c>
      <c r="G62" s="4">
        <v>380</v>
      </c>
      <c r="H62" s="4">
        <v>282.7</v>
      </c>
      <c r="I62" s="34">
        <v>1227.1593417541462</v>
      </c>
      <c r="J62" s="35">
        <v>2.4055471059679765</v>
      </c>
      <c r="K62" s="35">
        <v>2.6055819399397273</v>
      </c>
      <c r="L62" s="35">
        <v>4.9953476839851234</v>
      </c>
      <c r="M62" s="35">
        <v>5.3929276067648138</v>
      </c>
      <c r="N62" s="4">
        <v>1.524</v>
      </c>
      <c r="O62" s="4">
        <v>-22.205206738131704</v>
      </c>
      <c r="P62" s="35">
        <v>9.7107140386235304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0.34418111136807567</v>
      </c>
      <c r="T62" s="37" t="str">
        <f t="shared" si="10"/>
        <v/>
      </c>
      <c r="U62" s="37" t="str">
        <f t="shared" si="11"/>
        <v/>
      </c>
      <c r="V62" s="37">
        <f t="shared" si="12"/>
        <v>-0.88143736027016173</v>
      </c>
      <c r="W62" s="37" t="str">
        <f t="shared" si="13"/>
        <v/>
      </c>
      <c r="X62" s="37">
        <f t="shared" si="14"/>
        <v>-0.47787979382523305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4</v>
      </c>
      <c r="AC62" s="1">
        <f t="shared" si="26"/>
        <v>12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9.7107140392735296</v>
      </c>
      <c r="AH62" s="38" t="str">
        <f t="shared" si="19"/>
        <v xml:space="preserve"> </v>
      </c>
      <c r="AI62" s="1">
        <f t="shared" si="29"/>
        <v>4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88.143736027016175</v>
      </c>
      <c r="AR62" s="21">
        <v>47.787979382523304</v>
      </c>
      <c r="AS62">
        <v>34.418111071807566</v>
      </c>
      <c r="AT62">
        <v>-88.143736027016175</v>
      </c>
      <c r="AU62">
        <v>-47.787979382523304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13</v>
      </c>
      <c r="D63" s="4">
        <v>2</v>
      </c>
      <c r="E63" s="4">
        <v>7</v>
      </c>
      <c r="F63" s="4">
        <v>22</v>
      </c>
      <c r="G63" s="4">
        <v>125</v>
      </c>
      <c r="H63" s="4">
        <v>112.1</v>
      </c>
      <c r="I63" s="34">
        <v>2839.663882913354</v>
      </c>
      <c r="J63" s="35">
        <v>6.7530120481927707</v>
      </c>
      <c r="K63" s="35">
        <v>18.683333333333334</v>
      </c>
      <c r="L63" s="35">
        <v>4.8053306628966386</v>
      </c>
      <c r="M63" s="35">
        <v>6.3247578651818968</v>
      </c>
      <c r="N63" s="4">
        <v>0.06</v>
      </c>
      <c r="O63" s="4">
        <v>-63.855421686746993</v>
      </c>
      <c r="P63" s="35">
        <v>0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-0.66716306133653602</v>
      </c>
      <c r="W63" s="37" t="str">
        <f t="shared" si="13"/>
        <v/>
      </c>
      <c r="X63" s="37">
        <f t="shared" si="14"/>
        <v>-0.4977406188375747</v>
      </c>
      <c r="Y63" s="1" t="str">
        <f t="shared" si="24"/>
        <v xml:space="preserve"> </v>
      </c>
      <c r="Z63" s="1">
        <f t="shared" si="15"/>
        <v>5</v>
      </c>
      <c r="AA63" s="1" t="str">
        <f t="shared" si="25"/>
        <v xml:space="preserve"> </v>
      </c>
      <c r="AB63" s="1">
        <f t="shared" si="16"/>
        <v>3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 t="str">
        <f t="shared" si="18"/>
        <v xml:space="preserve"> </v>
      </c>
      <c r="AH63" s="38" t="str">
        <f t="shared" si="19"/>
        <v xml:space="preserve"> </v>
      </c>
      <c r="AI63" s="1" t="str">
        <f t="shared" si="29"/>
        <v xml:space="preserve"> </v>
      </c>
      <c r="AJ63" s="1" t="str">
        <f t="shared" si="30"/>
        <v xml:space="preserve"> </v>
      </c>
      <c r="AK63" s="25" t="str">
        <f t="shared" si="22"/>
        <v xml:space="preserve"> </v>
      </c>
      <c r="AL63" s="25">
        <f t="shared" si="23"/>
        <v>-63.855421686086991</v>
      </c>
      <c r="AM63" s="1" t="str">
        <f t="shared" si="31"/>
        <v xml:space="preserve"> </v>
      </c>
      <c r="AN63" s="1">
        <f t="shared" si="32"/>
        <v>4</v>
      </c>
      <c r="AO63" t="s">
        <v>806</v>
      </c>
      <c r="AP63" t="s">
        <v>1248</v>
      </c>
      <c r="AQ63" s="22">
        <v>66.716306133653603</v>
      </c>
      <c r="AR63" s="21">
        <v>49.774061883757469</v>
      </c>
      <c r="AS63">
        <v>11.507582515611059</v>
      </c>
      <c r="AT63">
        <v>-66.716306133653603</v>
      </c>
      <c r="AU63">
        <v>-49.774061883757469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9</v>
      </c>
      <c r="D64" s="4">
        <v>1</v>
      </c>
      <c r="E64" s="4">
        <v>5</v>
      </c>
      <c r="F64" s="4">
        <v>15</v>
      </c>
      <c r="G64" s="4">
        <v>1660</v>
      </c>
      <c r="H64" s="4">
        <v>1580.5</v>
      </c>
      <c r="I64" s="34">
        <v>9951.8738871966016</v>
      </c>
      <c r="J64" s="35">
        <v>14.394944363665253</v>
      </c>
      <c r="K64" s="35">
        <v>12.829813578562597</v>
      </c>
      <c r="L64" s="35">
        <v>8.1987605908097425</v>
      </c>
      <c r="M64" s="35">
        <v>7.6030235794329313</v>
      </c>
      <c r="N64" s="4">
        <v>1.2050000000000001</v>
      </c>
      <c r="O64" s="4">
        <v>-29.573348918760956</v>
      </c>
      <c r="P64" s="35">
        <v>3.7069261611953586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3.7069261618653586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29.051374704485621</v>
      </c>
      <c r="AR64" s="21">
        <v>14.305493013529237</v>
      </c>
      <c r="AS64">
        <v>5.0300537804492285</v>
      </c>
      <c r="AT64">
        <v>-29.051374704485621</v>
      </c>
      <c r="AU64">
        <v>-14.305493013529237</v>
      </c>
      <c r="AV64" t="s">
        <v>1976</v>
      </c>
    </row>
    <row r="65" spans="1:48" x14ac:dyDescent="0.25">
      <c r="A65" s="14">
        <v>6.7999999999999951E-10</v>
      </c>
      <c r="B65" t="s">
        <v>941</v>
      </c>
      <c r="C65" s="4">
        <v>11</v>
      </c>
      <c r="D65" s="4">
        <v>0</v>
      </c>
      <c r="E65" s="4">
        <v>3</v>
      </c>
      <c r="F65" s="4">
        <v>14</v>
      </c>
      <c r="G65" s="4">
        <v>145</v>
      </c>
      <c r="H65" s="4">
        <v>122</v>
      </c>
      <c r="I65" s="34">
        <v>7686.226141236928</v>
      </c>
      <c r="J65" s="35" t="s">
        <v>1238</v>
      </c>
      <c r="K65" s="35">
        <v>21.403508771929822</v>
      </c>
      <c r="L65" s="35">
        <v>14.217612503555099</v>
      </c>
      <c r="M65" s="35">
        <v>9.3577261497529456</v>
      </c>
      <c r="N65" s="4">
        <v>1E-3</v>
      </c>
      <c r="O65" s="4">
        <v>-99.300699300699307</v>
      </c>
      <c r="P65" s="35">
        <v>1.8032786885245899</v>
      </c>
      <c r="Q65" s="36">
        <f t="shared" si="7"/>
        <v>78.571428572108573</v>
      </c>
      <c r="R65" s="36" t="str">
        <f t="shared" si="8"/>
        <v xml:space="preserve"> </v>
      </c>
      <c r="S65" s="37">
        <f t="shared" si="9"/>
        <v>0.18852459084393453</v>
      </c>
      <c r="T65" s="37" t="str">
        <f t="shared" si="10"/>
        <v/>
      </c>
      <c r="U65" s="37" t="str">
        <f t="shared" si="11"/>
        <v xml:space="preserve"> </v>
      </c>
      <c r="V65" s="37" t="str">
        <f t="shared" si="12"/>
        <v xml:space="preserve"> </v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28</v>
      </c>
      <c r="AD65" s="1" t="str">
        <f t="shared" si="17"/>
        <v xml:space="preserve"> </v>
      </c>
      <c r="AE65" s="1">
        <f t="shared" si="27"/>
        <v>6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>
        <f t="shared" si="23"/>
        <v>-99.300699300019303</v>
      </c>
      <c r="AM65" s="1" t="str">
        <f t="shared" si="31"/>
        <v xml:space="preserve"> </v>
      </c>
      <c r="AN65" s="1">
        <f t="shared" si="32"/>
        <v>15</v>
      </c>
      <c r="AO65" t="s">
        <v>941</v>
      </c>
      <c r="AP65" t="s">
        <v>1244</v>
      </c>
      <c r="AQ65" s="22" t="e">
        <v>#VALUE!</v>
      </c>
      <c r="AR65" s="21">
        <v>-48.604326290799179</v>
      </c>
      <c r="AS65">
        <v>18.852459016393453</v>
      </c>
      <c r="AT65" t="e">
        <v>#VALUE!</v>
      </c>
      <c r="AU65">
        <v>48.604326290799179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5</v>
      </c>
      <c r="E66" s="4">
        <v>5</v>
      </c>
      <c r="F66" s="4">
        <v>16</v>
      </c>
      <c r="G66" s="4">
        <v>207</v>
      </c>
      <c r="H66" s="4">
        <v>171</v>
      </c>
      <c r="I66" s="34">
        <v>5343.0018008960742</v>
      </c>
      <c r="J66" s="35">
        <v>13.053435114503817</v>
      </c>
      <c r="K66" s="35">
        <v>12.302158273381293</v>
      </c>
      <c r="L66" s="35">
        <v>6.5877328555537114</v>
      </c>
      <c r="M66" s="35">
        <v>6.367344360613834</v>
      </c>
      <c r="N66" s="4">
        <v>0.13900000000000001</v>
      </c>
      <c r="O66" s="4">
        <v>5.3030303030303072</v>
      </c>
      <c r="P66" s="35">
        <v>5.0877192982456148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0.21052631647947367</v>
      </c>
      <c r="T66" s="37" t="str">
        <f t="shared" si="10"/>
        <v/>
      </c>
      <c r="U66" s="37" t="str">
        <f t="shared" si="11"/>
        <v/>
      </c>
      <c r="V66" s="37">
        <f t="shared" si="12"/>
        <v>-0.3566329585157002</v>
      </c>
      <c r="W66" s="37" t="str">
        <f t="shared" si="13"/>
        <v/>
      </c>
      <c r="X66" s="37">
        <f t="shared" si="14"/>
        <v>-0.31144163442453321</v>
      </c>
      <c r="Y66" s="1" t="str">
        <f t="shared" si="24"/>
        <v xml:space="preserve"> </v>
      </c>
      <c r="Z66" s="1">
        <f t="shared" si="15"/>
        <v>27</v>
      </c>
      <c r="AA66" s="1" t="str">
        <f t="shared" si="25"/>
        <v xml:space="preserve"> </v>
      </c>
      <c r="AB66" s="1">
        <f t="shared" si="16"/>
        <v>13</v>
      </c>
      <c r="AC66" s="1">
        <f t="shared" si="26"/>
        <v>23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5.0877192989356148</v>
      </c>
      <c r="AH66" s="38" t="str">
        <f t="shared" si="19"/>
        <v xml:space="preserve"> </v>
      </c>
      <c r="AI66" s="1">
        <f t="shared" si="29"/>
        <v>31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35.66329585157002</v>
      </c>
      <c r="AR66" s="21">
        <v>31.144163442453319</v>
      </c>
      <c r="AS66">
        <v>21.052631578947366</v>
      </c>
      <c r="AT66">
        <v>-35.66329585157002</v>
      </c>
      <c r="AU66">
        <v>-31.144163442453319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13</v>
      </c>
      <c r="D67" s="4">
        <v>1</v>
      </c>
      <c r="E67" s="4">
        <v>6</v>
      </c>
      <c r="F67" s="4">
        <v>20</v>
      </c>
      <c r="G67" s="4">
        <v>980</v>
      </c>
      <c r="H67" s="4">
        <v>852.4</v>
      </c>
      <c r="I67" s="34">
        <v>38911.927219362071</v>
      </c>
      <c r="J67" s="35">
        <v>14.447457627118643</v>
      </c>
      <c r="K67" s="35">
        <v>16.022556390977442</v>
      </c>
      <c r="L67" s="35">
        <v>11.160077311754426</v>
      </c>
      <c r="M67" s="35">
        <v>11.49117885334482</v>
      </c>
      <c r="N67" s="4">
        <v>0.53200000000000003</v>
      </c>
      <c r="O67" s="4">
        <v>-3.4482758620689684</v>
      </c>
      <c r="P67" s="35">
        <v>5.807132801501643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5.8071328022016431</v>
      </c>
      <c r="AH67" s="38" t="str">
        <f t="shared" si="19"/>
        <v xml:space="preserve"> </v>
      </c>
      <c r="AI67" s="1">
        <f t="shared" si="29"/>
        <v>24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28.792551623432018</v>
      </c>
      <c r="AR67" s="21">
        <v>-16.646572682425397</v>
      </c>
      <c r="AS67">
        <v>14.969497888315342</v>
      </c>
      <c r="AT67">
        <v>-28.792551623432018</v>
      </c>
      <c r="AU67">
        <v>16.646572682425397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</v>
      </c>
      <c r="D68" s="4">
        <v>1</v>
      </c>
      <c r="E68" s="4">
        <v>0</v>
      </c>
      <c r="F68" s="4">
        <v>2</v>
      </c>
      <c r="G68" s="4" t="s">
        <v>132</v>
      </c>
      <c r="H68" s="4" t="s">
        <v>132</v>
      </c>
      <c r="I68" s="34" t="s">
        <v>132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1.4830000000000001</v>
      </c>
      <c r="O68" s="4">
        <v>11.336336336336338</v>
      </c>
      <c r="P68" s="35" t="s">
        <v>137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 xml:space="preserve"> </v>
      </c>
      <c r="T68" s="37" t="str">
        <f t="shared" si="10"/>
        <v xml:space="preserve"> </v>
      </c>
      <c r="U68" s="37" t="str">
        <f t="shared" si="11"/>
        <v xml:space="preserve"> </v>
      </c>
      <c r="V68" s="37" t="str">
        <f t="shared" si="12"/>
        <v xml:space="preserve"> </v>
      </c>
      <c r="W68" s="37" t="str">
        <f t="shared" si="13"/>
        <v xml:space="preserve"> </v>
      </c>
      <c r="X68" s="37" t="str">
        <f t="shared" si="14"/>
        <v xml:space="preserve"> </v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 t="e">
        <v>#VALUE!</v>
      </c>
      <c r="AR68" s="21" t="e">
        <v>#VALUE!</v>
      </c>
      <c r="AS68" t="s">
        <v>137</v>
      </c>
      <c r="AT68" t="e">
        <v>#VALUE!</v>
      </c>
      <c r="AU68" t="e">
        <v>#VALUE!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9</v>
      </c>
      <c r="D69" s="4">
        <v>6</v>
      </c>
      <c r="E69" s="4">
        <v>8</v>
      </c>
      <c r="F69" s="4">
        <v>23</v>
      </c>
      <c r="G69" s="4">
        <v>5350</v>
      </c>
      <c r="H69" s="4">
        <v>6170</v>
      </c>
      <c r="I69" s="34">
        <v>10637.612472755683</v>
      </c>
      <c r="J69" s="35">
        <v>13.507005253940454</v>
      </c>
      <c r="K69" s="35">
        <v>32.101977107180026</v>
      </c>
      <c r="L69" s="35">
        <v>11.80603395491233</v>
      </c>
      <c r="M69" s="35">
        <v>19.18918723298766</v>
      </c>
      <c r="N69" s="4">
        <v>1.9219999999999999</v>
      </c>
      <c r="O69" s="4">
        <v>-58.199217050891697</v>
      </c>
      <c r="P69" s="35">
        <v>1.2414910858995136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>
        <f t="shared" si="12"/>
        <v>-0.33427776418139543</v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>
        <f t="shared" si="15"/>
        <v>31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>
        <f t="shared" si="23"/>
        <v>-58.199217050171697</v>
      </c>
      <c r="AM69" s="1" t="str">
        <f t="shared" si="31"/>
        <v xml:space="preserve"> </v>
      </c>
      <c r="AN69" s="1">
        <f t="shared" si="32"/>
        <v>3</v>
      </c>
      <c r="AO69" t="s">
        <v>789</v>
      </c>
      <c r="AP69" t="s">
        <v>1248</v>
      </c>
      <c r="AQ69" s="22">
        <v>33.427776418139544</v>
      </c>
      <c r="AR69" s="21">
        <v>-23.398195132787137</v>
      </c>
      <c r="AS69">
        <v>-13.290113452188002</v>
      </c>
      <c r="AT69">
        <v>-33.427776418139544</v>
      </c>
      <c r="AU69">
        <v>23.398195132787137</v>
      </c>
      <c r="AV69" t="s">
        <v>1981</v>
      </c>
    </row>
    <row r="70" spans="1:48" x14ac:dyDescent="0.25">
      <c r="A70" s="14">
        <v>7.2999999999999934E-10</v>
      </c>
      <c r="B70" t="s">
        <v>942</v>
      </c>
      <c r="C70" s="4">
        <v>6</v>
      </c>
      <c r="D70" s="4">
        <v>7</v>
      </c>
      <c r="E70" s="4">
        <v>6</v>
      </c>
      <c r="F70" s="4">
        <v>19</v>
      </c>
      <c r="G70" s="4">
        <v>2205</v>
      </c>
      <c r="H70" s="4">
        <v>2641</v>
      </c>
      <c r="I70" s="34">
        <v>25618.382465833423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-0.24</v>
      </c>
      <c r="O70" s="4">
        <v>-48.148148148148138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>
        <f t="shared" si="10"/>
        <v>-0.16508898071642181</v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>
        <f t="shared" si="17"/>
        <v>3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942</v>
      </c>
      <c r="AP70" t="s">
        <v>1248</v>
      </c>
      <c r="AQ70" s="22" t="e">
        <v>#VALUE!</v>
      </c>
      <c r="AR70" s="21" t="e">
        <v>#VALUE!</v>
      </c>
      <c r="AS70">
        <v>-16.508898144642181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1226</v>
      </c>
      <c r="C71" s="4">
        <v>7</v>
      </c>
      <c r="D71" s="4">
        <v>2</v>
      </c>
      <c r="E71" s="4">
        <v>6</v>
      </c>
      <c r="F71" s="4">
        <v>15</v>
      </c>
      <c r="G71" s="4">
        <v>780</v>
      </c>
      <c r="H71" s="4">
        <v>700.8</v>
      </c>
      <c r="I71" s="34">
        <v>9079.9019671450296</v>
      </c>
      <c r="J71" s="35">
        <v>10.305882352941174</v>
      </c>
      <c r="K71" s="35">
        <v>12.209059233449475</v>
      </c>
      <c r="L71" s="35" t="s">
        <v>1238</v>
      </c>
      <c r="M71" s="35" t="s">
        <v>1238</v>
      </c>
      <c r="N71" s="4">
        <v>0.68</v>
      </c>
      <c r="O71" s="4">
        <v>690.69767441860472</v>
      </c>
      <c r="P71" s="35">
        <v>6.8635844748858457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>
        <f t="shared" si="12"/>
        <v>-0.49205209348075485</v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>
        <f t="shared" si="15"/>
        <v>15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6.8635844756258457</v>
      </c>
      <c r="AH71" s="38" t="str">
        <f t="shared" si="19"/>
        <v xml:space="preserve"> </v>
      </c>
      <c r="AI71" s="1">
        <f t="shared" si="29"/>
        <v>17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1226</v>
      </c>
      <c r="AP71" t="s">
        <v>1246</v>
      </c>
      <c r="AQ71" s="22">
        <v>49.205209348075485</v>
      </c>
      <c r="AR71" s="21" t="e">
        <v>#VALUE!</v>
      </c>
      <c r="AS71">
        <v>11.301369863013711</v>
      </c>
      <c r="AT71">
        <v>-49.205209348075485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14</v>
      </c>
      <c r="D72" s="4">
        <v>1</v>
      </c>
      <c r="E72" s="4">
        <v>6</v>
      </c>
      <c r="F72" s="4">
        <v>21</v>
      </c>
      <c r="G72" s="4">
        <v>1471</v>
      </c>
      <c r="H72" s="4">
        <v>1186</v>
      </c>
      <c r="I72" s="34">
        <v>40125.62528756183</v>
      </c>
      <c r="J72" s="35">
        <v>10.273121214768969</v>
      </c>
      <c r="K72" s="35">
        <v>8.9263196720729052</v>
      </c>
      <c r="L72" s="35" t="s">
        <v>1238</v>
      </c>
      <c r="M72" s="35" t="s">
        <v>1238</v>
      </c>
      <c r="N72" s="4">
        <v>1.4970000000000001</v>
      </c>
      <c r="O72" s="4">
        <v>-14.457142857142852</v>
      </c>
      <c r="P72" s="35">
        <v>1.4954438901068188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0.2403035420653456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-0.49366679768364241</v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14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21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 t="str">
        <f t="shared" ref="AG72:AG107" si="44">IF(ISERROR((IF((AND(P72&gt;$AG$6,P72&lt;$AG$5))=TRUE,P72+A72," ")))=TRUE," ",((IF((AND(P72&gt;$AG$6,P72&lt;$AG$5))=TRUE,P72+A72," "))))</f>
        <v xml:space="preserve"> </v>
      </c>
      <c r="AH72" s="38" t="str">
        <f t="shared" ref="AH72:AH107" si="45">IF(ISERROR(((IF(P72&lt;$AH$5,P72+A72," "))))=TRUE," ",((IF(P72&lt;$AH$5,P72+A72," "))))</f>
        <v xml:space="preserve"> </v>
      </c>
      <c r="AI72" s="1" t="str">
        <f t="shared" si="29"/>
        <v xml:space="preserve"> 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49.366679768364243</v>
      </c>
      <c r="AR72" s="21" t="e">
        <v>#VALUE!</v>
      </c>
      <c r="AS72">
        <v>24.030354131534558</v>
      </c>
      <c r="AT72">
        <v>-49.366679768364243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15</v>
      </c>
      <c r="D73" s="4">
        <v>0</v>
      </c>
      <c r="E73" s="4">
        <v>3</v>
      </c>
      <c r="F73" s="4">
        <v>18</v>
      </c>
      <c r="G73" s="4">
        <v>3020</v>
      </c>
      <c r="H73" s="4">
        <v>2547</v>
      </c>
      <c r="I73" s="34">
        <v>10534.640972956822</v>
      </c>
      <c r="J73" s="35">
        <v>11.863064741499766</v>
      </c>
      <c r="K73" s="35">
        <v>10.907922912205567</v>
      </c>
      <c r="L73" s="35">
        <v>8.5846565921295266</v>
      </c>
      <c r="M73" s="35">
        <v>7.950303694798988</v>
      </c>
      <c r="N73" s="4">
        <v>2.1470000000000002</v>
      </c>
      <c r="O73" s="4">
        <v>-20.067014147431113</v>
      </c>
      <c r="P73" s="35">
        <v>7.7306635257165297</v>
      </c>
      <c r="Q73" s="36">
        <f t="shared" si="33"/>
        <v>83.333333334093325</v>
      </c>
      <c r="R73" s="36" t="str">
        <f t="shared" si="34"/>
        <v xml:space="preserve"> </v>
      </c>
      <c r="S73" s="37">
        <f t="shared" si="35"/>
        <v>0.18570867763475468</v>
      </c>
      <c r="T73" s="37" t="str">
        <f t="shared" si="36"/>
        <v/>
      </c>
      <c r="U73" s="37" t="str">
        <f t="shared" si="37"/>
        <v/>
      </c>
      <c r="V73" s="37">
        <f t="shared" si="38"/>
        <v>-0.41530296058276062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19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29</v>
      </c>
      <c r="AD73" s="1" t="str">
        <f t="shared" si="43"/>
        <v xml:space="preserve"> </v>
      </c>
      <c r="AE73" s="1">
        <f t="shared" si="27"/>
        <v>4</v>
      </c>
      <c r="AF73" s="1" t="str">
        <f t="shared" si="28"/>
        <v xml:space="preserve"> </v>
      </c>
      <c r="AG73" s="38">
        <f t="shared" si="44"/>
        <v>7.7306635264765298</v>
      </c>
      <c r="AH73" s="38" t="str">
        <f t="shared" si="45"/>
        <v xml:space="preserve"> </v>
      </c>
      <c r="AI73" s="1">
        <f t="shared" si="29"/>
        <v>10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41.530296058276065</v>
      </c>
      <c r="AR73" s="21">
        <v>10.272058055296929</v>
      </c>
      <c r="AS73">
        <v>18.570867687475467</v>
      </c>
      <c r="AT73">
        <v>-41.530296058276065</v>
      </c>
      <c r="AU73">
        <v>-10.272058055296929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6</v>
      </c>
      <c r="E74" s="4">
        <v>7</v>
      </c>
      <c r="F74" s="4">
        <v>18</v>
      </c>
      <c r="G74" s="4">
        <v>540</v>
      </c>
      <c r="H74" s="4">
        <v>511</v>
      </c>
      <c r="I74" s="34">
        <v>4989.6407964785612</v>
      </c>
      <c r="J74" s="35">
        <v>18.581818181818182</v>
      </c>
      <c r="K74" s="35">
        <v>12.936708860759493</v>
      </c>
      <c r="L74" s="35">
        <v>9.5661374045801519</v>
      </c>
      <c r="M74" s="35">
        <v>8.0301298717942551</v>
      </c>
      <c r="N74" s="4">
        <v>0.27500000000000002</v>
      </c>
      <c r="O74" s="4">
        <v>-52.422145328719715</v>
      </c>
      <c r="P74" s="35">
        <v>3.8943248532289632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3.8943248539989632</v>
      </c>
      <c r="AH74" s="38" t="str">
        <f t="shared" si="45"/>
        <v xml:space="preserve"> </v>
      </c>
      <c r="AI74" s="1">
        <f t="shared" si="29"/>
        <v>46</v>
      </c>
      <c r="AJ74" s="1" t="str">
        <f t="shared" si="30"/>
        <v xml:space="preserve"> </v>
      </c>
      <c r="AK74" s="25" t="str">
        <f t="shared" si="46"/>
        <v xml:space="preserve"> </v>
      </c>
      <c r="AL74" s="25">
        <f t="shared" si="47"/>
        <v>-52.422145327949714</v>
      </c>
      <c r="AM74" s="1" t="str">
        <f t="shared" si="31"/>
        <v xml:space="preserve"> </v>
      </c>
      <c r="AN74" s="1">
        <f t="shared" si="32"/>
        <v>1</v>
      </c>
      <c r="AO74" t="s">
        <v>807</v>
      </c>
      <c r="AP74" t="s">
        <v>1262</v>
      </c>
      <c r="AQ74" s="22">
        <v>8.4154532184997031</v>
      </c>
      <c r="AR74" s="21">
        <v>1.3493555448507166E-2</v>
      </c>
      <c r="AS74">
        <v>5.6751467710371761</v>
      </c>
      <c r="AT74">
        <v>-8.4154532184997031</v>
      </c>
      <c r="AU74">
        <v>-1.3493555448507166E-2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3</v>
      </c>
      <c r="E75" s="4">
        <v>6</v>
      </c>
      <c r="F75" s="4">
        <v>23</v>
      </c>
      <c r="G75" s="4">
        <v>8200</v>
      </c>
      <c r="H75" s="4">
        <v>7510</v>
      </c>
      <c r="I75" s="34">
        <v>69280.039179296844</v>
      </c>
      <c r="J75" s="35">
        <v>23.476086276961546</v>
      </c>
      <c r="K75" s="35">
        <v>23.894368437798278</v>
      </c>
      <c r="L75" s="35">
        <v>17.279544244096684</v>
      </c>
      <c r="M75" s="35">
        <v>17.519605813378337</v>
      </c>
      <c r="N75" s="4">
        <v>3.1990000000000003</v>
      </c>
      <c r="O75" s="4">
        <v>-8.3381088825214871</v>
      </c>
      <c r="P75" s="35">
        <v>2.3408788282290285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2.3408788290090285</v>
      </c>
      <c r="AH75" s="38" t="str">
        <f t="shared" si="45"/>
        <v xml:space="preserve"> </v>
      </c>
      <c r="AI75" s="1">
        <f t="shared" si="29"/>
        <v>62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-15.707015365304011</v>
      </c>
      <c r="AR75" s="21">
        <v>-80.608033195725739</v>
      </c>
      <c r="AS75">
        <v>9.1877496671105128</v>
      </c>
      <c r="AT75">
        <v>15.707015365304011</v>
      </c>
      <c r="AU75">
        <v>80.608033195725739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12</v>
      </c>
      <c r="D76" s="4">
        <v>4</v>
      </c>
      <c r="E76" s="4">
        <v>8</v>
      </c>
      <c r="F76" s="4">
        <v>24</v>
      </c>
      <c r="G76" s="4">
        <v>130</v>
      </c>
      <c r="H76" s="4" t="s">
        <v>132</v>
      </c>
      <c r="I76" s="34" t="s">
        <v>132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>
        <v>-3.9E-2</v>
      </c>
      <c r="O76" s="4" t="s">
        <v>132</v>
      </c>
      <c r="P76" s="35" t="s">
        <v>137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 xml:space="preserve"> </v>
      </c>
      <c r="T76" s="37" t="str">
        <f t="shared" si="36"/>
        <v xml:space="preserve"> </v>
      </c>
      <c r="U76" s="37" t="str">
        <f t="shared" si="37"/>
        <v xml:space="preserve"> </v>
      </c>
      <c r="V76" s="37" t="str">
        <f t="shared" si="38"/>
        <v xml:space="preserve"> 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9</v>
      </c>
      <c r="D77" s="4">
        <v>2</v>
      </c>
      <c r="E77" s="4">
        <v>14</v>
      </c>
      <c r="F77" s="4">
        <v>25</v>
      </c>
      <c r="G77" s="4">
        <v>1525</v>
      </c>
      <c r="H77" s="4">
        <v>1072</v>
      </c>
      <c r="I77" s="34">
        <v>106296.75173435213</v>
      </c>
      <c r="J77" s="35">
        <v>21.157723614058749</v>
      </c>
      <c r="K77" s="35">
        <v>10.335833991499523</v>
      </c>
      <c r="L77" s="35">
        <v>5.0605425698710365</v>
      </c>
      <c r="M77" s="35">
        <v>4.3925952318846599</v>
      </c>
      <c r="N77" s="4">
        <v>0.65700000000000003</v>
      </c>
      <c r="O77" s="4">
        <v>-67.794117647058826</v>
      </c>
      <c r="P77" s="35">
        <v>5.2583509394481993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0.42257462766567161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-0.47106553996069767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5</v>
      </c>
      <c r="AC77" s="1">
        <f t="shared" si="26"/>
        <v>5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5.2583509402481994</v>
      </c>
      <c r="AH77" s="38" t="str">
        <f t="shared" si="45"/>
        <v xml:space="preserve"> </v>
      </c>
      <c r="AI77" s="1">
        <f t="shared" si="29"/>
        <v>29</v>
      </c>
      <c r="AJ77" s="1" t="str">
        <f t="shared" si="30"/>
        <v xml:space="preserve"> </v>
      </c>
      <c r="AK77" s="25" t="str">
        <f t="shared" si="46"/>
        <v xml:space="preserve"> </v>
      </c>
      <c r="AL77" s="25">
        <f t="shared" si="47"/>
        <v>-67.794117646258826</v>
      </c>
      <c r="AM77" s="1" t="str">
        <f t="shared" si="31"/>
        <v xml:space="preserve"> </v>
      </c>
      <c r="AN77" s="1">
        <f t="shared" si="32"/>
        <v>6</v>
      </c>
      <c r="AO77" t="s">
        <v>739</v>
      </c>
      <c r="AP77" t="s">
        <v>1295</v>
      </c>
      <c r="AQ77" s="22">
        <v>-4.2804589498042445</v>
      </c>
      <c r="AR77" s="21">
        <v>47.106553996069763</v>
      </c>
      <c r="AS77">
        <v>42.257462686567159</v>
      </c>
      <c r="AT77">
        <v>4.2804589498042445</v>
      </c>
      <c r="AU77">
        <v>-47.106553996069763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8</v>
      </c>
      <c r="D78" s="4">
        <v>2</v>
      </c>
      <c r="E78" s="4">
        <v>7</v>
      </c>
      <c r="F78" s="4">
        <v>17</v>
      </c>
      <c r="G78" s="4">
        <v>1570</v>
      </c>
      <c r="H78" s="4">
        <v>1025.4000000000001</v>
      </c>
      <c r="I78" s="34">
        <v>106296.75173435213</v>
      </c>
      <c r="J78" s="35">
        <v>20.23799421068642</v>
      </c>
      <c r="K78" s="35">
        <v>9.8865337452272488</v>
      </c>
      <c r="L78" s="35">
        <v>5.0605425698710365</v>
      </c>
      <c r="M78" s="35">
        <v>4.3925952318846599</v>
      </c>
      <c r="N78" s="4">
        <v>0.65700000000000003</v>
      </c>
      <c r="O78" s="4">
        <v>-67.794117647058826</v>
      </c>
      <c r="P78" s="35">
        <v>6.1591043815478868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0.53110981161553916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-0.47106553996069767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5</v>
      </c>
      <c r="AC78" s="1">
        <f t="shared" si="26"/>
        <v>2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6.1591043823578868</v>
      </c>
      <c r="AH78" s="38" t="str">
        <f t="shared" si="45"/>
        <v xml:space="preserve"> </v>
      </c>
      <c r="AI78" s="1">
        <f t="shared" si="29"/>
        <v>21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-67.794117646248822</v>
      </c>
      <c r="AM78" s="1" t="str">
        <f t="shared" si="31"/>
        <v xml:space="preserve"> </v>
      </c>
      <c r="AN78" s="1">
        <f t="shared" si="32"/>
        <v>5</v>
      </c>
      <c r="AO78" t="s">
        <v>741</v>
      </c>
      <c r="AP78" t="s">
        <v>1295</v>
      </c>
      <c r="AQ78" s="22">
        <v>0.2526281649913531</v>
      </c>
      <c r="AR78" s="21">
        <v>47.106553996069763</v>
      </c>
      <c r="AS78">
        <v>53.11098108055392</v>
      </c>
      <c r="AT78">
        <v>-0.2526281649913531</v>
      </c>
      <c r="AU78">
        <v>-47.106553996069763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10</v>
      </c>
      <c r="D79" s="4">
        <v>2</v>
      </c>
      <c r="E79" s="4">
        <v>11</v>
      </c>
      <c r="F79" s="4">
        <v>23</v>
      </c>
      <c r="G79" s="4">
        <v>1870</v>
      </c>
      <c r="H79" s="4">
        <v>1803</v>
      </c>
      <c r="I79" s="34">
        <v>45169.311902468158</v>
      </c>
      <c r="J79" s="35">
        <v>21.881067961165048</v>
      </c>
      <c r="K79" s="35">
        <v>19.059196617336152</v>
      </c>
      <c r="L79" s="35">
        <v>16.788500753227499</v>
      </c>
      <c r="M79" s="35">
        <v>14.913066708042747</v>
      </c>
      <c r="N79" s="4">
        <v>0.82400000000000007</v>
      </c>
      <c r="O79" s="4">
        <v>-11.397849462365588</v>
      </c>
      <c r="P79" s="35">
        <v>2.6733222407099273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2.6733222415299274</v>
      </c>
      <c r="AH79" s="38" t="str">
        <f t="shared" si="45"/>
        <v xml:space="preserve"> </v>
      </c>
      <c r="AI79" s="1">
        <f t="shared" si="29"/>
        <v>54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-7.84561944962614</v>
      </c>
      <c r="AR79" s="21">
        <v>-75.475583065870879</v>
      </c>
      <c r="AS79">
        <v>3.7160288408208508</v>
      </c>
      <c r="AT79">
        <v>7.84561944962614</v>
      </c>
      <c r="AU79">
        <v>75.475583065870879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4</v>
      </c>
      <c r="E80" s="4">
        <v>13</v>
      </c>
      <c r="F80" s="4">
        <v>27</v>
      </c>
      <c r="G80" s="4">
        <v>4800</v>
      </c>
      <c r="H80" s="4">
        <v>5050</v>
      </c>
      <c r="I80" s="34">
        <v>109511.52672369749</v>
      </c>
      <c r="J80" s="35">
        <v>10.525297876091251</v>
      </c>
      <c r="K80" s="35">
        <v>11.601134346331225</v>
      </c>
      <c r="L80" s="35">
        <v>5.807220320914853</v>
      </c>
      <c r="M80" s="35">
        <v>6.0358682070594094</v>
      </c>
      <c r="N80" s="4">
        <v>6.2220000000000004</v>
      </c>
      <c r="O80" s="4">
        <v>-2.2159358793022159</v>
      </c>
      <c r="P80" s="35">
        <v>5.4360769479581625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-0.48123772050180269</v>
      </c>
      <c r="W80" s="37" t="str">
        <f t="shared" si="39"/>
        <v/>
      </c>
      <c r="X80" s="37">
        <f t="shared" si="40"/>
        <v>-0.39302181488206711</v>
      </c>
      <c r="Y80" s="1" t="str">
        <f t="shared" si="24"/>
        <v xml:space="preserve"> </v>
      </c>
      <c r="Z80" s="1">
        <f t="shared" si="41"/>
        <v>16</v>
      </c>
      <c r="AA80" s="1" t="str">
        <f t="shared" si="25"/>
        <v xml:space="preserve"> </v>
      </c>
      <c r="AB80" s="1">
        <f t="shared" si="42"/>
        <v>10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5.4360769487881626</v>
      </c>
      <c r="AH80" s="38" t="str">
        <f t="shared" si="45"/>
        <v xml:space="preserve"> </v>
      </c>
      <c r="AI80" s="1">
        <f t="shared" si="29"/>
        <v>26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48.123772050180271</v>
      </c>
      <c r="AR80" s="21">
        <v>39.302181488206713</v>
      </c>
      <c r="AS80">
        <v>-4.9504950495049549</v>
      </c>
      <c r="AT80">
        <v>-48.123772050180271</v>
      </c>
      <c r="AU80">
        <v>-39.302181488206713</v>
      </c>
      <c r="AV80" t="s">
        <v>1991</v>
      </c>
    </row>
    <row r="81" spans="1:48" x14ac:dyDescent="0.25">
      <c r="A81" s="14">
        <v>8.3999999999999896E-10</v>
      </c>
      <c r="B81" t="s">
        <v>943</v>
      </c>
      <c r="C81" s="4">
        <v>4</v>
      </c>
      <c r="D81" s="4">
        <v>7</v>
      </c>
      <c r="E81" s="4">
        <v>8</v>
      </c>
      <c r="F81" s="4">
        <v>19</v>
      </c>
      <c r="G81" s="4">
        <v>530</v>
      </c>
      <c r="H81" s="4">
        <v>625</v>
      </c>
      <c r="I81" s="34">
        <v>7076.4930970078985</v>
      </c>
      <c r="J81" s="35" t="s">
        <v>1238</v>
      </c>
      <c r="K81" s="35">
        <v>31.565656565656564</v>
      </c>
      <c r="L81" s="35" t="s">
        <v>1238</v>
      </c>
      <c r="M81" s="35">
        <v>25.275852899602068</v>
      </c>
      <c r="N81" s="4">
        <v>0.12</v>
      </c>
      <c r="O81" s="4">
        <v>-40.594059405940605</v>
      </c>
      <c r="P81" s="35">
        <v>1.1679999999999999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-0.15199999916000004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4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943</v>
      </c>
      <c r="AP81" t="s">
        <v>1262</v>
      </c>
      <c r="AQ81" s="22" t="e">
        <v>#VALUE!</v>
      </c>
      <c r="AR81" s="21" t="e">
        <v>#VALUE!</v>
      </c>
      <c r="AS81">
        <v>-15.200000000000003</v>
      </c>
      <c r="AT81" t="e">
        <v>#VALUE!</v>
      </c>
      <c r="AU81" t="e">
        <v>#VALUE!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8</v>
      </c>
      <c r="D82" s="4">
        <v>6</v>
      </c>
      <c r="E82" s="4">
        <v>7</v>
      </c>
      <c r="F82" s="4">
        <v>21</v>
      </c>
      <c r="G82" s="4">
        <v>285</v>
      </c>
      <c r="H82" s="4">
        <v>192.35</v>
      </c>
      <c r="I82" s="34">
        <v>4816.6649165408771</v>
      </c>
      <c r="J82" s="35" t="s">
        <v>1238</v>
      </c>
      <c r="K82" s="35" t="s">
        <v>1238</v>
      </c>
      <c r="L82" s="35" t="s">
        <v>1238</v>
      </c>
      <c r="M82" s="35">
        <v>6.032741321874199</v>
      </c>
      <c r="N82" s="4">
        <v>-1.093</v>
      </c>
      <c r="O82" s="4" t="s">
        <v>132</v>
      </c>
      <c r="P82" s="35">
        <v>0.98778268780868206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0.48167403256302327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3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 t="e">
        <v>#VALUE!</v>
      </c>
      <c r="AS82">
        <v>48.167403171302325</v>
      </c>
      <c r="AT82" t="e">
        <v>#VALUE!</v>
      </c>
      <c r="AU82" t="e">
        <v>#VALUE!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18</v>
      </c>
      <c r="D83" s="4">
        <v>0</v>
      </c>
      <c r="E83" s="4">
        <v>2</v>
      </c>
      <c r="F83" s="4">
        <v>20</v>
      </c>
      <c r="G83" s="4">
        <v>530</v>
      </c>
      <c r="H83" s="4">
        <v>498</v>
      </c>
      <c r="I83" s="34">
        <v>6681.5948799078187</v>
      </c>
      <c r="J83" s="35">
        <v>12</v>
      </c>
      <c r="K83" s="35">
        <v>10.618336886993603</v>
      </c>
      <c r="L83" s="35" t="s">
        <v>1238</v>
      </c>
      <c r="M83" s="35" t="s">
        <v>1238</v>
      </c>
      <c r="N83" s="4">
        <v>0.41500000000000004</v>
      </c>
      <c r="O83" s="4">
        <v>5.329949238578684</v>
      </c>
      <c r="P83" s="35">
        <v>5.8835341365461833</v>
      </c>
      <c r="Q83" s="36">
        <f t="shared" si="33"/>
        <v>90.000000000859998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>
        <f t="shared" si="38"/>
        <v>-0.40855380747759107</v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>
        <f t="shared" si="41"/>
        <v>21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>
        <f t="shared" si="27"/>
        <v>1</v>
      </c>
      <c r="AF83" s="1" t="str">
        <f t="shared" si="28"/>
        <v xml:space="preserve"> </v>
      </c>
      <c r="AG83" s="38">
        <f t="shared" si="44"/>
        <v>5.8835341374061834</v>
      </c>
      <c r="AH83" s="38" t="str">
        <f t="shared" si="45"/>
        <v xml:space="preserve"> </v>
      </c>
      <c r="AI83" s="1">
        <f t="shared" si="29"/>
        <v>23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40.855380747759106</v>
      </c>
      <c r="AR83" s="21" t="e">
        <v>#VALUE!</v>
      </c>
      <c r="AS83">
        <v>6.425702811244971</v>
      </c>
      <c r="AT83">
        <v>-40.855380747759106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10</v>
      </c>
      <c r="D84" s="4">
        <v>2</v>
      </c>
      <c r="E84" s="4">
        <v>5</v>
      </c>
      <c r="F84" s="4">
        <v>17</v>
      </c>
      <c r="G84" s="4">
        <v>575</v>
      </c>
      <c r="H84" s="4">
        <v>545.20000000000005</v>
      </c>
      <c r="I84" s="34">
        <v>13110.419565759841</v>
      </c>
      <c r="J84" s="35" t="s">
        <v>1238</v>
      </c>
      <c r="K84" s="35">
        <v>34.948717948717956</v>
      </c>
      <c r="L84" s="35">
        <v>20.310606557377049</v>
      </c>
      <c r="M84" s="35">
        <v>17.607766318791423</v>
      </c>
      <c r="N84" s="4">
        <v>0.129</v>
      </c>
      <c r="O84" s="4">
        <v>-9.7902097902097971</v>
      </c>
      <c r="P84" s="35">
        <v>0.99046221570066018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 xml:space="preserve"> </v>
      </c>
      <c r="V84" s="37" t="str">
        <f t="shared" si="38"/>
        <v xml:space="preserve"> </v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 t="e">
        <v>#VALUE!</v>
      </c>
      <c r="AR84" s="21">
        <v>-112.28908885101463</v>
      </c>
      <c r="AS84">
        <v>5.4658840792369601</v>
      </c>
      <c r="AT84" t="e">
        <v>#VALUE!</v>
      </c>
      <c r="AU84">
        <v>112.28908885101463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11</v>
      </c>
      <c r="D85" s="4">
        <v>3</v>
      </c>
      <c r="E85" s="4">
        <v>4</v>
      </c>
      <c r="F85" s="4">
        <v>18</v>
      </c>
      <c r="G85" s="4">
        <v>250</v>
      </c>
      <c r="H85" s="4">
        <v>185</v>
      </c>
      <c r="I85" s="34">
        <v>5334.6948644824715</v>
      </c>
      <c r="J85" s="35">
        <v>9.3434343434343443</v>
      </c>
      <c r="K85" s="35">
        <v>9.8930481283422473</v>
      </c>
      <c r="L85" s="35">
        <v>5.5189480428431725</v>
      </c>
      <c r="M85" s="35">
        <v>5.1631099208764457</v>
      </c>
      <c r="N85" s="4">
        <v>0.187</v>
      </c>
      <c r="O85" s="4">
        <v>2.1857923497267779</v>
      </c>
      <c r="P85" s="35">
        <v>5.5675675675675675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0.35135135223135133</v>
      </c>
      <c r="T85" s="37" t="str">
        <f t="shared" si="36"/>
        <v/>
      </c>
      <c r="U85" s="37" t="str">
        <f t="shared" si="37"/>
        <v/>
      </c>
      <c r="V85" s="37">
        <f t="shared" si="38"/>
        <v>-0.53948844437438692</v>
      </c>
      <c r="W85" s="37" t="str">
        <f t="shared" si="39"/>
        <v/>
      </c>
      <c r="X85" s="37">
        <f t="shared" si="40"/>
        <v>-0.42315240654114084</v>
      </c>
      <c r="Y85" s="1" t="str">
        <f t="shared" si="24"/>
        <v xml:space="preserve"> </v>
      </c>
      <c r="Z85" s="1">
        <f t="shared" si="41"/>
        <v>12</v>
      </c>
      <c r="AA85" s="1" t="str">
        <f t="shared" si="25"/>
        <v xml:space="preserve"> </v>
      </c>
      <c r="AB85" s="1">
        <f t="shared" si="42"/>
        <v>8</v>
      </c>
      <c r="AC85" s="1">
        <f t="shared" si="26"/>
        <v>9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5.5675675684475676</v>
      </c>
      <c r="AH85" s="38" t="str">
        <f t="shared" si="45"/>
        <v xml:space="preserve"> </v>
      </c>
      <c r="AI85" s="1">
        <f t="shared" si="29"/>
        <v>25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53.948844437438694</v>
      </c>
      <c r="AR85" s="21">
        <v>42.315240654114085</v>
      </c>
      <c r="AS85">
        <v>35.13513513513513</v>
      </c>
      <c r="AT85">
        <v>-53.948844437438694</v>
      </c>
      <c r="AU85">
        <v>-42.315240654114085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2</v>
      </c>
      <c r="D86" s="4">
        <v>6</v>
      </c>
      <c r="E86" s="4">
        <v>11</v>
      </c>
      <c r="F86" s="4">
        <v>19</v>
      </c>
      <c r="G86" s="4">
        <v>2775</v>
      </c>
      <c r="H86" s="4">
        <v>2778</v>
      </c>
      <c r="I86" s="34">
        <v>9586.0272647991806</v>
      </c>
      <c r="J86" s="35">
        <v>15.928899082568808</v>
      </c>
      <c r="K86" s="35">
        <v>14.871520342612419</v>
      </c>
      <c r="L86" s="35">
        <v>11.918774807056231</v>
      </c>
      <c r="M86" s="35">
        <v>11.23151038961039</v>
      </c>
      <c r="N86" s="4">
        <v>1.744</v>
      </c>
      <c r="O86" s="4">
        <v>-11.919191919191919</v>
      </c>
      <c r="P86" s="35">
        <v>4.157667386609071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4.1576673874990711</v>
      </c>
      <c r="AH86" s="38" t="str">
        <f t="shared" si="45"/>
        <v xml:space="preserve"> </v>
      </c>
      <c r="AI86" s="1">
        <f t="shared" si="29"/>
        <v>43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21.490944054508208</v>
      </c>
      <c r="AR86" s="21">
        <v>-24.576577113172782</v>
      </c>
      <c r="AS86">
        <v>-0.10799136069113979</v>
      </c>
      <c r="AT86">
        <v>-21.490944054508208</v>
      </c>
      <c r="AU86">
        <v>24.576577113172782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4</v>
      </c>
      <c r="D87" s="4">
        <v>10</v>
      </c>
      <c r="E87" s="4">
        <v>7</v>
      </c>
      <c r="F87" s="4">
        <v>21</v>
      </c>
      <c r="G87" s="4">
        <v>685</v>
      </c>
      <c r="H87" s="4">
        <v>726.8</v>
      </c>
      <c r="I87" s="34">
        <v>10296.025788348241</v>
      </c>
      <c r="J87" s="35">
        <v>27.119402985074625</v>
      </c>
      <c r="K87" s="35">
        <v>26.333333333333332</v>
      </c>
      <c r="L87" s="35">
        <v>16.635162322537596</v>
      </c>
      <c r="M87" s="35">
        <v>17.267433586087339</v>
      </c>
      <c r="N87" s="4">
        <v>0.26800000000000002</v>
      </c>
      <c r="O87" s="4">
        <v>-4.9645390070922026</v>
      </c>
      <c r="P87" s="35">
        <v>2.4078150798018711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2.4078150807018712</v>
      </c>
      <c r="AH87" s="38" t="str">
        <f t="shared" si="45"/>
        <v xml:space="preserve"> </v>
      </c>
      <c r="AI87" s="1">
        <f t="shared" si="29"/>
        <v>60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-33.663896991693655</v>
      </c>
      <c r="AR87" s="21">
        <v>-73.872869939355184</v>
      </c>
      <c r="AS87">
        <v>-5.7512383048981768</v>
      </c>
      <c r="AT87">
        <v>33.663896991693655</v>
      </c>
      <c r="AU87">
        <v>73.872869939355184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10</v>
      </c>
      <c r="D88" s="4">
        <v>3</v>
      </c>
      <c r="E88" s="4">
        <v>7</v>
      </c>
      <c r="F88" s="4">
        <v>20</v>
      </c>
      <c r="G88" s="4">
        <v>962.5</v>
      </c>
      <c r="H88" s="4">
        <v>943.2</v>
      </c>
      <c r="I88" s="34">
        <v>14567.099854189606</v>
      </c>
      <c r="J88" s="35">
        <v>38.97520661157025</v>
      </c>
      <c r="K88" s="35">
        <v>35.592452830188677</v>
      </c>
      <c r="L88" s="35" t="s">
        <v>1238</v>
      </c>
      <c r="M88" s="35">
        <v>36.674364610098131</v>
      </c>
      <c r="N88" s="4">
        <v>0.24199999999999999</v>
      </c>
      <c r="O88" s="4">
        <v>-0.81967213114754167</v>
      </c>
      <c r="P88" s="35">
        <v>2.4703138252756571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2.4703138261856572</v>
      </c>
      <c r="AH88" s="38" t="str">
        <f t="shared" si="45"/>
        <v xml:space="preserve"> </v>
      </c>
      <c r="AI88" s="1">
        <f t="shared" si="29"/>
        <v>58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-92.097812943228689</v>
      </c>
      <c r="AR88" s="21" t="e">
        <v>#VALUE!</v>
      </c>
      <c r="AS88">
        <v>2.0462256149279101</v>
      </c>
      <c r="AT88">
        <v>92.097812943228689</v>
      </c>
      <c r="AU88" t="e">
        <v>#VALUE!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3</v>
      </c>
      <c r="F89" s="4">
        <v>11</v>
      </c>
      <c r="G89" s="4">
        <v>3022.01171875</v>
      </c>
      <c r="H89" s="4">
        <v>3042</v>
      </c>
      <c r="I89" s="34">
        <v>9411.1847685555131</v>
      </c>
      <c r="J89" s="35">
        <v>15.02511111851631</v>
      </c>
      <c r="K89" s="35">
        <v>13.285235537343112</v>
      </c>
      <c r="L89" s="35">
        <v>7.8777079793290712</v>
      </c>
      <c r="M89" s="35">
        <v>7.4258791281373853</v>
      </c>
      <c r="N89" s="4">
        <v>2.222</v>
      </c>
      <c r="O89" s="4">
        <v>-19.141193595342074</v>
      </c>
      <c r="P89" s="35">
        <v>3.3517246965008325</v>
      </c>
      <c r="Q89" s="36">
        <f t="shared" si="33"/>
        <v>72.72727272819273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>
        <f t="shared" si="27"/>
        <v>11</v>
      </c>
      <c r="AF89" s="1" t="str">
        <f t="shared" si="28"/>
        <v xml:space="preserve"> </v>
      </c>
      <c r="AG89" s="38">
        <f t="shared" si="44"/>
        <v>3.3517246974208326</v>
      </c>
      <c r="AH89" s="38" t="str">
        <f t="shared" si="45"/>
        <v xml:space="preserve"> </v>
      </c>
      <c r="AI89" s="1">
        <f t="shared" si="29"/>
        <v>51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25.945460306061797</v>
      </c>
      <c r="AR89" s="21">
        <v>17.66117646748868</v>
      </c>
      <c r="AS89">
        <v>-0.65707696416831274</v>
      </c>
      <c r="AT89">
        <v>-25.945460306061797</v>
      </c>
      <c r="AU89">
        <v>-17.66117646748868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5</v>
      </c>
      <c r="D90" s="4">
        <v>6</v>
      </c>
      <c r="E90" s="4">
        <v>8</v>
      </c>
      <c r="F90" s="4">
        <v>19</v>
      </c>
      <c r="G90" s="4">
        <v>260</v>
      </c>
      <c r="H90" s="4">
        <v>232.7</v>
      </c>
      <c r="I90" s="34">
        <v>6756.9397647851156</v>
      </c>
      <c r="J90" s="35">
        <v>16.503546099290777</v>
      </c>
      <c r="K90" s="35">
        <v>14.189024390243901</v>
      </c>
      <c r="L90" s="35">
        <v>21.249586172458944</v>
      </c>
      <c r="M90" s="35">
        <v>18.258347972972974</v>
      </c>
      <c r="N90" s="4">
        <v>0.14100000000000001</v>
      </c>
      <c r="O90" s="4">
        <v>-26.943005181347147</v>
      </c>
      <c r="P90" s="35">
        <v>7.047700902449507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7.0477009033795071</v>
      </c>
      <c r="AH90" s="38" t="str">
        <f t="shared" si="45"/>
        <v xml:space="preserve"> </v>
      </c>
      <c r="AI90" s="1">
        <f t="shared" si="29"/>
        <v>15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18.658670803803467</v>
      </c>
      <c r="AR90" s="21">
        <v>-122.10342533438325</v>
      </c>
      <c r="AS90">
        <v>11.73184357541901</v>
      </c>
      <c r="AT90">
        <v>-18.658670803803467</v>
      </c>
      <c r="AU90">
        <v>122.10342533438325</v>
      </c>
      <c r="AV90" t="s">
        <v>2001</v>
      </c>
    </row>
    <row r="91" spans="1:48" x14ac:dyDescent="0.25">
      <c r="A91" s="14">
        <v>9.3999999999999862E-10</v>
      </c>
      <c r="B91" t="s">
        <v>944</v>
      </c>
      <c r="C91" s="4">
        <v>4</v>
      </c>
      <c r="D91" s="4">
        <v>2</v>
      </c>
      <c r="E91" s="4">
        <v>7</v>
      </c>
      <c r="F91" s="4">
        <v>13</v>
      </c>
      <c r="G91" s="4">
        <v>305</v>
      </c>
      <c r="H91" s="4">
        <v>289.3</v>
      </c>
      <c r="I91" s="34">
        <v>5150.0495805134142</v>
      </c>
      <c r="J91" s="35">
        <v>8.8470948012232427</v>
      </c>
      <c r="K91" s="35">
        <v>12.416309012875537</v>
      </c>
      <c r="L91" s="35">
        <v>6.2876022190260938</v>
      </c>
      <c r="M91" s="35">
        <v>7.4940026937676008</v>
      </c>
      <c r="N91" s="4">
        <v>0.23300000000000001</v>
      </c>
      <c r="O91" s="4">
        <v>-29.819277108433734</v>
      </c>
      <c r="P91" s="35">
        <v>4.5281714483235396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>
        <f t="shared" si="38"/>
        <v>-0.56395162207764282</v>
      </c>
      <c r="W91" s="37" t="str">
        <f t="shared" si="39"/>
        <v/>
      </c>
      <c r="X91" s="37">
        <f t="shared" si="40"/>
        <v>-0.34281167705951354</v>
      </c>
      <c r="Y91" s="1" t="str">
        <f t="shared" si="24"/>
        <v xml:space="preserve"> </v>
      </c>
      <c r="Z91" s="1">
        <f t="shared" si="41"/>
        <v>11</v>
      </c>
      <c r="AA91" s="1" t="str">
        <f t="shared" si="25"/>
        <v xml:space="preserve"> </v>
      </c>
      <c r="AB91" s="1">
        <f t="shared" si="42"/>
        <v>12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4.5281714492635396</v>
      </c>
      <c r="AH91" s="38" t="str">
        <f t="shared" si="45"/>
        <v xml:space="preserve"> </v>
      </c>
      <c r="AI91" s="1">
        <f t="shared" si="29"/>
        <v>39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944</v>
      </c>
      <c r="AP91" t="s">
        <v>1242</v>
      </c>
      <c r="AQ91" s="22">
        <v>56.39516220776428</v>
      </c>
      <c r="AR91" s="21">
        <v>34.281167705951354</v>
      </c>
      <c r="AS91">
        <v>5.426892499135838</v>
      </c>
      <c r="AT91">
        <v>-56.39516220776428</v>
      </c>
      <c r="AU91">
        <v>-34.281167705951354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10</v>
      </c>
      <c r="D92" s="4">
        <v>0</v>
      </c>
      <c r="E92" s="4">
        <v>5</v>
      </c>
      <c r="F92" s="4">
        <v>15</v>
      </c>
      <c r="G92" s="4">
        <v>1690</v>
      </c>
      <c r="H92" s="4">
        <v>1475</v>
      </c>
      <c r="I92" s="34">
        <v>7580.3496167520134</v>
      </c>
      <c r="J92" s="35">
        <v>18.031784841075794</v>
      </c>
      <c r="K92" s="35">
        <v>17.814009661835748</v>
      </c>
      <c r="L92" s="35">
        <v>13.248545357269141</v>
      </c>
      <c r="M92" s="35">
        <v>14.065912834281358</v>
      </c>
      <c r="N92" s="4">
        <v>0.81800000000000006</v>
      </c>
      <c r="O92" s="4">
        <v>-15.495867768595032</v>
      </c>
      <c r="P92" s="35">
        <v>3.1322033898305088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3.1322033907805089</v>
      </c>
      <c r="AH92" s="38" t="str">
        <f t="shared" si="45"/>
        <v xml:space="preserve"> </v>
      </c>
      <c r="AI92" s="1">
        <f t="shared" si="29"/>
        <v>53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11.126412594686919</v>
      </c>
      <c r="AR92" s="21">
        <v>-38.475511036595059</v>
      </c>
      <c r="AS92">
        <v>14.576271186440671</v>
      </c>
      <c r="AT92">
        <v>-11.126412594686919</v>
      </c>
      <c r="AU92">
        <v>38.475511036595059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2</v>
      </c>
      <c r="D93" s="4">
        <v>0</v>
      </c>
      <c r="E93" s="4">
        <v>1</v>
      </c>
      <c r="F93" s="4">
        <v>3</v>
      </c>
      <c r="G93" s="4" t="s">
        <v>132</v>
      </c>
      <c r="H93" s="4">
        <v>966</v>
      </c>
      <c r="I93" s="34">
        <v>18326.128155029295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6</v>
      </c>
      <c r="D94" s="4">
        <v>3</v>
      </c>
      <c r="E94" s="4">
        <v>6</v>
      </c>
      <c r="F94" s="4">
        <v>15</v>
      </c>
      <c r="G94" s="4">
        <v>1675</v>
      </c>
      <c r="H94" s="4">
        <v>1576</v>
      </c>
      <c r="I94" s="34">
        <v>17896.198301125514</v>
      </c>
      <c r="J94" s="35">
        <v>30.82589601267048</v>
      </c>
      <c r="K94" s="35">
        <v>19.900261982863224</v>
      </c>
      <c r="L94" s="35">
        <v>17.757905838929364</v>
      </c>
      <c r="M94" s="35">
        <v>12.987774704065878</v>
      </c>
      <c r="N94" s="4">
        <v>0.66300000000000003</v>
      </c>
      <c r="O94" s="4">
        <v>-35.127201565557726</v>
      </c>
      <c r="P94" s="35">
        <v>1.952286981386582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-51.932156898213869</v>
      </c>
      <c r="AR94" s="21">
        <v>-85.607930506594741</v>
      </c>
      <c r="AS94">
        <v>6.2817258883248739</v>
      </c>
      <c r="AT94">
        <v>51.932156898213869</v>
      </c>
      <c r="AU94">
        <v>85.607930506594741</v>
      </c>
      <c r="AV94" t="s">
        <v>2005</v>
      </c>
    </row>
    <row r="95" spans="1:48" x14ac:dyDescent="0.25">
      <c r="A95" s="14">
        <v>9.7999999999999848E-10</v>
      </c>
      <c r="B95" t="s">
        <v>1227</v>
      </c>
      <c r="C95" s="4">
        <v>2</v>
      </c>
      <c r="D95" s="4">
        <v>6</v>
      </c>
      <c r="E95" s="4">
        <v>9</v>
      </c>
      <c r="F95" s="4">
        <v>17</v>
      </c>
      <c r="G95" s="4">
        <v>9445</v>
      </c>
      <c r="H95" s="4">
        <v>10670</v>
      </c>
      <c r="I95" s="34">
        <v>10185.613947074906</v>
      </c>
      <c r="J95" s="35" t="s">
        <v>1238</v>
      </c>
      <c r="K95" s="35">
        <v>39.962546816479403</v>
      </c>
      <c r="L95" s="35">
        <v>26.722986879968786</v>
      </c>
      <c r="M95" s="35">
        <v>24.056367010502406</v>
      </c>
      <c r="N95" s="4">
        <v>2.3860000000000001</v>
      </c>
      <c r="O95" s="4">
        <v>-9.928274820687049</v>
      </c>
      <c r="P95" s="35">
        <v>1.1527647610121836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 xml:space="preserve"> </v>
      </c>
      <c r="V95" s="37" t="str">
        <f t="shared" si="38"/>
        <v xml:space="preserve"> </v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1227</v>
      </c>
      <c r="AP95" t="s">
        <v>1244</v>
      </c>
      <c r="AQ95" s="22" t="e">
        <v>#VALUE!</v>
      </c>
      <c r="AR95" s="21">
        <v>-179.31211803547504</v>
      </c>
      <c r="AS95">
        <v>-11.480787253983127</v>
      </c>
      <c r="AT95" t="e">
        <v>#VALUE!</v>
      </c>
      <c r="AU95">
        <v>179.31211803547504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6</v>
      </c>
      <c r="D96" s="4">
        <v>1</v>
      </c>
      <c r="E96" s="4">
        <v>11</v>
      </c>
      <c r="F96" s="4">
        <v>18</v>
      </c>
      <c r="G96" s="4">
        <v>1400</v>
      </c>
      <c r="H96" s="4">
        <v>1211</v>
      </c>
      <c r="I96" s="34">
        <v>16327.450787914209</v>
      </c>
      <c r="J96" s="35">
        <v>14.678787878787876</v>
      </c>
      <c r="K96" s="35">
        <v>16.566347469220247</v>
      </c>
      <c r="L96" s="35">
        <v>11.918198014608876</v>
      </c>
      <c r="M96" s="35">
        <v>12.864725380479319</v>
      </c>
      <c r="N96" s="4">
        <v>0.73099999999999998</v>
      </c>
      <c r="O96" s="4">
        <v>-12.55980861244019</v>
      </c>
      <c r="P96" s="35">
        <v>6.6969446738232872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0.1560693651518498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37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6.6969446748132873</v>
      </c>
      <c r="AH96" s="38" t="str">
        <f t="shared" si="45"/>
        <v xml:space="preserve"> </v>
      </c>
      <c r="AI96" s="1">
        <f t="shared" si="29"/>
        <v>19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27.65238998539019</v>
      </c>
      <c r="AR96" s="21">
        <v>-24.570548403849934</v>
      </c>
      <c r="AS96">
        <v>15.606936416184979</v>
      </c>
      <c r="AT96">
        <v>-27.65238998539019</v>
      </c>
      <c r="AU96">
        <v>24.570548403849934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13</v>
      </c>
      <c r="D97" s="4">
        <v>4</v>
      </c>
      <c r="E97" s="4">
        <v>9</v>
      </c>
      <c r="F97" s="4">
        <v>26</v>
      </c>
      <c r="G97" s="4">
        <v>458</v>
      </c>
      <c r="H97" s="4">
        <v>381.6</v>
      </c>
      <c r="I97" s="34">
        <v>15618.648999806524</v>
      </c>
      <c r="J97" s="35">
        <v>14.90538872225407</v>
      </c>
      <c r="K97" s="35">
        <v>8.2202476009773289</v>
      </c>
      <c r="L97" s="35" t="s">
        <v>1238</v>
      </c>
      <c r="M97" s="35" t="s">
        <v>1238</v>
      </c>
      <c r="N97" s="4">
        <v>0.33200000000000002</v>
      </c>
      <c r="O97" s="4">
        <v>-56.14266842800528</v>
      </c>
      <c r="P97" s="35">
        <v>4.3446727456286771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0.20020964460587001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25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4.3446727466286772</v>
      </c>
      <c r="AH97" s="38" t="str">
        <f t="shared" si="45"/>
        <v xml:space="preserve"> </v>
      </c>
      <c r="AI97" s="1">
        <f t="shared" si="29"/>
        <v>41</v>
      </c>
      <c r="AJ97" s="1" t="str">
        <f t="shared" si="30"/>
        <v xml:space="preserve"> </v>
      </c>
      <c r="AK97" s="25" t="str">
        <f t="shared" si="46"/>
        <v xml:space="preserve"> </v>
      </c>
      <c r="AL97" s="25">
        <f t="shared" si="47"/>
        <v>-56.142668427005283</v>
      </c>
      <c r="AM97" s="1" t="str">
        <f t="shared" si="31"/>
        <v xml:space="preserve"> </v>
      </c>
      <c r="AN97" s="1">
        <f t="shared" si="32"/>
        <v>2</v>
      </c>
      <c r="AO97" t="s">
        <v>759</v>
      </c>
      <c r="AP97" t="s">
        <v>1246</v>
      </c>
      <c r="AQ97" s="22">
        <v>26.535538267969805</v>
      </c>
      <c r="AR97" s="21" t="e">
        <v>#VALUE!</v>
      </c>
      <c r="AS97">
        <v>20.020964360587001</v>
      </c>
      <c r="AT97">
        <v>-26.535538267969805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12</v>
      </c>
      <c r="D98" s="4">
        <v>1</v>
      </c>
      <c r="E98" s="4">
        <v>7</v>
      </c>
      <c r="F98" s="4">
        <v>20</v>
      </c>
      <c r="G98" s="4">
        <v>1112.5</v>
      </c>
      <c r="H98" s="4">
        <v>973.4</v>
      </c>
      <c r="I98" s="34">
        <v>6778.3448638898262</v>
      </c>
      <c r="J98" s="35">
        <v>18.974658869395711</v>
      </c>
      <c r="K98" s="35">
        <v>17.538738738738736</v>
      </c>
      <c r="L98" s="35" t="s">
        <v>1238</v>
      </c>
      <c r="M98" s="35" t="s">
        <v>1238</v>
      </c>
      <c r="N98" s="4">
        <v>0.51300000000000001</v>
      </c>
      <c r="O98" s="4">
        <v>58.333333333333336</v>
      </c>
      <c r="P98" s="35">
        <v>4.7051571810149992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4.7051571820249993</v>
      </c>
      <c r="AH98" s="38" t="str">
        <f t="shared" si="45"/>
        <v xml:space="preserve"> </v>
      </c>
      <c r="AI98" s="1">
        <f t="shared" si="29"/>
        <v>36</v>
      </c>
      <c r="AJ98" s="1" t="str">
        <f t="shared" si="30"/>
        <v xml:space="preserve"> </v>
      </c>
      <c r="AK98" s="25">
        <f t="shared" si="46"/>
        <v>58.333333334343337</v>
      </c>
      <c r="AL98" s="25" t="str">
        <f t="shared" si="47"/>
        <v xml:space="preserve"> </v>
      </c>
      <c r="AM98" s="1">
        <f t="shared" si="31"/>
        <v>2</v>
      </c>
      <c r="AN98" s="1" t="str">
        <f t="shared" si="32"/>
        <v xml:space="preserve"> </v>
      </c>
      <c r="AO98" t="s">
        <v>801</v>
      </c>
      <c r="AP98" t="s">
        <v>1246</v>
      </c>
      <c r="AQ98" s="22">
        <v>6.479252144036252</v>
      </c>
      <c r="AR98" s="21" t="e">
        <v>#VALUE!</v>
      </c>
      <c r="AS98">
        <v>14.290117115266089</v>
      </c>
      <c r="AT98">
        <v>-6.479252144036252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2</v>
      </c>
      <c r="E99" s="4">
        <v>10</v>
      </c>
      <c r="F99" s="4">
        <v>14</v>
      </c>
      <c r="G99" s="4">
        <v>2445</v>
      </c>
      <c r="H99" s="4">
        <v>2429</v>
      </c>
      <c r="I99" s="34">
        <v>7522.059364650263</v>
      </c>
      <c r="J99" s="35">
        <v>17.965976331360945</v>
      </c>
      <c r="K99" s="35">
        <v>22.828947368421051</v>
      </c>
      <c r="L99" s="35">
        <v>13.088052631578948</v>
      </c>
      <c r="M99" s="35">
        <v>14.000361930433526</v>
      </c>
      <c r="N99" s="4">
        <v>1.0640000000000001</v>
      </c>
      <c r="O99" s="4">
        <v>-27.12328767123287</v>
      </c>
      <c r="P99" s="35">
        <v>4.1786743515850153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4.1786743526050154</v>
      </c>
      <c r="AH99" s="38" t="str">
        <f t="shared" si="45"/>
        <v xml:space="preserve"> </v>
      </c>
      <c r="AI99" s="1">
        <f t="shared" si="29"/>
        <v>42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11.450764198907104</v>
      </c>
      <c r="AR99" s="21">
        <v>-36.798020292646228</v>
      </c>
      <c r="AS99">
        <v>0.65870728694936709</v>
      </c>
      <c r="AT99">
        <v>-11.450764198907104</v>
      </c>
      <c r="AU99">
        <v>36.798020292646228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10</v>
      </c>
      <c r="D100" s="4">
        <v>2</v>
      </c>
      <c r="E100" s="4">
        <v>4</v>
      </c>
      <c r="F100" s="4">
        <v>16</v>
      </c>
      <c r="G100" s="4">
        <v>275</v>
      </c>
      <c r="H100" s="4">
        <v>215.8</v>
      </c>
      <c r="I100" s="34">
        <v>27407.046699024653</v>
      </c>
      <c r="J100" s="35">
        <v>12.619883040935671</v>
      </c>
      <c r="K100" s="35">
        <v>15.414285714285713</v>
      </c>
      <c r="L100" s="35">
        <v>6.767648298739287</v>
      </c>
      <c r="M100" s="35">
        <v>8.1816188614708043</v>
      </c>
      <c r="N100" s="4">
        <v>0.14000000000000001</v>
      </c>
      <c r="O100" s="4">
        <v>-21.787709497206691</v>
      </c>
      <c r="P100" s="35">
        <v>6.719184430027803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0.27432808258699704</v>
      </c>
      <c r="T100" s="37" t="str">
        <f t="shared" si="36"/>
        <v/>
      </c>
      <c r="U100" s="37" t="str">
        <f t="shared" si="37"/>
        <v/>
      </c>
      <c r="V100" s="37">
        <f t="shared" si="38"/>
        <v>-0.37800151878003985</v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>
        <f t="shared" si="41"/>
        <v>23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17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6.7191844310578031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18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37.800151878003987</v>
      </c>
      <c r="AR100" s="21">
        <v>29.263663941062511</v>
      </c>
      <c r="AS100">
        <v>27.432808155699707</v>
      </c>
      <c r="AT100">
        <v>-37.800151878003987</v>
      </c>
      <c r="AU100">
        <v>-29.263663941062511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3</v>
      </c>
      <c r="D101" s="4">
        <v>12</v>
      </c>
      <c r="E101" s="4">
        <v>8</v>
      </c>
      <c r="F101" s="4">
        <v>23</v>
      </c>
      <c r="G101" s="4">
        <v>330</v>
      </c>
      <c r="H101" s="4">
        <v>317.39999999999998</v>
      </c>
      <c r="I101" s="34">
        <v>2430.1741831459531</v>
      </c>
      <c r="J101" s="35" t="s">
        <v>1238</v>
      </c>
      <c r="K101" s="35">
        <v>31.667718420165986</v>
      </c>
      <c r="L101" s="35" t="s">
        <v>1238</v>
      </c>
      <c r="M101" s="35">
        <v>8.631501213737037</v>
      </c>
      <c r="N101" s="4">
        <v>-2.597</v>
      </c>
      <c r="O101" s="4" t="s">
        <v>132</v>
      </c>
      <c r="P101" s="35">
        <v>0.88992259587201639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 xml:space="preserve"> </v>
      </c>
      <c r="V101" s="37" t="str">
        <f t="shared" si="38"/>
        <v xml:space="preserve"> </v>
      </c>
      <c r="W101" s="37" t="str">
        <f t="shared" si="39"/>
        <v xml:space="preserve"> </v>
      </c>
      <c r="X101" s="37" t="str">
        <f t="shared" si="40"/>
        <v xml:space="preserve"> 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 t="str">
        <f t="shared" si="44"/>
        <v xml:space="preserve"> </v>
      </c>
      <c r="AH101" s="38" t="str">
        <f t="shared" si="45"/>
        <v xml:space="preserve"> </v>
      </c>
      <c r="AI101" s="1" t="str">
        <f t="shared" si="53"/>
        <v xml:space="preserve"> 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 t="e">
        <v>#VALUE!</v>
      </c>
      <c r="AR101" s="21" t="e">
        <v>#VALUE!</v>
      </c>
      <c r="AS101">
        <v>3.9697542533081442</v>
      </c>
      <c r="AT101" t="e">
        <v>#VALUE!</v>
      </c>
      <c r="AU101" t="e">
        <v>#VALUE!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10</v>
      </c>
      <c r="D102" s="4">
        <v>1</v>
      </c>
      <c r="E102" s="4">
        <v>7</v>
      </c>
      <c r="F102" s="4">
        <v>18</v>
      </c>
      <c r="G102" s="4">
        <v>157</v>
      </c>
      <c r="H102" s="4">
        <v>113.3</v>
      </c>
      <c r="I102" s="34">
        <v>5354.6462110688644</v>
      </c>
      <c r="J102" s="35">
        <v>19.53448275862069</v>
      </c>
      <c r="K102" s="35">
        <v>9.601694915254237</v>
      </c>
      <c r="L102" s="35">
        <v>12.962561726535055</v>
      </c>
      <c r="M102" s="35">
        <v>6.7138822993705896</v>
      </c>
      <c r="N102" s="4">
        <v>5.8000000000000003E-2</v>
      </c>
      <c r="O102" s="4">
        <v>-71.287128712871294</v>
      </c>
      <c r="P102" s="35">
        <v>7.0609002647837595</v>
      </c>
      <c r="Q102" s="36" t="str">
        <f t="shared" si="33"/>
        <v xml:space="preserve"> </v>
      </c>
      <c r="R102" s="36" t="str">
        <f t="shared" si="34"/>
        <v xml:space="preserve"> </v>
      </c>
      <c r="S102" s="37">
        <f t="shared" si="35"/>
        <v>0.38570167801381283</v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>
        <f t="shared" si="50"/>
        <v>6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7.0609002658337596</v>
      </c>
      <c r="AH102" s="38" t="str">
        <f t="shared" si="45"/>
        <v xml:space="preserve"> </v>
      </c>
      <c r="AI102" s="1">
        <f t="shared" si="53"/>
        <v>14</v>
      </c>
      <c r="AJ102" s="1" t="str">
        <f t="shared" si="54"/>
        <v xml:space="preserve"> </v>
      </c>
      <c r="AK102" s="25" t="str">
        <f t="shared" si="46"/>
        <v xml:space="preserve"> </v>
      </c>
      <c r="AL102" s="25">
        <f t="shared" si="47"/>
        <v>-71.287128711821296</v>
      </c>
      <c r="AM102" s="1" t="str">
        <f t="shared" si="55"/>
        <v xml:space="preserve"> </v>
      </c>
      <c r="AN102" s="1">
        <f t="shared" si="56"/>
        <v>9</v>
      </c>
      <c r="AO102" t="s">
        <v>793</v>
      </c>
      <c r="AP102" t="s">
        <v>1248</v>
      </c>
      <c r="AQ102" s="22">
        <v>3.7200379126595795</v>
      </c>
      <c r="AR102" s="21">
        <v>-35.486373108914961</v>
      </c>
      <c r="AS102">
        <v>38.570167696381283</v>
      </c>
      <c r="AT102">
        <v>-3.7200379126595795</v>
      </c>
      <c r="AU102">
        <v>35.486373108914961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7</v>
      </c>
      <c r="D103" s="4">
        <v>3</v>
      </c>
      <c r="E103" s="4">
        <v>5</v>
      </c>
      <c r="F103" s="4">
        <v>15</v>
      </c>
      <c r="G103" s="4">
        <v>4823</v>
      </c>
      <c r="H103" s="4">
        <v>4803</v>
      </c>
      <c r="I103" s="34">
        <v>162674.83768247638</v>
      </c>
      <c r="J103" s="35">
        <v>21.461163395368448</v>
      </c>
      <c r="K103" s="35">
        <v>20.258525472536878</v>
      </c>
      <c r="L103" s="35">
        <v>14.434430810411321</v>
      </c>
      <c r="M103" s="35">
        <v>13.747783928439729</v>
      </c>
      <c r="N103" s="4">
        <v>2.456</v>
      </c>
      <c r="O103" s="4">
        <v>-2.1513944223107675</v>
      </c>
      <c r="P103" s="35">
        <v>3.1946770591615863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3.1946770602215864</v>
      </c>
      <c r="AH103" s="38" t="str">
        <f t="shared" si="45"/>
        <v xml:space="preserve"> </v>
      </c>
      <c r="AI103" s="1">
        <f t="shared" si="53"/>
        <v>52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-5.7760281440996986</v>
      </c>
      <c r="AR103" s="21">
        <v>-50.870539300179217</v>
      </c>
      <c r="AS103">
        <v>0.41640641265876521</v>
      </c>
      <c r="AT103">
        <v>5.7760281440996986</v>
      </c>
      <c r="AU103">
        <v>50.870539300179217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8</v>
      </c>
      <c r="D104" s="4">
        <v>2</v>
      </c>
      <c r="E104" s="4">
        <v>5</v>
      </c>
      <c r="F104" s="4">
        <v>15</v>
      </c>
      <c r="G104" s="4">
        <v>1000</v>
      </c>
      <c r="H104" s="4">
        <v>862</v>
      </c>
      <c r="I104" s="34">
        <v>7622.4327959829443</v>
      </c>
      <c r="J104" s="35">
        <v>14.366666666666665</v>
      </c>
      <c r="K104" s="35">
        <v>19.414414414414413</v>
      </c>
      <c r="L104" s="35">
        <v>12.040574630187841</v>
      </c>
      <c r="M104" s="35">
        <v>13.32523362851293</v>
      </c>
      <c r="N104" s="4">
        <v>0.44400000000000001</v>
      </c>
      <c r="O104" s="4">
        <v>-29.523809523809526</v>
      </c>
      <c r="P104" s="35">
        <v>5.0000000000000009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0.16009280849459398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>
        <f t="shared" si="50"/>
        <v>35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5.000000001070001</v>
      </c>
      <c r="AH104" s="38" t="str">
        <f t="shared" si="45"/>
        <v xml:space="preserve"> </v>
      </c>
      <c r="AI104" s="1">
        <f t="shared" si="53"/>
        <v>32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29.190747506344938</v>
      </c>
      <c r="AR104" s="21">
        <v>-25.84964463096351</v>
      </c>
      <c r="AS104">
        <v>16.009280742459396</v>
      </c>
      <c r="AT104">
        <v>-29.190747506344938</v>
      </c>
      <c r="AU104">
        <v>25.84964463096351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20</v>
      </c>
      <c r="D105" s="4">
        <v>2</v>
      </c>
      <c r="E105" s="4">
        <v>4</v>
      </c>
      <c r="F105" s="4">
        <v>26</v>
      </c>
      <c r="G105" s="4">
        <v>170</v>
      </c>
      <c r="H105" s="4">
        <v>109.36</v>
      </c>
      <c r="I105" s="34">
        <v>38052.245842129065</v>
      </c>
      <c r="J105" s="35">
        <v>18.183756325974812</v>
      </c>
      <c r="K105" s="35">
        <v>19.358395100678337</v>
      </c>
      <c r="L105" s="35">
        <v>5.9234759019771142</v>
      </c>
      <c r="M105" s="35">
        <v>6.0888447956486447</v>
      </c>
      <c r="N105" s="4">
        <v>6.2E-2</v>
      </c>
      <c r="O105" s="4">
        <v>10.714285714285712</v>
      </c>
      <c r="P105" s="35">
        <v>7.4986221516624623</v>
      </c>
      <c r="Q105" s="36">
        <f t="shared" si="33"/>
        <v>76.923076924156916</v>
      </c>
      <c r="R105" s="36" t="str">
        <f t="shared" si="34"/>
        <v xml:space="preserve"> </v>
      </c>
      <c r="S105" s="37">
        <f t="shared" si="35"/>
        <v>0.55449890378665689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-0.38087063106201091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11</v>
      </c>
      <c r="AC105" s="1">
        <f t="shared" si="50"/>
        <v>1</v>
      </c>
      <c r="AD105" s="1" t="str">
        <f t="shared" si="43"/>
        <v xml:space="preserve"> </v>
      </c>
      <c r="AE105" s="1">
        <f t="shared" si="51"/>
        <v>7</v>
      </c>
      <c r="AF105" s="1" t="str">
        <f t="shared" si="52"/>
        <v xml:space="preserve"> </v>
      </c>
      <c r="AG105" s="38">
        <f t="shared" si="44"/>
        <v>7.4986221527424624</v>
      </c>
      <c r="AH105" s="38" t="str">
        <f t="shared" si="45"/>
        <v xml:space="preserve"> </v>
      </c>
      <c r="AI105" s="1">
        <f t="shared" si="53"/>
        <v>11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10.377387960391083</v>
      </c>
      <c r="AR105" s="21">
        <v>38.087063106201093</v>
      </c>
      <c r="AS105">
        <v>55.449890270665691</v>
      </c>
      <c r="AT105">
        <v>-10.377387960391083</v>
      </c>
      <c r="AU105">
        <v>-38.087063106201093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5</v>
      </c>
      <c r="E106" s="4">
        <v>8</v>
      </c>
      <c r="F106" s="4">
        <v>25</v>
      </c>
      <c r="G106" s="4">
        <v>700</v>
      </c>
      <c r="H106" s="4">
        <v>647.79999999999995</v>
      </c>
      <c r="I106" s="34">
        <v>10293.586197476568</v>
      </c>
      <c r="J106" s="35">
        <v>11.930018416206261</v>
      </c>
      <c r="K106" s="35">
        <v>9.0983146067415728</v>
      </c>
      <c r="L106" s="35">
        <v>8.6089688517004745</v>
      </c>
      <c r="M106" s="35">
        <v>7.4135755944767476</v>
      </c>
      <c r="N106" s="4">
        <v>0.54300000000000004</v>
      </c>
      <c r="O106" s="4">
        <v>-41.925133689839569</v>
      </c>
      <c r="P106" s="35">
        <v>6.2673664711330659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>
        <f t="shared" si="38"/>
        <v>-0.41200300258438227</v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>
        <f t="shared" si="41"/>
        <v>20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6.267366472223066</v>
      </c>
      <c r="AH106" s="38" t="str">
        <f t="shared" si="45"/>
        <v xml:space="preserve"> </v>
      </c>
      <c r="AI106" s="1">
        <f t="shared" si="53"/>
        <v>20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41.200300258438226</v>
      </c>
      <c r="AR106" s="21">
        <v>10.017943171152744</v>
      </c>
      <c r="AS106">
        <v>8.0580426057425214</v>
      </c>
      <c r="AT106">
        <v>-41.200300258438226</v>
      </c>
      <c r="AU106">
        <v>-10.017943171152744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7</v>
      </c>
      <c r="D107" s="3">
        <v>8</v>
      </c>
      <c r="E107" s="3">
        <v>10</v>
      </c>
      <c r="F107" s="3">
        <v>25</v>
      </c>
      <c r="G107" s="4">
        <v>2600</v>
      </c>
      <c r="H107" s="4">
        <v>2286</v>
      </c>
      <c r="I107" s="5">
        <v>5983.2866523741404</v>
      </c>
      <c r="J107" s="4">
        <v>13.321678321678322</v>
      </c>
      <c r="K107" s="4" t="s">
        <v>1238</v>
      </c>
      <c r="L107" s="4">
        <v>10.757445276046722</v>
      </c>
      <c r="M107" s="4" t="s">
        <v>1238</v>
      </c>
      <c r="N107" s="4">
        <v>-1.304</v>
      </c>
      <c r="O107" s="4" t="s">
        <v>132</v>
      </c>
      <c r="P107" s="4">
        <v>0.34120734908136485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>
        <f t="shared" si="38"/>
        <v>-0.34341200655292015</v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>
        <f t="shared" si="41"/>
        <v>28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34.341200655292013</v>
      </c>
      <c r="AR107">
        <v>-12.43821052636893</v>
      </c>
      <c r="AS107">
        <v>13.735783027121617</v>
      </c>
      <c r="AT107">
        <v>-34.341200655292013</v>
      </c>
      <c r="AU107">
        <v>12.43821052636893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946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44091.003527199071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946</v>
      </c>
      <c r="C6" s="31"/>
      <c r="D6" s="31"/>
      <c r="E6" s="31"/>
      <c r="F6" s="31"/>
      <c r="G6" s="32"/>
      <c r="H6" s="32"/>
      <c r="I6" s="33"/>
      <c r="J6" s="32">
        <v>23.607248694366668</v>
      </c>
      <c r="K6" s="32">
        <v>16.159968044959953</v>
      </c>
      <c r="L6" s="32">
        <v>13.591224451967596</v>
      </c>
      <c r="M6" s="32">
        <v>11.515228118608267</v>
      </c>
      <c r="N6" s="32"/>
      <c r="O6" s="32"/>
      <c r="P6" s="32">
        <v>3.2451259108253367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1103</v>
      </c>
      <c r="C7" s="4">
        <v>17</v>
      </c>
      <c r="D7" s="4">
        <v>1</v>
      </c>
      <c r="E7" s="4">
        <v>7</v>
      </c>
      <c r="F7" s="4">
        <v>25</v>
      </c>
      <c r="G7" s="4">
        <v>44</v>
      </c>
      <c r="H7" s="4">
        <v>39.49</v>
      </c>
      <c r="I7" s="34">
        <v>53282.672427799575</v>
      </c>
      <c r="J7" s="35">
        <v>29.58204343017189</v>
      </c>
      <c r="K7" s="35">
        <v>21.889415628023468</v>
      </c>
      <c r="L7" s="35">
        <v>10.070411462752849</v>
      </c>
      <c r="M7" s="35">
        <v>8.741080529930862</v>
      </c>
      <c r="N7" s="4">
        <v>1.0130000000000001</v>
      </c>
      <c r="O7" s="4">
        <v>98.627450980392169</v>
      </c>
      <c r="P7" s="35">
        <v>0.96774376564673081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98.627450980492171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3</v>
      </c>
      <c r="AN7" s="1" t="str">
        <f t="shared" si="3"/>
        <v xml:space="preserve"> </v>
      </c>
      <c r="AO7" t="s">
        <v>1103</v>
      </c>
      <c r="AP7" t="s">
        <v>1242</v>
      </c>
      <c r="AQ7" s="22">
        <v>-25.30915318916842</v>
      </c>
      <c r="AR7" s="21">
        <v>25.905046316154689</v>
      </c>
      <c r="AS7">
        <v>11.420612813370479</v>
      </c>
      <c r="AT7">
        <v>25.30915318916842</v>
      </c>
      <c r="AU7">
        <v>-25.905046316154689</v>
      </c>
      <c r="AV7" t="s">
        <v>2019</v>
      </c>
    </row>
    <row r="8" spans="1:48" x14ac:dyDescent="0.25">
      <c r="A8" s="14">
        <v>1.1000000000000001E-10</v>
      </c>
      <c r="B8" t="s">
        <v>1121</v>
      </c>
      <c r="C8" s="4">
        <v>11</v>
      </c>
      <c r="D8" s="4">
        <v>0</v>
      </c>
      <c r="E8" s="4">
        <v>6</v>
      </c>
      <c r="F8" s="4">
        <v>17</v>
      </c>
      <c r="G8" s="4">
        <v>22.5</v>
      </c>
      <c r="H8" s="4">
        <v>18.97</v>
      </c>
      <c r="I8" s="34">
        <v>4271.1091015273478</v>
      </c>
      <c r="J8" s="35" t="s">
        <v>1238</v>
      </c>
      <c r="K8" s="35" t="s">
        <v>1238</v>
      </c>
      <c r="L8" s="35" t="s">
        <v>1238</v>
      </c>
      <c r="M8" s="35">
        <v>5.6323128953612009</v>
      </c>
      <c r="N8" s="4">
        <v>-12.177</v>
      </c>
      <c r="O8" s="4" t="s">
        <v>132</v>
      </c>
      <c r="P8" s="35">
        <v>0</v>
      </c>
      <c r="Q8" s="36" t="str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0.18608328951432274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>
        <f t="shared" si="1"/>
        <v>82</v>
      </c>
      <c r="AD8" s="1" t="str">
        <f t="shared" ref="AD8:AD24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1121</v>
      </c>
      <c r="AP8" t="s">
        <v>1244</v>
      </c>
      <c r="AQ8" s="22" t="e">
        <v>#VALUE!</v>
      </c>
      <c r="AR8" s="21" t="e">
        <v>#VALUE!</v>
      </c>
      <c r="AS8">
        <v>18.608328940432273</v>
      </c>
      <c r="AT8" t="e">
        <v>#VALUE!</v>
      </c>
      <c r="AU8" t="e">
        <v>#VALUE!</v>
      </c>
      <c r="AV8" t="s">
        <v>2020</v>
      </c>
    </row>
    <row r="9" spans="1:48" x14ac:dyDescent="0.25">
      <c r="A9" s="14">
        <v>1.2E-10</v>
      </c>
      <c r="B9" t="s">
        <v>1183</v>
      </c>
      <c r="C9" s="4">
        <v>3</v>
      </c>
      <c r="D9" s="4">
        <v>3</v>
      </c>
      <c r="E9" s="4">
        <v>12</v>
      </c>
      <c r="F9" s="4">
        <v>18</v>
      </c>
      <c r="G9" s="4">
        <v>15</v>
      </c>
      <c r="H9" s="4">
        <v>9.2899999999999991</v>
      </c>
      <c r="I9" s="34">
        <v>813.79448340288411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-12.065</v>
      </c>
      <c r="O9" s="4">
        <v>-303.7817938420348</v>
      </c>
      <c r="P9" s="35" t="s">
        <v>137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0.6146393973212918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10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>
        <f t="shared" si="19"/>
        <v>-303.7817938419148</v>
      </c>
      <c r="AM9" s="1" t="str">
        <f t="shared" si="3"/>
        <v xml:space="preserve"> </v>
      </c>
      <c r="AN9" s="1">
        <f t="shared" si="3"/>
        <v>19</v>
      </c>
      <c r="AO9" t="s">
        <v>1183</v>
      </c>
      <c r="AP9" t="s">
        <v>1313</v>
      </c>
      <c r="AQ9" s="22" t="e">
        <v>#VALUE!</v>
      </c>
      <c r="AR9" s="21" t="e">
        <v>#VALUE!</v>
      </c>
      <c r="AS9">
        <v>61.463939720129176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1037</v>
      </c>
      <c r="C10" s="4">
        <v>4</v>
      </c>
      <c r="D10" s="4">
        <v>1</v>
      </c>
      <c r="E10" s="4">
        <v>3</v>
      </c>
      <c r="F10" s="4">
        <v>8</v>
      </c>
      <c r="G10" s="4">
        <v>46</v>
      </c>
      <c r="H10" s="4">
        <v>39.43</v>
      </c>
      <c r="I10" s="34">
        <v>3433.2241371063997</v>
      </c>
      <c r="J10" s="35">
        <v>13.88869320183163</v>
      </c>
      <c r="K10" s="35">
        <v>13.160881174899867</v>
      </c>
      <c r="L10" s="35">
        <v>9.0914193373166761</v>
      </c>
      <c r="M10" s="35">
        <v>8.6819257684664599</v>
      </c>
      <c r="N10" s="4">
        <v>2.839</v>
      </c>
      <c r="O10" s="4">
        <v>-10.328490208464938</v>
      </c>
      <c r="P10" s="35">
        <v>4.6690337306619325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0.1666243977967512</v>
      </c>
      <c r="T10" s="37" t="str">
        <f t="shared" si="7"/>
        <v/>
      </c>
      <c r="U10" s="37" t="str">
        <f t="shared" si="8"/>
        <v/>
      </c>
      <c r="V10" s="37">
        <f t="shared" si="9"/>
        <v>-0.41167675311753504</v>
      </c>
      <c r="W10" s="37" t="str">
        <f t="shared" si="10"/>
        <v/>
      </c>
      <c r="X10" s="37">
        <f t="shared" si="11"/>
        <v>-0.33108165717912819</v>
      </c>
      <c r="Y10" s="1" t="str">
        <f t="shared" si="0"/>
        <v xml:space="preserve"> </v>
      </c>
      <c r="Z10" s="1">
        <f t="shared" si="12"/>
        <v>35</v>
      </c>
      <c r="AA10" s="1" t="str">
        <f t="shared" si="0"/>
        <v xml:space="preserve"> </v>
      </c>
      <c r="AB10" s="1">
        <f t="shared" si="13"/>
        <v>52</v>
      </c>
      <c r="AC10" s="1">
        <f t="shared" si="1"/>
        <v>95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4.6690337307919325</v>
      </c>
      <c r="AH10" s="38" t="str">
        <f t="shared" si="16"/>
        <v xml:space="preserve"> </v>
      </c>
      <c r="AI10" s="1">
        <f t="shared" si="17"/>
        <v>43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1037</v>
      </c>
      <c r="AP10" t="s">
        <v>1250</v>
      </c>
      <c r="AQ10" s="22">
        <v>41.167675311753506</v>
      </c>
      <c r="AR10" s="21">
        <v>33.108165717912819</v>
      </c>
      <c r="AS10">
        <v>16.662439766675121</v>
      </c>
      <c r="AT10">
        <v>-41.167675311753506</v>
      </c>
      <c r="AU10">
        <v>-33.108165717912819</v>
      </c>
      <c r="AV10" t="s">
        <v>2022</v>
      </c>
    </row>
    <row r="11" spans="1:48" x14ac:dyDescent="0.25">
      <c r="A11" s="14">
        <v>1.3999999999999998E-10</v>
      </c>
      <c r="B11" t="s">
        <v>974</v>
      </c>
      <c r="C11" s="4">
        <v>5</v>
      </c>
      <c r="D11" s="4">
        <v>0</v>
      </c>
      <c r="E11" s="4">
        <v>2</v>
      </c>
      <c r="F11" s="4">
        <v>7</v>
      </c>
      <c r="G11" s="4">
        <v>15</v>
      </c>
      <c r="H11" s="4">
        <v>12.54</v>
      </c>
      <c r="I11" s="34" t="s">
        <v>132</v>
      </c>
      <c r="J11" s="35" t="s">
        <v>1238</v>
      </c>
      <c r="K11" s="35">
        <v>7.2151898734177209</v>
      </c>
      <c r="L11" s="35" t="s">
        <v>1238</v>
      </c>
      <c r="M11" s="35" t="s">
        <v>1238</v>
      </c>
      <c r="N11" s="4">
        <v>-2.8000000000000001E-2</v>
      </c>
      <c r="O11" s="4" t="s">
        <v>132</v>
      </c>
      <c r="P11" s="35">
        <v>10.406698564593302</v>
      </c>
      <c r="Q11" s="36">
        <f t="shared" si="4"/>
        <v>71.428571428711436</v>
      </c>
      <c r="R11" s="36" t="str">
        <f t="shared" si="5"/>
        <v xml:space="preserve"> </v>
      </c>
      <c r="S11" s="37">
        <f t="shared" si="6"/>
        <v>0.19617224894382779</v>
      </c>
      <c r="T11" s="37" t="str">
        <f t="shared" si="7"/>
        <v/>
      </c>
      <c r="U11" s="37" t="str">
        <f t="shared" si="8"/>
        <v xml:space="preserve"> </v>
      </c>
      <c r="V11" s="37" t="str">
        <f t="shared" si="9"/>
        <v xml:space="preserve"> 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79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72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10.406698564733302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5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974</v>
      </c>
      <c r="AP11" t="s">
        <v>1246</v>
      </c>
      <c r="AQ11" s="22" t="e">
        <v>#VALUE!</v>
      </c>
      <c r="AR11" s="21" t="e">
        <v>#VALUE!</v>
      </c>
      <c r="AS11">
        <v>19.617224880382778</v>
      </c>
      <c r="AT11" t="e">
        <v>#VALUE!</v>
      </c>
      <c r="AU11" t="e">
        <v>#VALUE!</v>
      </c>
      <c r="AV11" t="s">
        <v>2023</v>
      </c>
    </row>
    <row r="12" spans="1:48" x14ac:dyDescent="0.25">
      <c r="A12" s="14">
        <v>1.4999999999999997E-10</v>
      </c>
      <c r="B12" t="s">
        <v>1128</v>
      </c>
      <c r="C12" s="4">
        <v>15</v>
      </c>
      <c r="D12" s="4">
        <v>2</v>
      </c>
      <c r="E12" s="4">
        <v>4</v>
      </c>
      <c r="F12" s="4">
        <v>21</v>
      </c>
      <c r="G12" s="4">
        <v>112.87999725341797</v>
      </c>
      <c r="H12" s="4">
        <v>112.66</v>
      </c>
      <c r="I12" s="34">
        <v>20730.892467378566</v>
      </c>
      <c r="J12" s="35" t="s">
        <v>1238</v>
      </c>
      <c r="K12" s="35">
        <v>23.557720274992281</v>
      </c>
      <c r="L12" s="35">
        <v>15.515269387437623</v>
      </c>
      <c r="M12" s="35">
        <v>10.202061387301027</v>
      </c>
      <c r="N12" s="4">
        <v>1.744</v>
      </c>
      <c r="O12" s="4">
        <v>81.666666666666671</v>
      </c>
      <c r="P12" s="35">
        <v>0.95214737852026476</v>
      </c>
      <c r="Q12" s="36">
        <f t="shared" si="4"/>
        <v>71.428571428721426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>
        <f t="shared" si="23"/>
        <v>71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81.666666666816667</v>
      </c>
      <c r="AL12" s="25" t="str">
        <f t="shared" si="19"/>
        <v xml:space="preserve"> </v>
      </c>
      <c r="AM12" s="1">
        <f t="shared" si="27"/>
        <v>6</v>
      </c>
      <c r="AN12" s="1" t="str">
        <f t="shared" si="28"/>
        <v xml:space="preserve"> </v>
      </c>
      <c r="AO12" t="s">
        <v>1128</v>
      </c>
      <c r="AP12" t="s">
        <v>1242</v>
      </c>
      <c r="AQ12" s="22" t="e">
        <v>#VALUE!</v>
      </c>
      <c r="AR12" s="21">
        <v>-14.156523882522464</v>
      </c>
      <c r="AS12">
        <v>0.19527538915140585</v>
      </c>
      <c r="AT12" t="e">
        <v>#VALUE!</v>
      </c>
      <c r="AU12">
        <v>14.156523882522464</v>
      </c>
      <c r="AV12" t="s">
        <v>2024</v>
      </c>
    </row>
    <row r="13" spans="1:48" x14ac:dyDescent="0.25">
      <c r="A13" s="14">
        <v>1.5999999999999996E-10</v>
      </c>
      <c r="B13" t="s">
        <v>1039</v>
      </c>
      <c r="C13" s="4">
        <v>6</v>
      </c>
      <c r="D13" s="4">
        <v>0</v>
      </c>
      <c r="E13" s="4">
        <v>1</v>
      </c>
      <c r="F13" s="4">
        <v>7</v>
      </c>
      <c r="G13" s="4">
        <v>42</v>
      </c>
      <c r="H13" s="4">
        <v>27.56</v>
      </c>
      <c r="I13" s="34">
        <v>391.20634402068714</v>
      </c>
      <c r="J13" s="35">
        <v>14.833153928955864</v>
      </c>
      <c r="K13" s="35">
        <v>9.8253119429590008</v>
      </c>
      <c r="L13" s="35">
        <v>10.748094882033822</v>
      </c>
      <c r="M13" s="35">
        <v>7.9481529411764704</v>
      </c>
      <c r="N13" s="4">
        <v>1.8580000000000001</v>
      </c>
      <c r="O13" s="4">
        <v>-15.545454545454549</v>
      </c>
      <c r="P13" s="35">
        <v>2.1770682148040641</v>
      </c>
      <c r="Q13" s="36">
        <f t="shared" si="4"/>
        <v>85.714285714445708</v>
      </c>
      <c r="R13" s="36" t="str">
        <f t="shared" si="5"/>
        <v xml:space="preserve"> </v>
      </c>
      <c r="S13" s="37">
        <f t="shared" si="6"/>
        <v>0.5239477505228447</v>
      </c>
      <c r="T13" s="37" t="str">
        <f t="shared" si="7"/>
        <v/>
      </c>
      <c r="U13" s="37" t="str">
        <f t="shared" si="8"/>
        <v/>
      </c>
      <c r="V13" s="37">
        <f t="shared" si="9"/>
        <v>-0.37166951892638556</v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>
        <f t="shared" si="12"/>
        <v>38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12</v>
      </c>
      <c r="AD13" s="1" t="str">
        <f t="shared" si="14"/>
        <v xml:space="preserve"> </v>
      </c>
      <c r="AE13" s="1">
        <f t="shared" si="23"/>
        <v>34</v>
      </c>
      <c r="AF13" s="1" t="str">
        <f t="shared" si="24"/>
        <v xml:space="preserve"> </v>
      </c>
      <c r="AG13" s="38">
        <f t="shared" si="15"/>
        <v>2.1770682149640641</v>
      </c>
      <c r="AH13" s="38" t="str">
        <f t="shared" si="16"/>
        <v xml:space="preserve"> </v>
      </c>
      <c r="AI13" s="1">
        <f t="shared" si="25"/>
        <v>90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1039</v>
      </c>
      <c r="AP13" t="s">
        <v>1244</v>
      </c>
      <c r="AQ13" s="22">
        <v>37.166951892638558</v>
      </c>
      <c r="AR13" s="21">
        <v>20.91886260860165</v>
      </c>
      <c r="AS13">
        <v>52.394775036284472</v>
      </c>
      <c r="AT13">
        <v>-37.166951892638558</v>
      </c>
      <c r="AU13">
        <v>-20.91886260860165</v>
      </c>
      <c r="AV13" t="s">
        <v>2025</v>
      </c>
    </row>
    <row r="14" spans="1:48" x14ac:dyDescent="0.25">
      <c r="A14" s="14">
        <v>1.6999999999999996E-10</v>
      </c>
      <c r="B14" t="s">
        <v>1177</v>
      </c>
      <c r="C14" s="4">
        <v>11</v>
      </c>
      <c r="D14" s="4">
        <v>1</v>
      </c>
      <c r="E14" s="4">
        <v>3</v>
      </c>
      <c r="F14" s="4">
        <v>15</v>
      </c>
      <c r="G14" s="4">
        <v>17.75</v>
      </c>
      <c r="H14" s="4">
        <v>12.93</v>
      </c>
      <c r="I14" s="34">
        <v>3840.6451892771252</v>
      </c>
      <c r="J14" s="35">
        <v>25.158480058716592</v>
      </c>
      <c r="K14" s="35">
        <v>12.660396416644479</v>
      </c>
      <c r="L14" s="35">
        <v>9.9794903248889639</v>
      </c>
      <c r="M14" s="35">
        <v>6.1705872763988276</v>
      </c>
      <c r="N14" s="4">
        <v>0.39</v>
      </c>
      <c r="O14" s="4">
        <v>85.714285714285737</v>
      </c>
      <c r="P14" s="35">
        <v>0.56054912974275739</v>
      </c>
      <c r="Q14" s="36">
        <f t="shared" si="4"/>
        <v>73.333333333503333</v>
      </c>
      <c r="R14" s="36" t="str">
        <f t="shared" si="5"/>
        <v xml:space="preserve"> </v>
      </c>
      <c r="S14" s="37">
        <f t="shared" si="6"/>
        <v>0.37277648895576965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>
        <f t="shared" si="22"/>
        <v>29</v>
      </c>
      <c r="AD14" s="1" t="str">
        <f t="shared" si="14"/>
        <v xml:space="preserve"> </v>
      </c>
      <c r="AE14" s="1">
        <f t="shared" si="23"/>
        <v>65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>
        <f t="shared" si="18"/>
        <v>85.714285714455741</v>
      </c>
      <c r="AL14" s="25" t="str">
        <f t="shared" si="19"/>
        <v xml:space="preserve"> </v>
      </c>
      <c r="AM14" s="1">
        <f t="shared" si="27"/>
        <v>4</v>
      </c>
      <c r="AN14" s="1" t="str">
        <f t="shared" si="28"/>
        <v xml:space="preserve"> </v>
      </c>
      <c r="AO14" t="s">
        <v>1177</v>
      </c>
      <c r="AP14" t="s">
        <v>1242</v>
      </c>
      <c r="AQ14" s="22">
        <v>-6.5709959870083878</v>
      </c>
      <c r="AR14" s="21">
        <v>26.574015754377179</v>
      </c>
      <c r="AS14">
        <v>37.277648878576962</v>
      </c>
      <c r="AT14">
        <v>6.5709959870083878</v>
      </c>
      <c r="AU14">
        <v>-26.574015754377179</v>
      </c>
      <c r="AV14" t="s">
        <v>2026</v>
      </c>
    </row>
    <row r="15" spans="1:48" x14ac:dyDescent="0.25">
      <c r="A15" s="14">
        <v>1.7999999999999995E-10</v>
      </c>
      <c r="B15" t="s">
        <v>1090</v>
      </c>
      <c r="C15" s="4">
        <v>6</v>
      </c>
      <c r="D15" s="4">
        <v>0</v>
      </c>
      <c r="E15" s="4">
        <v>3</v>
      </c>
      <c r="F15" s="4">
        <v>9</v>
      </c>
      <c r="G15" s="4">
        <v>50</v>
      </c>
      <c r="H15" s="4">
        <v>54.05</v>
      </c>
      <c r="I15" s="34">
        <v>1663.5447565018578</v>
      </c>
      <c r="J15" s="35">
        <v>33.823529411764703</v>
      </c>
      <c r="K15" s="35">
        <v>28.447368421052627</v>
      </c>
      <c r="L15" s="35">
        <v>24.785349719442479</v>
      </c>
      <c r="M15" s="35">
        <v>20.162052040263728</v>
      </c>
      <c r="N15" s="4">
        <v>1.5980000000000001</v>
      </c>
      <c r="O15" s="4">
        <v>8.7074829931972868</v>
      </c>
      <c r="P15" s="35">
        <v>1.1100832562442184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1090</v>
      </c>
      <c r="AP15" t="s">
        <v>1254</v>
      </c>
      <c r="AQ15" s="22">
        <v>-43.276032923887129</v>
      </c>
      <c r="AR15" s="21">
        <v>-82.36289016516325</v>
      </c>
      <c r="AS15">
        <v>-7.4930619796484743</v>
      </c>
      <c r="AT15">
        <v>43.276032923887129</v>
      </c>
      <c r="AU15">
        <v>82.36289016516325</v>
      </c>
      <c r="AV15" t="s">
        <v>2027</v>
      </c>
    </row>
    <row r="16" spans="1:48" x14ac:dyDescent="0.25">
      <c r="A16" s="14">
        <v>1.8999999999999994E-10</v>
      </c>
      <c r="B16" t="s">
        <v>1089</v>
      </c>
      <c r="C16" s="4">
        <v>11</v>
      </c>
      <c r="D16" s="4">
        <v>0</v>
      </c>
      <c r="E16" s="4">
        <v>5</v>
      </c>
      <c r="F16" s="4">
        <v>16</v>
      </c>
      <c r="G16" s="4">
        <v>20</v>
      </c>
      <c r="H16" s="4">
        <v>16.989999999999998</v>
      </c>
      <c r="I16" s="34">
        <v>3602.8014858063107</v>
      </c>
      <c r="J16" s="35">
        <v>12.249459264599855</v>
      </c>
      <c r="K16" s="35">
        <v>12.456011730205276</v>
      </c>
      <c r="L16" s="35">
        <v>10.161892549550187</v>
      </c>
      <c r="M16" s="35">
        <v>9.6115864095500463</v>
      </c>
      <c r="N16" s="4">
        <v>1.387</v>
      </c>
      <c r="O16" s="4">
        <v>18.547008547008556</v>
      </c>
      <c r="P16" s="35">
        <v>5.6680400235432611</v>
      </c>
      <c r="Q16" s="36" t="str">
        <f t="shared" si="4"/>
        <v xml:space="preserve"> </v>
      </c>
      <c r="R16" s="36" t="str">
        <f t="shared" si="5"/>
        <v xml:space="preserve"> </v>
      </c>
      <c r="S16" s="37">
        <f t="shared" si="6"/>
        <v>0.17716303727063584</v>
      </c>
      <c r="T16" s="37" t="str">
        <f t="shared" si="7"/>
        <v/>
      </c>
      <c r="U16" s="37" t="str">
        <f t="shared" si="8"/>
        <v/>
      </c>
      <c r="V16" s="37">
        <f t="shared" si="9"/>
        <v>-0.48111449058767664</v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>
        <f t="shared" si="12"/>
        <v>29</v>
      </c>
      <c r="AA16" s="1" t="str">
        <f t="shared" si="21"/>
        <v xml:space="preserve"> </v>
      </c>
      <c r="AB16" s="1" t="str">
        <f t="shared" si="13"/>
        <v xml:space="preserve"> </v>
      </c>
      <c r="AC16" s="1">
        <f t="shared" si="22"/>
        <v>85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5.6680400237332611</v>
      </c>
      <c r="AH16" s="38" t="str">
        <f t="shared" si="16"/>
        <v xml:space="preserve"> </v>
      </c>
      <c r="AI16" s="1">
        <f t="shared" si="25"/>
        <v>29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1089</v>
      </c>
      <c r="AP16" t="s">
        <v>1250</v>
      </c>
      <c r="AQ16" s="22">
        <v>48.111449058767661</v>
      </c>
      <c r="AR16" s="21">
        <v>25.231956947933021</v>
      </c>
      <c r="AS16">
        <v>17.716303708063585</v>
      </c>
      <c r="AT16">
        <v>-48.111449058767661</v>
      </c>
      <c r="AU16">
        <v>-25.231956947933021</v>
      </c>
      <c r="AV16" t="s">
        <v>2028</v>
      </c>
    </row>
    <row r="17" spans="1:48" x14ac:dyDescent="0.25">
      <c r="A17" s="14">
        <v>1.9999999999999993E-10</v>
      </c>
      <c r="B17" t="s">
        <v>1010</v>
      </c>
      <c r="C17" s="4">
        <v>12</v>
      </c>
      <c r="D17" s="4">
        <v>0</v>
      </c>
      <c r="E17" s="4">
        <v>1</v>
      </c>
      <c r="F17" s="4">
        <v>13</v>
      </c>
      <c r="G17" s="4">
        <v>9</v>
      </c>
      <c r="H17" s="4">
        <v>6.13</v>
      </c>
      <c r="I17" s="34">
        <v>1339.0970540997507</v>
      </c>
      <c r="J17" s="35" t="s">
        <v>1238</v>
      </c>
      <c r="K17" s="35" t="s">
        <v>1238</v>
      </c>
      <c r="L17" s="35" t="s">
        <v>1238</v>
      </c>
      <c r="M17" s="35">
        <v>25.214776581625131</v>
      </c>
      <c r="N17" s="4">
        <v>-7.3999999999999996E-2</v>
      </c>
      <c r="O17" s="4">
        <v>80.927835051546396</v>
      </c>
      <c r="P17" s="35" t="s">
        <v>137</v>
      </c>
      <c r="Q17" s="36">
        <f t="shared" si="4"/>
        <v>92.30769230789231</v>
      </c>
      <c r="R17" s="36" t="str">
        <f t="shared" si="5"/>
        <v xml:space="preserve"> </v>
      </c>
      <c r="S17" s="37">
        <f t="shared" si="6"/>
        <v>0.46818923347895591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17</v>
      </c>
      <c r="AD17" s="1" t="str">
        <f t="shared" si="14"/>
        <v xml:space="preserve"> </v>
      </c>
      <c r="AE17" s="1">
        <f t="shared" si="23"/>
        <v>17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>
        <f t="shared" si="18"/>
        <v>80.927835051746399</v>
      </c>
      <c r="AL17" s="25" t="str">
        <f t="shared" si="19"/>
        <v xml:space="preserve"> </v>
      </c>
      <c r="AM17" s="1">
        <f t="shared" si="27"/>
        <v>7</v>
      </c>
      <c r="AN17" s="1" t="str">
        <f t="shared" si="28"/>
        <v xml:space="preserve"> </v>
      </c>
      <c r="AO17" t="s">
        <v>1010</v>
      </c>
      <c r="AP17" t="s">
        <v>1313</v>
      </c>
      <c r="AQ17" s="22" t="e">
        <v>#VALUE!</v>
      </c>
      <c r="AR17" s="21" t="e">
        <v>#VALUE!</v>
      </c>
      <c r="AS17">
        <v>46.81892332789559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1099</v>
      </c>
      <c r="C18" s="4">
        <v>11</v>
      </c>
      <c r="D18" s="4">
        <v>0</v>
      </c>
      <c r="E18" s="4">
        <v>1</v>
      </c>
      <c r="F18" s="4">
        <v>12</v>
      </c>
      <c r="G18" s="4">
        <v>52</v>
      </c>
      <c r="H18" s="4">
        <v>38.4</v>
      </c>
      <c r="I18" s="34">
        <v>3708.1687220235362</v>
      </c>
      <c r="J18" s="35">
        <v>12.19047619047619</v>
      </c>
      <c r="K18" s="35">
        <v>11.36094674556213</v>
      </c>
      <c r="L18" s="35">
        <v>23.790141855027279</v>
      </c>
      <c r="M18" s="35">
        <v>21.739851851851853</v>
      </c>
      <c r="N18" s="4">
        <v>3.15</v>
      </c>
      <c r="O18" s="4">
        <v>98.738170347003148</v>
      </c>
      <c r="P18" s="35">
        <v>4.3489583333333339</v>
      </c>
      <c r="Q18" s="36">
        <f t="shared" si="4"/>
        <v>91.666666666876665</v>
      </c>
      <c r="R18" s="36" t="str">
        <f t="shared" si="5"/>
        <v xml:space="preserve"> </v>
      </c>
      <c r="S18" s="37">
        <f t="shared" si="6"/>
        <v>0.35416666687666676</v>
      </c>
      <c r="T18" s="37" t="str">
        <f t="shared" si="7"/>
        <v/>
      </c>
      <c r="U18" s="37" t="str">
        <f t="shared" si="8"/>
        <v/>
      </c>
      <c r="V18" s="37">
        <f t="shared" si="9"/>
        <v>-0.48361300597535661</v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>
        <f t="shared" si="12"/>
        <v>28</v>
      </c>
      <c r="AA18" s="1" t="str">
        <f t="shared" si="21"/>
        <v xml:space="preserve"> </v>
      </c>
      <c r="AB18" s="1" t="str">
        <f t="shared" si="13"/>
        <v xml:space="preserve"> </v>
      </c>
      <c r="AC18" s="1">
        <f t="shared" si="22"/>
        <v>32</v>
      </c>
      <c r="AD18" s="1" t="str">
        <f t="shared" si="14"/>
        <v xml:space="preserve"> </v>
      </c>
      <c r="AE18" s="1">
        <f t="shared" si="23"/>
        <v>18</v>
      </c>
      <c r="AF18" s="1" t="str">
        <f t="shared" si="24"/>
        <v xml:space="preserve"> </v>
      </c>
      <c r="AG18" s="38">
        <f t="shared" si="15"/>
        <v>4.3489583335433339</v>
      </c>
      <c r="AH18" s="38" t="str">
        <f t="shared" si="16"/>
        <v xml:space="preserve"> </v>
      </c>
      <c r="AI18" s="1">
        <f t="shared" si="25"/>
        <v>49</v>
      </c>
      <c r="AJ18" s="1" t="str">
        <f t="shared" si="26"/>
        <v xml:space="preserve"> </v>
      </c>
      <c r="AK18" s="25">
        <f t="shared" si="18"/>
        <v>98.738170347213142</v>
      </c>
      <c r="AL18" s="25" t="str">
        <f t="shared" si="19"/>
        <v xml:space="preserve"> </v>
      </c>
      <c r="AM18" s="1">
        <f t="shared" si="27"/>
        <v>2</v>
      </c>
      <c r="AN18" s="1" t="str">
        <f t="shared" si="28"/>
        <v xml:space="preserve"> </v>
      </c>
      <c r="AO18" t="s">
        <v>1099</v>
      </c>
      <c r="AP18" t="s">
        <v>1254</v>
      </c>
      <c r="AQ18" s="22">
        <v>48.36130059753566</v>
      </c>
      <c r="AR18" s="21">
        <v>-75.040460402250147</v>
      </c>
      <c r="AS18">
        <v>35.416666666666671</v>
      </c>
      <c r="AT18">
        <v>-48.36130059753566</v>
      </c>
      <c r="AU18">
        <v>75.040460402250147</v>
      </c>
      <c r="AV18" t="s">
        <v>2030</v>
      </c>
    </row>
    <row r="19" spans="1:48" x14ac:dyDescent="0.25">
      <c r="A19" s="14">
        <v>2.1999999999999991E-10</v>
      </c>
      <c r="B19" t="s">
        <v>1084</v>
      </c>
      <c r="C19" s="4">
        <v>7</v>
      </c>
      <c r="D19" s="4">
        <v>1</v>
      </c>
      <c r="E19" s="4">
        <v>6</v>
      </c>
      <c r="F19" s="4">
        <v>14</v>
      </c>
      <c r="G19" s="4">
        <v>20.438299179077148</v>
      </c>
      <c r="H19" s="4">
        <v>18.63</v>
      </c>
      <c r="I19" s="34">
        <v>8373.0701089994036</v>
      </c>
      <c r="J19" s="35">
        <v>21.986310852264335</v>
      </c>
      <c r="K19" s="35">
        <v>18.950667396790841</v>
      </c>
      <c r="L19" s="35">
        <v>15.494010396613689</v>
      </c>
      <c r="M19" s="35">
        <v>12.21425135019801</v>
      </c>
      <c r="N19" s="4">
        <v>0.64300000000000002</v>
      </c>
      <c r="O19" s="4">
        <v>2.063492063492065</v>
      </c>
      <c r="P19" s="35">
        <v>4.6968289312341183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4.6968289314541183</v>
      </c>
      <c r="AH19" s="38" t="str">
        <f t="shared" si="16"/>
        <v xml:space="preserve"> </v>
      </c>
      <c r="AI19" s="1">
        <f t="shared" si="25"/>
        <v>42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1084</v>
      </c>
      <c r="AP19" t="s">
        <v>1250</v>
      </c>
      <c r="AQ19" s="22">
        <v>6.8662717247907512</v>
      </c>
      <c r="AR19" s="21">
        <v>-14.000106843726122</v>
      </c>
      <c r="AS19">
        <v>9.7063831405107326</v>
      </c>
      <c r="AT19">
        <v>-6.8662717247907512</v>
      </c>
      <c r="AU19">
        <v>14.000106843726122</v>
      </c>
      <c r="AV19" t="s">
        <v>2031</v>
      </c>
    </row>
    <row r="20" spans="1:48" x14ac:dyDescent="0.25">
      <c r="A20" s="14">
        <v>2.299999999999999E-10</v>
      </c>
      <c r="B20" t="s">
        <v>1035</v>
      </c>
      <c r="C20" s="4">
        <v>10</v>
      </c>
      <c r="D20" s="4">
        <v>0</v>
      </c>
      <c r="E20" s="4">
        <v>1</v>
      </c>
      <c r="F20" s="4">
        <v>11</v>
      </c>
      <c r="G20" s="4">
        <v>20</v>
      </c>
      <c r="H20" s="4">
        <v>14.13</v>
      </c>
      <c r="I20" s="34">
        <v>642.0186591368489</v>
      </c>
      <c r="J20" s="35">
        <v>27.173076923076923</v>
      </c>
      <c r="K20" s="35">
        <v>13.444338725023789</v>
      </c>
      <c r="L20" s="35">
        <v>6.3803896848137533</v>
      </c>
      <c r="M20" s="35">
        <v>4.5611552642359685</v>
      </c>
      <c r="N20" s="4">
        <v>0.52</v>
      </c>
      <c r="O20" s="4">
        <v>-53.571428571428569</v>
      </c>
      <c r="P20" s="35">
        <v>4.7629157820240628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0.41542816725052356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-0.530550782428579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24</v>
      </c>
      <c r="AC20" s="1">
        <f t="shared" si="22"/>
        <v>25</v>
      </c>
      <c r="AD20" s="1" t="str">
        <f t="shared" si="14"/>
        <v xml:space="preserve"> </v>
      </c>
      <c r="AE20" s="1">
        <f t="shared" si="23"/>
        <v>20</v>
      </c>
      <c r="AF20" s="1" t="str">
        <f t="shared" si="24"/>
        <v xml:space="preserve"> </v>
      </c>
      <c r="AG20" s="38">
        <f t="shared" si="15"/>
        <v>4.7629157822540629</v>
      </c>
      <c r="AH20" s="38" t="str">
        <f t="shared" si="16"/>
        <v xml:space="preserve"> </v>
      </c>
      <c r="AI20" s="1">
        <f t="shared" si="25"/>
        <v>41</v>
      </c>
      <c r="AJ20" s="1" t="str">
        <f t="shared" si="26"/>
        <v xml:space="preserve"> </v>
      </c>
      <c r="AK20" s="25" t="str">
        <f t="shared" si="18"/>
        <v xml:space="preserve"> </v>
      </c>
      <c r="AL20" s="25">
        <f t="shared" si="19"/>
        <v>-53.571428571198567</v>
      </c>
      <c r="AM20" s="1" t="str">
        <f t="shared" si="27"/>
        <v xml:space="preserve"> </v>
      </c>
      <c r="AN20" s="1">
        <f t="shared" si="28"/>
        <v>2</v>
      </c>
      <c r="AO20" t="s">
        <v>1035</v>
      </c>
      <c r="AP20" t="s">
        <v>1244</v>
      </c>
      <c r="AQ20" s="22">
        <v>-15.10480223627737</v>
      </c>
      <c r="AR20" s="21">
        <v>53.055078242857903</v>
      </c>
      <c r="AS20">
        <v>41.542816702052356</v>
      </c>
      <c r="AT20">
        <v>15.10480223627737</v>
      </c>
      <c r="AU20">
        <v>-53.055078242857903</v>
      </c>
      <c r="AV20" t="s">
        <v>2032</v>
      </c>
    </row>
    <row r="21" spans="1:48" x14ac:dyDescent="0.25">
      <c r="A21" s="14">
        <v>2.399999999999999E-10</v>
      </c>
      <c r="B21" t="s">
        <v>1182</v>
      </c>
      <c r="C21" s="4">
        <v>15</v>
      </c>
      <c r="D21" s="4">
        <v>0</v>
      </c>
      <c r="E21" s="4">
        <v>2</v>
      </c>
      <c r="F21" s="4">
        <v>17</v>
      </c>
      <c r="G21" s="4">
        <v>8</v>
      </c>
      <c r="H21" s="4">
        <v>6.17</v>
      </c>
      <c r="I21" s="34">
        <v>1658.1633776448496</v>
      </c>
      <c r="J21" s="35" t="s">
        <v>1238</v>
      </c>
      <c r="K21" s="35" t="s">
        <v>1238</v>
      </c>
      <c r="L21" s="35">
        <v>5.8157466727856821</v>
      </c>
      <c r="M21" s="35">
        <v>4.567658592848904</v>
      </c>
      <c r="N21" s="4">
        <v>-1.4830000000000001</v>
      </c>
      <c r="O21" s="4">
        <v>-1753.7500000000002</v>
      </c>
      <c r="P21" s="35">
        <v>3.8897893030794166</v>
      </c>
      <c r="Q21" s="36">
        <f t="shared" si="4"/>
        <v>88.235294117887051</v>
      </c>
      <c r="R21" s="36" t="str">
        <f t="shared" si="5"/>
        <v xml:space="preserve"> </v>
      </c>
      <c r="S21" s="37">
        <f t="shared" si="6"/>
        <v>0.29659643459980556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-0.57209545811424378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16</v>
      </c>
      <c r="AC21" s="1">
        <f t="shared" si="22"/>
        <v>45</v>
      </c>
      <c r="AD21" s="1" t="str">
        <f t="shared" si="14"/>
        <v xml:space="preserve"> </v>
      </c>
      <c r="AE21" s="1">
        <f t="shared" si="23"/>
        <v>25</v>
      </c>
      <c r="AF21" s="1" t="str">
        <f t="shared" si="24"/>
        <v xml:space="preserve"> </v>
      </c>
      <c r="AG21" s="38">
        <f t="shared" si="15"/>
        <v>3.8897893033194166</v>
      </c>
      <c r="AH21" s="38" t="str">
        <f t="shared" si="16"/>
        <v xml:space="preserve"> </v>
      </c>
      <c r="AI21" s="1">
        <f t="shared" si="25"/>
        <v>60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-1753.7499999997601</v>
      </c>
      <c r="AM21" s="1" t="str">
        <f t="shared" si="27"/>
        <v xml:space="preserve"> </v>
      </c>
      <c r="AN21" s="1">
        <f t="shared" si="28"/>
        <v>23</v>
      </c>
      <c r="AO21" t="s">
        <v>1182</v>
      </c>
      <c r="AP21" t="s">
        <v>1295</v>
      </c>
      <c r="AQ21" s="22" t="e">
        <v>#VALUE!</v>
      </c>
      <c r="AR21" s="21">
        <v>57.209545811424377</v>
      </c>
      <c r="AS21">
        <v>29.659643435980556</v>
      </c>
      <c r="AT21" t="e">
        <v>#VALUE!</v>
      </c>
      <c r="AU21">
        <v>-57.209545811424377</v>
      </c>
      <c r="AV21" t="s">
        <v>2033</v>
      </c>
    </row>
    <row r="22" spans="1:48" x14ac:dyDescent="0.25">
      <c r="A22" s="14">
        <v>2.4999999999999991E-10</v>
      </c>
      <c r="B22" t="s">
        <v>1087</v>
      </c>
      <c r="C22" s="4">
        <v>4</v>
      </c>
      <c r="D22" s="4">
        <v>0</v>
      </c>
      <c r="E22" s="4">
        <v>3</v>
      </c>
      <c r="F22" s="4">
        <v>7</v>
      </c>
      <c r="G22" s="4">
        <v>10.25</v>
      </c>
      <c r="H22" s="4">
        <v>9.4700000000000006</v>
      </c>
      <c r="I22" s="34">
        <v>2118.4061944098316</v>
      </c>
      <c r="J22" s="35">
        <v>10.07884882356697</v>
      </c>
      <c r="K22" s="35">
        <v>6.8440182963840464</v>
      </c>
      <c r="L22" s="35">
        <v>6.1140431943746867</v>
      </c>
      <c r="M22" s="35">
        <v>4.0348226715280084</v>
      </c>
      <c r="N22" s="4">
        <v>0.71299999999999997</v>
      </c>
      <c r="O22" s="4">
        <v>63.532110091743107</v>
      </c>
      <c r="P22" s="35">
        <v>1.6420317350748097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>
        <f t="shared" si="9"/>
        <v>-0.57306126800061807</v>
      </c>
      <c r="W22" s="37" t="str">
        <f t="shared" si="10"/>
        <v/>
      </c>
      <c r="X22" s="37">
        <f t="shared" si="11"/>
        <v>-0.55014772833881365</v>
      </c>
      <c r="Y22" s="1" t="str">
        <f t="shared" si="20"/>
        <v xml:space="preserve"> </v>
      </c>
      <c r="Z22" s="1">
        <f t="shared" si="12"/>
        <v>19</v>
      </c>
      <c r="AA22" s="1" t="str">
        <f t="shared" si="21"/>
        <v xml:space="preserve"> </v>
      </c>
      <c r="AB22" s="1">
        <f t="shared" si="13"/>
        <v>19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>
        <f t="shared" si="18"/>
        <v>63.532110091993104</v>
      </c>
      <c r="AL22" s="25" t="str">
        <f t="shared" si="19"/>
        <v xml:space="preserve"> </v>
      </c>
      <c r="AM22" s="1">
        <f t="shared" si="27"/>
        <v>9</v>
      </c>
      <c r="AN22" s="1" t="str">
        <f t="shared" si="28"/>
        <v xml:space="preserve"> </v>
      </c>
      <c r="AO22" t="s">
        <v>1087</v>
      </c>
      <c r="AP22" t="s">
        <v>1242</v>
      </c>
      <c r="AQ22" s="22">
        <v>57.306126800061804</v>
      </c>
      <c r="AR22" s="21">
        <v>55.014772833881366</v>
      </c>
      <c r="AS22">
        <v>8.236536430834196</v>
      </c>
      <c r="AT22">
        <v>-57.306126800061804</v>
      </c>
      <c r="AU22">
        <v>-55.014772833881366</v>
      </c>
      <c r="AV22" t="s">
        <v>2034</v>
      </c>
    </row>
    <row r="23" spans="1:48" x14ac:dyDescent="0.25">
      <c r="A23" s="14">
        <v>2.5999999999999993E-10</v>
      </c>
      <c r="B23" t="s">
        <v>1122</v>
      </c>
      <c r="C23" s="4">
        <v>5</v>
      </c>
      <c r="D23" s="4">
        <v>0</v>
      </c>
      <c r="E23" s="4">
        <v>1</v>
      </c>
      <c r="F23" s="4">
        <v>6</v>
      </c>
      <c r="G23" s="4">
        <v>26</v>
      </c>
      <c r="H23" s="4">
        <v>17.8</v>
      </c>
      <c r="I23" s="34">
        <v>1248.2217426113682</v>
      </c>
      <c r="J23" s="35">
        <v>19.222462203023756</v>
      </c>
      <c r="K23" s="35">
        <v>23.421052631578949</v>
      </c>
      <c r="L23" s="35">
        <v>11.201769911504424</v>
      </c>
      <c r="M23" s="35">
        <v>11.472507552870091</v>
      </c>
      <c r="N23" s="4">
        <v>0.76</v>
      </c>
      <c r="O23" s="4">
        <v>-28.301886792452834</v>
      </c>
      <c r="P23" s="35" t="s">
        <v>137</v>
      </c>
      <c r="Q23" s="36">
        <f t="shared" si="4"/>
        <v>83.33333333359333</v>
      </c>
      <c r="R23" s="36" t="str">
        <f t="shared" si="5"/>
        <v xml:space="preserve"> </v>
      </c>
      <c r="S23" s="37">
        <f t="shared" si="6"/>
        <v>0.46067415756337082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18</v>
      </c>
      <c r="AD23" s="1" t="str">
        <f t="shared" si="14"/>
        <v xml:space="preserve"> </v>
      </c>
      <c r="AE23" s="1">
        <f t="shared" si="23"/>
        <v>40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1122</v>
      </c>
      <c r="AP23" t="s">
        <v>1244</v>
      </c>
      <c r="AQ23" s="22">
        <v>18.573898839762894</v>
      </c>
      <c r="AR23" s="21">
        <v>17.580862923040396</v>
      </c>
      <c r="AS23">
        <v>46.067415730337082</v>
      </c>
      <c r="AT23">
        <v>-18.573898839762894</v>
      </c>
      <c r="AU23">
        <v>-17.580862923040396</v>
      </c>
      <c r="AV23" t="s">
        <v>2035</v>
      </c>
    </row>
    <row r="24" spans="1:48" x14ac:dyDescent="0.25">
      <c r="A24" s="14">
        <v>2.6999999999999995E-10</v>
      </c>
      <c r="B24" t="s">
        <v>1126</v>
      </c>
      <c r="C24" s="4">
        <v>12</v>
      </c>
      <c r="D24" s="4">
        <v>0</v>
      </c>
      <c r="E24" s="4">
        <v>1</v>
      </c>
      <c r="F24" s="4">
        <v>13</v>
      </c>
      <c r="G24" s="4">
        <v>52</v>
      </c>
      <c r="H24" s="4">
        <v>43.04</v>
      </c>
      <c r="I24" s="34">
        <v>36412.996688910462</v>
      </c>
      <c r="J24" s="35">
        <v>17.010673775199521</v>
      </c>
      <c r="K24" s="35">
        <v>16.595779292877584</v>
      </c>
      <c r="L24" s="35">
        <v>9.8763625119600462</v>
      </c>
      <c r="M24" s="35">
        <v>9.8227227573401414</v>
      </c>
      <c r="N24" s="4">
        <v>1.968</v>
      </c>
      <c r="O24" s="4">
        <v>-0.101522842639594</v>
      </c>
      <c r="P24" s="35">
        <v>0.77463617887638769</v>
      </c>
      <c r="Q24" s="36">
        <f t="shared" si="4"/>
        <v>92.307692307962313</v>
      </c>
      <c r="R24" s="36" t="str">
        <f t="shared" si="5"/>
        <v xml:space="preserve"> </v>
      </c>
      <c r="S24" s="37">
        <f t="shared" si="6"/>
        <v>0.20817843893171004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69</v>
      </c>
      <c r="AD24" s="1" t="str">
        <f t="shared" si="14"/>
        <v xml:space="preserve"> </v>
      </c>
      <c r="AE24" s="1">
        <f t="shared" si="23"/>
        <v>16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1126</v>
      </c>
      <c r="AP24" t="s">
        <v>1239</v>
      </c>
      <c r="AQ24" s="22">
        <v>27.943006000276803</v>
      </c>
      <c r="AR24" s="21">
        <v>27.332798109075085</v>
      </c>
      <c r="AS24">
        <v>20.817843866171003</v>
      </c>
      <c r="AT24">
        <v>-27.943006000276803</v>
      </c>
      <c r="AU24">
        <v>-27.332798109075085</v>
      </c>
      <c r="AV24" t="s">
        <v>2036</v>
      </c>
    </row>
    <row r="25" spans="1:48" x14ac:dyDescent="0.25">
      <c r="A25" s="14">
        <v>2.7999999999999996E-10</v>
      </c>
      <c r="B25" t="s">
        <v>1132</v>
      </c>
      <c r="C25" s="4">
        <v>9</v>
      </c>
      <c r="D25" s="4">
        <v>0</v>
      </c>
      <c r="E25" s="4">
        <v>0</v>
      </c>
      <c r="F25" s="4">
        <v>9</v>
      </c>
      <c r="G25" s="4">
        <v>24</v>
      </c>
      <c r="H25" s="4">
        <v>17.89</v>
      </c>
      <c r="I25" s="34">
        <v>1485.4868813880285</v>
      </c>
      <c r="J25" s="35">
        <v>20.539609644087257</v>
      </c>
      <c r="K25" s="35" t="s">
        <v>1238</v>
      </c>
      <c r="L25" s="35">
        <v>13.091680323917863</v>
      </c>
      <c r="M25" s="35">
        <v>32.229737747715674</v>
      </c>
      <c r="N25" s="4">
        <v>8.6000000000000007E-2</v>
      </c>
      <c r="O25" s="4">
        <v>-90.114942528735625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0.34153158216932367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35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14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>
        <f t="shared" ref="AL25:AL88" si="50">IF(ISERROR((IF(O25&lt;$AL$5,O25+A25," ")))=TRUE," ",((IF(O25&lt;$AL$5,O25+A25," "))))</f>
        <v>-90.114942528455629</v>
      </c>
      <c r="AM25" s="1" t="str">
        <f t="shared" ref="AM25:AM88" si="51">IF(ISERROR((RANK(AK25,AK$7:AK$184,0)))=TRUE," ",((RANK(AK25,AK$7:AK$184,0))))</f>
        <v xml:space="preserve"> </v>
      </c>
      <c r="AN25" s="1">
        <f t="shared" ref="AN25:AN88" si="52">IF(ISERROR((RANK(AL25,AL$7:AL$184,0)))=TRUE," ",((RANK(AL25,AL$7:AL$184,0))))</f>
        <v>15</v>
      </c>
      <c r="AO25" t="s">
        <v>1132</v>
      </c>
      <c r="AP25" t="s">
        <v>1248</v>
      </c>
      <c r="AQ25" s="22">
        <v>12.994479322833719</v>
      </c>
      <c r="AR25" s="21">
        <v>3.6754902386842314</v>
      </c>
      <c r="AS25">
        <v>34.153158188932366</v>
      </c>
      <c r="AT25">
        <v>-12.994479322833719</v>
      </c>
      <c r="AU25">
        <v>-3.6754902386842314</v>
      </c>
      <c r="AV25" t="s">
        <v>2037</v>
      </c>
    </row>
    <row r="26" spans="1:48" x14ac:dyDescent="0.25">
      <c r="A26" s="14">
        <v>2.8999999999999998E-10</v>
      </c>
      <c r="B26" t="s">
        <v>1109</v>
      </c>
      <c r="C26" s="4">
        <v>3</v>
      </c>
      <c r="D26" s="4">
        <v>0</v>
      </c>
      <c r="E26" s="4">
        <v>5</v>
      </c>
      <c r="F26" s="4">
        <v>8</v>
      </c>
      <c r="G26" s="4">
        <v>10.625</v>
      </c>
      <c r="H26" s="4">
        <v>9.0399999999999991</v>
      </c>
      <c r="I26" s="34">
        <v>930.70505978583628</v>
      </c>
      <c r="J26" s="35" t="s">
        <v>1238</v>
      </c>
      <c r="K26" s="35" t="s">
        <v>1238</v>
      </c>
      <c r="L26" s="35">
        <v>15.283404021937844</v>
      </c>
      <c r="M26" s="35">
        <v>16.061521613832856</v>
      </c>
      <c r="N26" s="4" t="s">
        <v>132</v>
      </c>
      <c r="O26" s="4" t="s">
        <v>132</v>
      </c>
      <c r="P26" s="35">
        <v>5.9734513274336285</v>
      </c>
      <c r="Q26" s="36" t="str">
        <f t="shared" si="29"/>
        <v xml:space="preserve"> </v>
      </c>
      <c r="R26" s="36" t="str">
        <f t="shared" si="30"/>
        <v xml:space="preserve"> </v>
      </c>
      <c r="S26" s="37">
        <f t="shared" si="31"/>
        <v>0.17533185869707976</v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87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5.9734513277236285</v>
      </c>
      <c r="AH26" s="38" t="str">
        <f t="shared" si="46"/>
        <v xml:space="preserve"> </v>
      </c>
      <c r="AI26" s="1">
        <f t="shared" si="47"/>
        <v>25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1109</v>
      </c>
      <c r="AP26" t="s">
        <v>1254</v>
      </c>
      <c r="AQ26" s="22" t="e">
        <v>#VALUE!</v>
      </c>
      <c r="AR26" s="21">
        <v>-12.45053067845754</v>
      </c>
      <c r="AS26">
        <v>17.533185840707976</v>
      </c>
      <c r="AT26" t="e">
        <v>#VALUE!</v>
      </c>
      <c r="AU26">
        <v>12.45053067845754</v>
      </c>
      <c r="AV26" t="s">
        <v>2038</v>
      </c>
    </row>
    <row r="27" spans="1:48" x14ac:dyDescent="0.25">
      <c r="A27" s="14">
        <v>3E-10</v>
      </c>
      <c r="B27" t="s">
        <v>1144</v>
      </c>
      <c r="C27" s="4">
        <v>5</v>
      </c>
      <c r="D27" s="4">
        <v>0</v>
      </c>
      <c r="E27" s="4">
        <v>3</v>
      </c>
      <c r="F27" s="4">
        <v>8</v>
      </c>
      <c r="G27" s="4">
        <v>40</v>
      </c>
      <c r="H27" s="4">
        <v>39.700000000000003</v>
      </c>
      <c r="I27" s="34">
        <v>1050.0055557259454</v>
      </c>
      <c r="J27" s="35">
        <v>36.793327154772939</v>
      </c>
      <c r="K27" s="35">
        <v>20.453374549201442</v>
      </c>
      <c r="L27" s="35">
        <v>11.321254847706584</v>
      </c>
      <c r="M27" s="35">
        <v>8.8359379935788098</v>
      </c>
      <c r="N27" s="4">
        <v>1.079</v>
      </c>
      <c r="O27" s="4">
        <v>-35.389221556886227</v>
      </c>
      <c r="P27" s="35">
        <v>27.078085642317379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>
        <f t="shared" si="45"/>
        <v>27.078085642617378</v>
      </c>
      <c r="AH27" s="38" t="str">
        <f t="shared" si="46"/>
        <v xml:space="preserve"> </v>
      </c>
      <c r="AI27" s="1">
        <f t="shared" si="47"/>
        <v>1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1144</v>
      </c>
      <c r="AP27" t="s">
        <v>1244</v>
      </c>
      <c r="AQ27" s="22">
        <v>-55.856057735151609</v>
      </c>
      <c r="AR27" s="21">
        <v>16.701729945548728</v>
      </c>
      <c r="AS27">
        <v>0.75566750629723067</v>
      </c>
      <c r="AT27">
        <v>55.856057735151609</v>
      </c>
      <c r="AU27">
        <v>-16.701729945548728</v>
      </c>
      <c r="AV27" t="s">
        <v>2039</v>
      </c>
    </row>
    <row r="28" spans="1:48" x14ac:dyDescent="0.25">
      <c r="A28" s="14">
        <v>3.1000000000000002E-10</v>
      </c>
      <c r="B28" t="s">
        <v>953</v>
      </c>
      <c r="C28" s="4">
        <v>9</v>
      </c>
      <c r="D28" s="4">
        <v>0</v>
      </c>
      <c r="E28" s="4">
        <v>3</v>
      </c>
      <c r="F28" s="4">
        <v>12</v>
      </c>
      <c r="G28" s="4">
        <v>54.830101013183594</v>
      </c>
      <c r="H28" s="4">
        <v>44.69</v>
      </c>
      <c r="I28" s="34">
        <v>53372.530562556531</v>
      </c>
      <c r="J28" s="35">
        <v>28.910980747627057</v>
      </c>
      <c r="K28" s="35">
        <v>18.87177541289179</v>
      </c>
      <c r="L28" s="35">
        <v>38.270434909393877</v>
      </c>
      <c r="M28" s="35">
        <v>38.291703647099688</v>
      </c>
      <c r="N28" s="4">
        <v>1.173</v>
      </c>
      <c r="O28" s="4">
        <v>-32.313906520484707</v>
      </c>
      <c r="P28" s="35">
        <v>1.4743791060790197</v>
      </c>
      <c r="Q28" s="36">
        <f t="shared" si="29"/>
        <v>75.000000000309996</v>
      </c>
      <c r="R28" s="36" t="str">
        <f t="shared" si="30"/>
        <v xml:space="preserve"> </v>
      </c>
      <c r="S28" s="37">
        <f t="shared" si="31"/>
        <v>0.22689865802276785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64</v>
      </c>
      <c r="AD28" s="1" t="str">
        <f t="shared" si="42"/>
        <v xml:space="preserve"> </v>
      </c>
      <c r="AE28" s="1">
        <f t="shared" si="43"/>
        <v>62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953</v>
      </c>
      <c r="AP28" t="s">
        <v>1246</v>
      </c>
      <c r="AQ28" s="22">
        <v>-22.466540349219109</v>
      </c>
      <c r="AR28" s="21">
        <v>-181.58195050522826</v>
      </c>
      <c r="AS28">
        <v>22.689865771276786</v>
      </c>
      <c r="AT28">
        <v>22.466540349219109</v>
      </c>
      <c r="AU28">
        <v>181.58195050522826</v>
      </c>
      <c r="AV28" t="s">
        <v>2040</v>
      </c>
    </row>
    <row r="29" spans="1:48" x14ac:dyDescent="0.25">
      <c r="A29" s="14">
        <v>3.2000000000000003E-10</v>
      </c>
      <c r="B29" t="s">
        <v>1057</v>
      </c>
      <c r="C29" s="4">
        <v>1</v>
      </c>
      <c r="D29" s="4">
        <v>1</v>
      </c>
      <c r="E29" s="4">
        <v>10</v>
      </c>
      <c r="F29" s="4">
        <v>12</v>
      </c>
      <c r="G29" s="4">
        <v>7.1636247634887695</v>
      </c>
      <c r="H29" s="4">
        <v>6.25</v>
      </c>
      <c r="I29" s="34">
        <v>2638.63730742593</v>
      </c>
      <c r="J29" s="35" t="s">
        <v>1238</v>
      </c>
      <c r="K29" s="35" t="s">
        <v>1238</v>
      </c>
      <c r="L29" s="35">
        <v>19.283827332729601</v>
      </c>
      <c r="M29" s="35">
        <v>25.921915269293617</v>
      </c>
      <c r="N29" s="4">
        <v>8.7000000000000008E-2</v>
      </c>
      <c r="O29" s="4">
        <v>-33.076923076923073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1057</v>
      </c>
      <c r="AP29" t="s">
        <v>1293</v>
      </c>
      <c r="AQ29" s="22" t="e">
        <v>#VALUE!</v>
      </c>
      <c r="AR29" s="21">
        <v>-41.884400488565902</v>
      </c>
      <c r="AS29">
        <v>14.617996215820316</v>
      </c>
      <c r="AT29" t="e">
        <v>#VALUE!</v>
      </c>
      <c r="AU29">
        <v>41.884400488565902</v>
      </c>
      <c r="AV29" t="s">
        <v>2041</v>
      </c>
    </row>
    <row r="30" spans="1:48" x14ac:dyDescent="0.25">
      <c r="A30" s="14">
        <v>3.3000000000000005E-10</v>
      </c>
      <c r="B30" t="s">
        <v>1129</v>
      </c>
      <c r="C30" s="4">
        <v>1</v>
      </c>
      <c r="D30" s="4">
        <v>1</v>
      </c>
      <c r="E30" s="4">
        <v>15</v>
      </c>
      <c r="F30" s="4">
        <v>17</v>
      </c>
      <c r="G30" s="4">
        <v>0.5</v>
      </c>
      <c r="H30" s="4">
        <v>0.435</v>
      </c>
      <c r="I30" s="34">
        <v>818.44341917138888</v>
      </c>
      <c r="J30" s="35" t="s">
        <v>1238</v>
      </c>
      <c r="K30" s="35" t="s">
        <v>1238</v>
      </c>
      <c r="L30" s="35">
        <v>26.336759339704603</v>
      </c>
      <c r="M30" s="35">
        <v>11.294654400888263</v>
      </c>
      <c r="N30" s="4">
        <v>-0.42599999999999999</v>
      </c>
      <c r="O30" s="4">
        <v>-70.399999999999991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 t="str">
        <f t="shared" si="31"/>
        <v/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 t="str">
        <f t="shared" si="41"/>
        <v xml:space="preserve"> 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>
        <f t="shared" si="50"/>
        <v>-70.399999999669987</v>
      </c>
      <c r="AM30" s="1" t="str">
        <f t="shared" si="51"/>
        <v xml:space="preserve"> </v>
      </c>
      <c r="AN30" s="1">
        <f t="shared" si="52"/>
        <v>9</v>
      </c>
      <c r="AO30" t="s">
        <v>1129</v>
      </c>
      <c r="AP30" t="s">
        <v>1244</v>
      </c>
      <c r="AQ30" s="22" t="e">
        <v>#VALUE!</v>
      </c>
      <c r="AR30" s="21">
        <v>-93.777679360536496</v>
      </c>
      <c r="AS30">
        <v>14.942528735632177</v>
      </c>
      <c r="AT30" t="e">
        <v>#VALUE!</v>
      </c>
      <c r="AU30">
        <v>93.777679360536496</v>
      </c>
      <c r="AV30" t="s">
        <v>2042</v>
      </c>
    </row>
    <row r="31" spans="1:48" x14ac:dyDescent="0.25">
      <c r="A31" s="14">
        <v>3.4000000000000007E-10</v>
      </c>
      <c r="B31" t="s">
        <v>1139</v>
      </c>
      <c r="C31" s="4">
        <v>6</v>
      </c>
      <c r="D31" s="4">
        <v>0</v>
      </c>
      <c r="E31" s="4">
        <v>0</v>
      </c>
      <c r="F31" s="4">
        <v>6</v>
      </c>
      <c r="G31" s="4">
        <v>52.3885498046875</v>
      </c>
      <c r="H31" s="4">
        <v>39.01</v>
      </c>
      <c r="I31" s="34">
        <v>4441.4106356707262</v>
      </c>
      <c r="J31" s="35">
        <v>31.830501689436783</v>
      </c>
      <c r="K31" s="35">
        <v>8.1102374167606044</v>
      </c>
      <c r="L31" s="35">
        <v>21.289036147684893</v>
      </c>
      <c r="M31" s="35">
        <v>17.312136039846667</v>
      </c>
      <c r="N31" s="4">
        <v>0.93</v>
      </c>
      <c r="O31" s="4">
        <v>50.000000000000014</v>
      </c>
      <c r="P31" s="35">
        <v>0.84452707319496789</v>
      </c>
      <c r="Q31" s="36">
        <f t="shared" si="29"/>
        <v>100.00000000033999</v>
      </c>
      <c r="R31" s="36" t="str">
        <f t="shared" si="30"/>
        <v xml:space="preserve"> </v>
      </c>
      <c r="S31" s="37">
        <f t="shared" si="31"/>
        <v>0.34295180256218666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34</v>
      </c>
      <c r="AD31" s="1" t="str">
        <f t="shared" si="42"/>
        <v xml:space="preserve"> </v>
      </c>
      <c r="AE31" s="1">
        <f t="shared" si="43"/>
        <v>13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1139</v>
      </c>
      <c r="AP31" t="s">
        <v>1244</v>
      </c>
      <c r="AQ31" s="22">
        <v>-34.833593281170479</v>
      </c>
      <c r="AR31" s="21">
        <v>-56.63810293856848</v>
      </c>
      <c r="AS31">
        <v>34.295180222218669</v>
      </c>
      <c r="AT31">
        <v>34.833593281170479</v>
      </c>
      <c r="AU31">
        <v>56.63810293856848</v>
      </c>
      <c r="AV31" t="s">
        <v>2043</v>
      </c>
    </row>
    <row r="32" spans="1:48" x14ac:dyDescent="0.25">
      <c r="A32" s="14">
        <v>3.5000000000000008E-10</v>
      </c>
      <c r="B32" t="s">
        <v>989</v>
      </c>
      <c r="C32" s="4">
        <v>8</v>
      </c>
      <c r="D32" s="4">
        <v>0</v>
      </c>
      <c r="E32" s="4">
        <v>4</v>
      </c>
      <c r="F32" s="4">
        <v>12</v>
      </c>
      <c r="G32" s="4">
        <v>22.499500274658203</v>
      </c>
      <c r="H32" s="4">
        <v>19.09</v>
      </c>
      <c r="I32" s="34" t="s">
        <v>132</v>
      </c>
      <c r="J32" s="35" t="s">
        <v>1238</v>
      </c>
      <c r="K32" s="35">
        <v>32.191698871728271</v>
      </c>
      <c r="L32" s="35" t="s">
        <v>1238</v>
      </c>
      <c r="M32" s="35" t="s">
        <v>1238</v>
      </c>
      <c r="N32" s="4">
        <v>0.251</v>
      </c>
      <c r="O32" s="4">
        <v>23.039215686274499</v>
      </c>
      <c r="P32" s="35">
        <v>1.7257727147897166</v>
      </c>
      <c r="Q32" s="36" t="str">
        <f t="shared" si="29"/>
        <v xml:space="preserve"> </v>
      </c>
      <c r="R32" s="36" t="str">
        <f t="shared" si="30"/>
        <v xml:space="preserve"> </v>
      </c>
      <c r="S32" s="37">
        <f t="shared" si="31"/>
        <v>0.178601376707161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 xml:space="preserve"> </v>
      </c>
      <c r="X32" s="37" t="str">
        <f t="shared" si="36"/>
        <v xml:space="preserve"> </v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83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989</v>
      </c>
      <c r="AP32" t="s">
        <v>1239</v>
      </c>
      <c r="AQ32" s="22" t="e">
        <v>#VALUE!</v>
      </c>
      <c r="AR32" s="21" t="e">
        <v>#VALUE!</v>
      </c>
      <c r="AS32">
        <v>17.8601376357161</v>
      </c>
      <c r="AT32" t="e">
        <v>#VALUE!</v>
      </c>
      <c r="AU32" t="e">
        <v>#VALUE!</v>
      </c>
      <c r="AV32" t="s">
        <v>2044</v>
      </c>
    </row>
    <row r="33" spans="1:48" x14ac:dyDescent="0.25">
      <c r="A33" s="14">
        <v>3.600000000000001E-10</v>
      </c>
      <c r="B33" t="s">
        <v>1105</v>
      </c>
      <c r="C33" s="4">
        <v>7</v>
      </c>
      <c r="D33" s="4">
        <v>3</v>
      </c>
      <c r="E33" s="4">
        <v>8</v>
      </c>
      <c r="F33" s="4">
        <v>18</v>
      </c>
      <c r="G33" s="4">
        <v>61</v>
      </c>
      <c r="H33" s="4">
        <v>55.75</v>
      </c>
      <c r="I33" s="34">
        <v>38257.906445500448</v>
      </c>
      <c r="J33" s="35">
        <v>18.917543264336611</v>
      </c>
      <c r="K33" s="35">
        <v>16.756837992185151</v>
      </c>
      <c r="L33" s="35">
        <v>8.3736111495280632</v>
      </c>
      <c r="M33" s="35">
        <v>8.009752404954062</v>
      </c>
      <c r="N33" s="4">
        <v>2.9470000000000001</v>
      </c>
      <c r="O33" s="4">
        <v>-15.799999999999997</v>
      </c>
      <c r="P33" s="35">
        <v>6.2295964125560541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>
        <f t="shared" si="36"/>
        <v>-0.38389574985528119</v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>
        <f t="shared" si="40"/>
        <v>43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6.2295964129160541</v>
      </c>
      <c r="AH33" s="38" t="str">
        <f t="shared" si="46"/>
        <v xml:space="preserve"> </v>
      </c>
      <c r="AI33" s="1">
        <f t="shared" si="47"/>
        <v>22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1105</v>
      </c>
      <c r="AP33" t="s">
        <v>1262</v>
      </c>
      <c r="AQ33" s="22">
        <v>19.865531518499857</v>
      </c>
      <c r="AR33" s="21">
        <v>38.389574985528121</v>
      </c>
      <c r="AS33">
        <v>9.4170403587443996</v>
      </c>
      <c r="AT33">
        <v>-19.865531518499857</v>
      </c>
      <c r="AU33">
        <v>-38.389574985528121</v>
      </c>
      <c r="AV33" t="s">
        <v>2045</v>
      </c>
    </row>
    <row r="34" spans="1:48" x14ac:dyDescent="0.25">
      <c r="A34" s="14">
        <v>3.7000000000000012E-10</v>
      </c>
      <c r="B34" t="s">
        <v>1156</v>
      </c>
      <c r="C34" s="4">
        <v>7</v>
      </c>
      <c r="D34" s="4">
        <v>0</v>
      </c>
      <c r="E34" s="4">
        <v>4</v>
      </c>
      <c r="F34" s="4">
        <v>11</v>
      </c>
      <c r="G34" s="4">
        <v>39.25</v>
      </c>
      <c r="H34" s="4">
        <v>29.43</v>
      </c>
      <c r="I34" s="34">
        <v>1137.5436726250266</v>
      </c>
      <c r="J34" s="35" t="s">
        <v>1238</v>
      </c>
      <c r="K34" s="35">
        <v>12.795652173913043</v>
      </c>
      <c r="L34" s="35">
        <v>19.349535714285715</v>
      </c>
      <c r="M34" s="35">
        <v>19.107872311347997</v>
      </c>
      <c r="N34" s="4">
        <v>-2.17</v>
      </c>
      <c r="O34" s="4" t="s">
        <v>132</v>
      </c>
      <c r="P34" s="35">
        <v>3.4386680258239894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0.33367312303394842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37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3.4386680261939895</v>
      </c>
      <c r="AH34" s="38" t="str">
        <f t="shared" si="46"/>
        <v xml:space="preserve"> </v>
      </c>
      <c r="AI34" s="1">
        <f t="shared" si="47"/>
        <v>72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1156</v>
      </c>
      <c r="AP34" t="s">
        <v>1254</v>
      </c>
      <c r="AQ34" s="22" t="e">
        <v>#VALUE!</v>
      </c>
      <c r="AR34" s="21">
        <v>-42.367862311952997</v>
      </c>
      <c r="AS34">
        <v>33.367312266394848</v>
      </c>
      <c r="AT34" t="e">
        <v>#VALUE!</v>
      </c>
      <c r="AU34">
        <v>42.367862311952997</v>
      </c>
      <c r="AV34" t="s">
        <v>2046</v>
      </c>
    </row>
    <row r="35" spans="1:48" x14ac:dyDescent="0.25">
      <c r="A35" s="14">
        <v>3.8000000000000014E-10</v>
      </c>
      <c r="B35" t="s">
        <v>1123</v>
      </c>
      <c r="C35" s="4">
        <v>5</v>
      </c>
      <c r="D35" s="4">
        <v>1</v>
      </c>
      <c r="E35" s="4">
        <v>10</v>
      </c>
      <c r="F35" s="4">
        <v>16</v>
      </c>
      <c r="G35" s="4">
        <v>60</v>
      </c>
      <c r="H35" s="4">
        <v>60.22</v>
      </c>
      <c r="I35" s="34">
        <v>14291.420850463974</v>
      </c>
      <c r="J35" s="35" t="s">
        <v>1238</v>
      </c>
      <c r="K35" s="35" t="s">
        <v>1238</v>
      </c>
      <c r="L35" s="35">
        <v>20.742736696197195</v>
      </c>
      <c r="M35" s="35">
        <v>17.497927300457551</v>
      </c>
      <c r="N35" s="4">
        <v>0.42099999999999999</v>
      </c>
      <c r="O35" s="4" t="s">
        <v>132</v>
      </c>
      <c r="P35" s="35">
        <v>3.9498988396699386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3.9498988400499386</v>
      </c>
      <c r="AH35" s="38" t="str">
        <f t="shared" si="46"/>
        <v xml:space="preserve"> </v>
      </c>
      <c r="AI35" s="1">
        <f t="shared" si="47"/>
        <v>56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1123</v>
      </c>
      <c r="AP35" t="s">
        <v>1250</v>
      </c>
      <c r="AQ35" s="22" t="e">
        <v>#VALUE!</v>
      </c>
      <c r="AR35" s="21">
        <v>-52.618601580038479</v>
      </c>
      <c r="AS35">
        <v>-0.36532713384257454</v>
      </c>
      <c r="AT35" t="e">
        <v>#VALUE!</v>
      </c>
      <c r="AU35">
        <v>52.618601580038479</v>
      </c>
      <c r="AV35" t="s">
        <v>2047</v>
      </c>
    </row>
    <row r="36" spans="1:48" x14ac:dyDescent="0.25">
      <c r="A36" s="14">
        <v>3.9000000000000015E-10</v>
      </c>
      <c r="B36" t="s">
        <v>1115</v>
      </c>
      <c r="C36" s="4">
        <v>11</v>
      </c>
      <c r="D36" s="4">
        <v>1</v>
      </c>
      <c r="E36" s="4">
        <v>7</v>
      </c>
      <c r="F36" s="4">
        <v>19</v>
      </c>
      <c r="G36" s="4">
        <v>33.202098846435547</v>
      </c>
      <c r="H36" s="4">
        <v>22.21</v>
      </c>
      <c r="I36" s="34">
        <v>5983.0003143759659</v>
      </c>
      <c r="J36" s="35">
        <v>4.6519036007726111</v>
      </c>
      <c r="K36" s="35">
        <v>3.8286794060879532</v>
      </c>
      <c r="L36" s="35">
        <v>9.280616569721742</v>
      </c>
      <c r="M36" s="35">
        <v>8.4777748864632478</v>
      </c>
      <c r="N36" s="4">
        <v>3.6230000000000002</v>
      </c>
      <c r="O36" s="4">
        <v>-18.216704288939042</v>
      </c>
      <c r="P36" s="35">
        <v>0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0.49491665263833612</v>
      </c>
      <c r="T36" s="37" t="str">
        <f t="shared" si="32"/>
        <v/>
      </c>
      <c r="U36" s="37" t="str">
        <f t="shared" si="33"/>
        <v/>
      </c>
      <c r="V36" s="37">
        <f t="shared" si="34"/>
        <v>-0.80294596541092556</v>
      </c>
      <c r="W36" s="37" t="str">
        <f t="shared" si="35"/>
        <v/>
      </c>
      <c r="X36" s="37">
        <f t="shared" si="36"/>
        <v>-0.3171611135906014</v>
      </c>
      <c r="Y36" s="1" t="str">
        <f t="shared" si="37"/>
        <v xml:space="preserve"> </v>
      </c>
      <c r="Z36" s="1">
        <f t="shared" si="38"/>
        <v>1</v>
      </c>
      <c r="AA36" s="1" t="str">
        <f t="shared" si="39"/>
        <v xml:space="preserve"> </v>
      </c>
      <c r="AB36" s="1">
        <f t="shared" si="40"/>
        <v>54</v>
      </c>
      <c r="AC36" s="1">
        <f t="shared" si="41"/>
        <v>14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1115</v>
      </c>
      <c r="AP36" t="s">
        <v>1313</v>
      </c>
      <c r="AQ36" s="22">
        <v>80.29459654109256</v>
      </c>
      <c r="AR36" s="21">
        <v>31.71611135906014</v>
      </c>
      <c r="AS36">
        <v>49.491665224833611</v>
      </c>
      <c r="AT36">
        <v>-80.29459654109256</v>
      </c>
      <c r="AU36">
        <v>-31.71611135906014</v>
      </c>
      <c r="AV36" t="s">
        <v>2048</v>
      </c>
    </row>
    <row r="37" spans="1:48" x14ac:dyDescent="0.25">
      <c r="A37" s="14">
        <v>4.0000000000000017E-10</v>
      </c>
      <c r="B37" t="s">
        <v>990</v>
      </c>
      <c r="C37" s="4">
        <v>11</v>
      </c>
      <c r="D37" s="4">
        <v>2</v>
      </c>
      <c r="E37" s="4">
        <v>2</v>
      </c>
      <c r="F37" s="4">
        <v>15</v>
      </c>
      <c r="G37" s="4">
        <v>65.232002258300781</v>
      </c>
      <c r="H37" s="4">
        <v>62.3</v>
      </c>
      <c r="I37" s="34">
        <v>19738.906502838203</v>
      </c>
      <c r="J37" s="35" t="s">
        <v>1238</v>
      </c>
      <c r="K37" s="35" t="s">
        <v>1238</v>
      </c>
      <c r="L37" s="35">
        <v>17.772124597760328</v>
      </c>
      <c r="M37" s="35">
        <v>15.669481473074958</v>
      </c>
      <c r="N37" s="4">
        <v>0.33300000000000002</v>
      </c>
      <c r="O37" s="4">
        <v>82.967032967032978</v>
      </c>
      <c r="P37" s="35">
        <v>4.3701041621151555</v>
      </c>
      <c r="Q37" s="36">
        <f t="shared" si="29"/>
        <v>73.333333333733322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64</v>
      </c>
      <c r="AF37" s="1" t="str">
        <f t="shared" si="44"/>
        <v xml:space="preserve"> </v>
      </c>
      <c r="AG37" s="38">
        <f t="shared" si="45"/>
        <v>4.3701041625151555</v>
      </c>
      <c r="AH37" s="38" t="str">
        <f t="shared" si="46"/>
        <v xml:space="preserve"> </v>
      </c>
      <c r="AI37" s="1">
        <f t="shared" si="47"/>
        <v>48</v>
      </c>
      <c r="AJ37" s="1" t="str">
        <f t="shared" si="48"/>
        <v xml:space="preserve"> </v>
      </c>
      <c r="AK37" s="25">
        <f t="shared" si="49"/>
        <v>82.967032967432971</v>
      </c>
      <c r="AL37" s="25" t="str">
        <f t="shared" si="50"/>
        <v xml:space="preserve"> </v>
      </c>
      <c r="AM37" s="1">
        <f t="shared" si="51"/>
        <v>5</v>
      </c>
      <c r="AN37" s="1" t="str">
        <f t="shared" si="52"/>
        <v xml:space="preserve"> </v>
      </c>
      <c r="AO37" t="s">
        <v>990</v>
      </c>
      <c r="AP37" t="s">
        <v>1250</v>
      </c>
      <c r="AQ37" s="22" t="e">
        <v>#VALUE!</v>
      </c>
      <c r="AR37" s="21">
        <v>-30.761762198603559</v>
      </c>
      <c r="AS37">
        <v>4.7062636569836114</v>
      </c>
      <c r="AT37" t="e">
        <v>#VALUE!</v>
      </c>
      <c r="AU37">
        <v>30.761762198603559</v>
      </c>
      <c r="AV37" t="s">
        <v>2049</v>
      </c>
    </row>
    <row r="38" spans="1:48" x14ac:dyDescent="0.25">
      <c r="A38" s="14">
        <v>4.1000000000000019E-10</v>
      </c>
      <c r="B38" t="s">
        <v>1095</v>
      </c>
      <c r="C38" s="4">
        <v>11</v>
      </c>
      <c r="D38" s="4">
        <v>0</v>
      </c>
      <c r="E38" s="4">
        <v>4</v>
      </c>
      <c r="F38" s="4">
        <v>15</v>
      </c>
      <c r="G38" s="4">
        <v>2.5</v>
      </c>
      <c r="H38" s="4">
        <v>1.69</v>
      </c>
      <c r="I38" s="34">
        <v>341.04607805307865</v>
      </c>
      <c r="J38" s="35" t="s">
        <v>1238</v>
      </c>
      <c r="K38" s="35">
        <v>6.2825278810408918</v>
      </c>
      <c r="L38" s="35">
        <v>6.2708598409542748</v>
      </c>
      <c r="M38" s="35">
        <v>3.6381113033448678</v>
      </c>
      <c r="N38" s="4">
        <v>-0.27500000000000002</v>
      </c>
      <c r="O38" s="4" t="s">
        <v>132</v>
      </c>
      <c r="P38" s="35">
        <v>2.5443786982248526</v>
      </c>
      <c r="Q38" s="36">
        <f t="shared" si="29"/>
        <v>73.333333333743326</v>
      </c>
      <c r="R38" s="36" t="str">
        <f t="shared" si="30"/>
        <v xml:space="preserve"> </v>
      </c>
      <c r="S38" s="37">
        <f t="shared" si="31"/>
        <v>0.47928994123840235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-0.53860964748864515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22</v>
      </c>
      <c r="AC38" s="1">
        <f t="shared" si="41"/>
        <v>16</v>
      </c>
      <c r="AD38" s="1" t="str">
        <f t="shared" si="42"/>
        <v xml:space="preserve"> </v>
      </c>
      <c r="AE38" s="1">
        <f t="shared" si="43"/>
        <v>63</v>
      </c>
      <c r="AF38" s="1" t="str">
        <f t="shared" si="44"/>
        <v xml:space="preserve"> </v>
      </c>
      <c r="AG38" s="38">
        <f t="shared" si="45"/>
        <v>2.5443786986348527</v>
      </c>
      <c r="AH38" s="38" t="str">
        <f t="shared" si="46"/>
        <v xml:space="preserve"> </v>
      </c>
      <c r="AI38" s="1">
        <f t="shared" si="47"/>
        <v>80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1095</v>
      </c>
      <c r="AP38" t="s">
        <v>1295</v>
      </c>
      <c r="AQ38" s="22" t="e">
        <v>#VALUE!</v>
      </c>
      <c r="AR38" s="21">
        <v>53.860964748864518</v>
      </c>
      <c r="AS38">
        <v>47.928994082840234</v>
      </c>
      <c r="AT38" t="e">
        <v>#VALUE!</v>
      </c>
      <c r="AU38">
        <v>-53.860964748864518</v>
      </c>
      <c r="AV38" t="s">
        <v>2050</v>
      </c>
    </row>
    <row r="39" spans="1:48" x14ac:dyDescent="0.25">
      <c r="A39" s="14">
        <v>4.200000000000002E-10</v>
      </c>
      <c r="B39" t="s">
        <v>1018</v>
      </c>
      <c r="C39" s="4">
        <v>8</v>
      </c>
      <c r="D39" s="4">
        <v>0</v>
      </c>
      <c r="E39" s="4">
        <v>2</v>
      </c>
      <c r="F39" s="4">
        <v>10</v>
      </c>
      <c r="G39" s="4">
        <v>38</v>
      </c>
      <c r="H39" s="4">
        <v>34.6</v>
      </c>
      <c r="I39" s="34">
        <v>2692.4326205830771</v>
      </c>
      <c r="J39" s="35" t="s">
        <v>1238</v>
      </c>
      <c r="K39" s="35" t="s">
        <v>1238</v>
      </c>
      <c r="L39" s="35">
        <v>13.123190476190477</v>
      </c>
      <c r="M39" s="35">
        <v>13.181303285516702</v>
      </c>
      <c r="N39" s="4">
        <v>0.47900000000000004</v>
      </c>
      <c r="O39" s="4" t="s">
        <v>132</v>
      </c>
      <c r="P39" s="35">
        <v>1.9739884393063587</v>
      </c>
      <c r="Q39" s="36">
        <f t="shared" si="29"/>
        <v>80.000000000420002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47</v>
      </c>
      <c r="AF39" s="1" t="str">
        <f t="shared" si="44"/>
        <v xml:space="preserve"> </v>
      </c>
      <c r="AG39" s="38" t="str">
        <f t="shared" si="45"/>
        <v xml:space="preserve"> </v>
      </c>
      <c r="AH39" s="38" t="str">
        <f t="shared" si="46"/>
        <v xml:space="preserve"> </v>
      </c>
      <c r="AI39" s="1" t="str">
        <f t="shared" si="47"/>
        <v xml:space="preserve"> 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1018</v>
      </c>
      <c r="AP39" t="s">
        <v>1250</v>
      </c>
      <c r="AQ39" s="22" t="e">
        <v>#VALUE!</v>
      </c>
      <c r="AR39" s="21">
        <v>3.4436483440560273</v>
      </c>
      <c r="AS39">
        <v>9.8265895953757223</v>
      </c>
      <c r="AT39" t="e">
        <v>#VALUE!</v>
      </c>
      <c r="AU39">
        <v>-3.4436483440560273</v>
      </c>
      <c r="AV39" t="s">
        <v>2051</v>
      </c>
    </row>
    <row r="40" spans="1:48" x14ac:dyDescent="0.25">
      <c r="A40" s="14">
        <v>4.3000000000000022E-10</v>
      </c>
      <c r="B40" t="s">
        <v>1001</v>
      </c>
      <c r="C40" s="4">
        <v>4</v>
      </c>
      <c r="D40" s="4">
        <v>3</v>
      </c>
      <c r="E40" s="4">
        <v>7</v>
      </c>
      <c r="F40" s="4">
        <v>14</v>
      </c>
      <c r="G40" s="4">
        <v>86</v>
      </c>
      <c r="H40" s="4">
        <v>80.64</v>
      </c>
      <c r="I40" s="34">
        <v>39347.729617016106</v>
      </c>
      <c r="J40" s="35">
        <v>11.393048883865498</v>
      </c>
      <c r="K40" s="35">
        <v>10.12683661936456</v>
      </c>
      <c r="L40" s="35" t="s">
        <v>1238</v>
      </c>
      <c r="M40" s="35" t="s">
        <v>1238</v>
      </c>
      <c r="N40" s="4">
        <v>7.0780000000000003</v>
      </c>
      <c r="O40" s="4">
        <v>-24.941675503711551</v>
      </c>
      <c r="P40" s="35">
        <v>5.2579365079365079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-0.51739192349915009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25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5.2579365083665079</v>
      </c>
      <c r="AH40" s="38" t="str">
        <f t="shared" si="46"/>
        <v xml:space="preserve"> </v>
      </c>
      <c r="AI40" s="1">
        <f t="shared" si="47"/>
        <v>33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1001</v>
      </c>
      <c r="AP40" t="s">
        <v>1246</v>
      </c>
      <c r="AQ40" s="22">
        <v>51.739192349915008</v>
      </c>
      <c r="AR40" s="21" t="e">
        <v>#VALUE!</v>
      </c>
      <c r="AS40">
        <v>6.6468253968253954</v>
      </c>
      <c r="AT40">
        <v>-51.739192349915008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1002</v>
      </c>
      <c r="C41" s="4">
        <v>5</v>
      </c>
      <c r="D41" s="4">
        <v>2</v>
      </c>
      <c r="E41" s="4">
        <v>7</v>
      </c>
      <c r="F41" s="4">
        <v>14</v>
      </c>
      <c r="G41" s="4">
        <v>61</v>
      </c>
      <c r="H41" s="4">
        <v>55.07</v>
      </c>
      <c r="I41" s="34">
        <v>50624.807462364464</v>
      </c>
      <c r="J41" s="35">
        <v>10.747462919594067</v>
      </c>
      <c r="K41" s="35">
        <v>9.3895993179880648</v>
      </c>
      <c r="L41" s="35" t="s">
        <v>1238</v>
      </c>
      <c r="M41" s="35" t="s">
        <v>1238</v>
      </c>
      <c r="N41" s="4">
        <v>5.1239999999999997</v>
      </c>
      <c r="O41" s="4">
        <v>-28.235294117647069</v>
      </c>
      <c r="P41" s="35">
        <v>6.4009442527692029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-0.54473886140917793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21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6.4009442532092029</v>
      </c>
      <c r="AH41" s="38" t="str">
        <f t="shared" si="46"/>
        <v xml:space="preserve"> </v>
      </c>
      <c r="AI41" s="1">
        <f t="shared" si="47"/>
        <v>21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1002</v>
      </c>
      <c r="AP41" t="s">
        <v>1246</v>
      </c>
      <c r="AQ41" s="22">
        <v>54.473886140917791</v>
      </c>
      <c r="AR41" s="21" t="e">
        <v>#VALUE!</v>
      </c>
      <c r="AS41">
        <v>10.768113310332295</v>
      </c>
      <c r="AT41">
        <v>-54.473886140917791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1127</v>
      </c>
      <c r="C42" s="4">
        <v>4</v>
      </c>
      <c r="D42" s="4">
        <v>1</v>
      </c>
      <c r="E42" s="4">
        <v>1</v>
      </c>
      <c r="F42" s="4">
        <v>6</v>
      </c>
      <c r="G42" s="4">
        <v>18.543075561523438</v>
      </c>
      <c r="H42" s="4">
        <v>15.47</v>
      </c>
      <c r="I42" s="34">
        <v>11010.298867285406</v>
      </c>
      <c r="J42" s="35" t="s">
        <v>1238</v>
      </c>
      <c r="K42" s="35" t="s">
        <v>1238</v>
      </c>
      <c r="L42" s="35">
        <v>26.203361075544176</v>
      </c>
      <c r="M42" s="35">
        <v>22.859340966210556</v>
      </c>
      <c r="N42" s="4" t="s">
        <v>132</v>
      </c>
      <c r="O42" s="4" t="s">
        <v>132</v>
      </c>
      <c r="P42" s="35">
        <v>11.329502649436709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0.19864741877730682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76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11.329502649886708</v>
      </c>
      <c r="AH42" s="38" t="str">
        <f t="shared" si="46"/>
        <v xml:space="preserve"> </v>
      </c>
      <c r="AI42" s="1">
        <f t="shared" si="47"/>
        <v>3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1127</v>
      </c>
      <c r="AP42" t="s">
        <v>1254</v>
      </c>
      <c r="AQ42" s="22" t="e">
        <v>#VALUE!</v>
      </c>
      <c r="AR42" s="21">
        <v>-92.796176445682391</v>
      </c>
      <c r="AS42">
        <v>19.86474183273068</v>
      </c>
      <c r="AT42" t="e">
        <v>#VALUE!</v>
      </c>
      <c r="AU42">
        <v>92.796176445682391</v>
      </c>
      <c r="AV42" t="s">
        <v>2054</v>
      </c>
    </row>
    <row r="43" spans="1:48" x14ac:dyDescent="0.25">
      <c r="A43" s="14">
        <v>4.6000000000000027E-10</v>
      </c>
      <c r="B43" t="s">
        <v>968</v>
      </c>
      <c r="C43" s="4">
        <v>1</v>
      </c>
      <c r="D43" s="4">
        <v>3</v>
      </c>
      <c r="E43" s="4">
        <v>10</v>
      </c>
      <c r="F43" s="4">
        <v>14</v>
      </c>
      <c r="G43" s="4">
        <v>0.75</v>
      </c>
      <c r="H43" s="4">
        <v>0.59</v>
      </c>
      <c r="I43" s="34">
        <v>250.96500787919621</v>
      </c>
      <c r="J43" s="35" t="s">
        <v>1238</v>
      </c>
      <c r="K43" s="35" t="s">
        <v>1238</v>
      </c>
      <c r="L43" s="35">
        <v>5.3000329411764708</v>
      </c>
      <c r="M43" s="35">
        <v>4.7571573389651531</v>
      </c>
      <c r="N43" s="4">
        <v>-4.0149999999999997</v>
      </c>
      <c r="O43" s="4">
        <v>-17356.521739130436</v>
      </c>
      <c r="P43" s="35">
        <v>0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0.27118644113796625</v>
      </c>
      <c r="T43" s="37" t="str">
        <f t="shared" si="32"/>
        <v/>
      </c>
      <c r="U43" s="37" t="str">
        <f t="shared" si="33"/>
        <v xml:space="preserve"> </v>
      </c>
      <c r="V43" s="37" t="str">
        <f t="shared" si="34"/>
        <v xml:space="preserve"> </v>
      </c>
      <c r="W43" s="37" t="str">
        <f t="shared" si="35"/>
        <v/>
      </c>
      <c r="X43" s="37">
        <f t="shared" si="36"/>
        <v>-0.6100400696120365</v>
      </c>
      <c r="Y43" s="1" t="str">
        <f t="shared" si="37"/>
        <v xml:space="preserve"> </v>
      </c>
      <c r="Z43" s="1" t="str">
        <f t="shared" si="38"/>
        <v xml:space="preserve"> </v>
      </c>
      <c r="AA43" s="1" t="str">
        <f t="shared" si="39"/>
        <v xml:space="preserve"> </v>
      </c>
      <c r="AB43" s="1">
        <f t="shared" si="40"/>
        <v>12</v>
      </c>
      <c r="AC43" s="1">
        <f t="shared" si="41"/>
        <v>53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>
        <f t="shared" si="50"/>
        <v>-17356.521739129978</v>
      </c>
      <c r="AM43" s="1" t="str">
        <f t="shared" si="51"/>
        <v xml:space="preserve"> </v>
      </c>
      <c r="AN43" s="1">
        <f t="shared" si="52"/>
        <v>24</v>
      </c>
      <c r="AO43" t="s">
        <v>968</v>
      </c>
      <c r="AP43" t="s">
        <v>1295</v>
      </c>
      <c r="AQ43" s="22" t="e">
        <v>#VALUE!</v>
      </c>
      <c r="AR43" s="21">
        <v>61.00400696120365</v>
      </c>
      <c r="AS43">
        <v>27.118644067796627</v>
      </c>
      <c r="AT43" t="e">
        <v>#VALUE!</v>
      </c>
      <c r="AU43">
        <v>-61.00400696120365</v>
      </c>
      <c r="AV43" t="s">
        <v>2055</v>
      </c>
    </row>
    <row r="44" spans="1:48" x14ac:dyDescent="0.25">
      <c r="A44" s="14">
        <v>4.7000000000000024E-10</v>
      </c>
      <c r="B44" t="s">
        <v>1114</v>
      </c>
      <c r="C44" s="4">
        <v>14</v>
      </c>
      <c r="D44" s="4">
        <v>0</v>
      </c>
      <c r="E44" s="4">
        <v>2</v>
      </c>
      <c r="F44" s="4">
        <v>16</v>
      </c>
      <c r="G44" s="4">
        <v>11.350000381469727</v>
      </c>
      <c r="H44" s="4">
        <v>9.1</v>
      </c>
      <c r="I44" s="34">
        <v>7203.7915145945144</v>
      </c>
      <c r="J44" s="35">
        <v>14.296994283342093</v>
      </c>
      <c r="K44" s="35">
        <v>13.178336333691279</v>
      </c>
      <c r="L44" s="35">
        <v>6.1975503472222222</v>
      </c>
      <c r="M44" s="35">
        <v>6.4494832881662152</v>
      </c>
      <c r="N44" s="4">
        <v>0.48299999999999998</v>
      </c>
      <c r="O44" s="4">
        <v>109.99999999999999</v>
      </c>
      <c r="P44" s="35">
        <v>2.3604550256833927</v>
      </c>
      <c r="Q44" s="36">
        <f t="shared" si="29"/>
        <v>87.500000000469996</v>
      </c>
      <c r="R44" s="36" t="str">
        <f t="shared" si="30"/>
        <v xml:space="preserve"> </v>
      </c>
      <c r="S44" s="37">
        <f t="shared" si="31"/>
        <v>0.24725278964249739</v>
      </c>
      <c r="T44" s="37" t="str">
        <f t="shared" si="32"/>
        <v/>
      </c>
      <c r="U44" s="37" t="str">
        <f t="shared" si="33"/>
        <v/>
      </c>
      <c r="V44" s="37">
        <f t="shared" si="34"/>
        <v>-0.39438117213744839</v>
      </c>
      <c r="W44" s="37" t="str">
        <f t="shared" si="35"/>
        <v/>
      </c>
      <c r="X44" s="37">
        <f t="shared" si="36"/>
        <v>-0.54400353190216022</v>
      </c>
      <c r="Y44" s="1" t="str">
        <f t="shared" si="37"/>
        <v xml:space="preserve"> </v>
      </c>
      <c r="Z44" s="1">
        <f t="shared" si="38"/>
        <v>36</v>
      </c>
      <c r="AA44" s="1" t="str">
        <f t="shared" si="39"/>
        <v xml:space="preserve"> </v>
      </c>
      <c r="AB44" s="1">
        <f t="shared" si="40"/>
        <v>20</v>
      </c>
      <c r="AC44" s="1">
        <f t="shared" si="41"/>
        <v>58</v>
      </c>
      <c r="AD44" s="1" t="str">
        <f t="shared" si="42"/>
        <v xml:space="preserve"> </v>
      </c>
      <c r="AE44" s="1">
        <f t="shared" si="43"/>
        <v>30</v>
      </c>
      <c r="AF44" s="1" t="str">
        <f t="shared" si="44"/>
        <v xml:space="preserve"> </v>
      </c>
      <c r="AG44" s="38">
        <f t="shared" si="45"/>
        <v>2.3604550261533928</v>
      </c>
      <c r="AH44" s="38" t="str">
        <f t="shared" si="46"/>
        <v xml:space="preserve"> </v>
      </c>
      <c r="AI44" s="1">
        <f t="shared" si="47"/>
        <v>84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1114</v>
      </c>
      <c r="AP44" t="s">
        <v>1242</v>
      </c>
      <c r="AQ44" s="22">
        <v>39.438117213744839</v>
      </c>
      <c r="AR44" s="21">
        <v>54.400353190216023</v>
      </c>
      <c r="AS44">
        <v>24.725278917249739</v>
      </c>
      <c r="AT44">
        <v>-39.438117213744839</v>
      </c>
      <c r="AU44">
        <v>-54.400353190216023</v>
      </c>
      <c r="AV44" t="s">
        <v>2056</v>
      </c>
    </row>
    <row r="45" spans="1:48" x14ac:dyDescent="0.25">
      <c r="A45" s="14">
        <v>4.800000000000002E-10</v>
      </c>
      <c r="B45" t="s">
        <v>1031</v>
      </c>
      <c r="C45" s="4">
        <v>12</v>
      </c>
      <c r="D45" s="4">
        <v>0</v>
      </c>
      <c r="E45" s="4">
        <v>2</v>
      </c>
      <c r="F45" s="4">
        <v>14</v>
      </c>
      <c r="G45" s="4">
        <v>240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1.9850000000000001</v>
      </c>
      <c r="O45" s="4">
        <v>-60.770750988142282</v>
      </c>
      <c r="P45" s="35" t="s">
        <v>137</v>
      </c>
      <c r="Q45" s="36">
        <f t="shared" si="29"/>
        <v>85.714285714765708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33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>
        <f t="shared" si="50"/>
        <v>-60.770750987662282</v>
      </c>
      <c r="AM45" s="1" t="str">
        <f t="shared" si="51"/>
        <v xml:space="preserve"> </v>
      </c>
      <c r="AN45" s="1">
        <f t="shared" si="52"/>
        <v>3</v>
      </c>
      <c r="AO45" t="s">
        <v>1031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1133</v>
      </c>
      <c r="C46" s="4">
        <v>5</v>
      </c>
      <c r="D46" s="4">
        <v>0</v>
      </c>
      <c r="E46" s="4">
        <v>5</v>
      </c>
      <c r="F46" s="4">
        <v>10</v>
      </c>
      <c r="G46" s="4">
        <v>24</v>
      </c>
      <c r="H46" s="4">
        <v>19.88</v>
      </c>
      <c r="I46" s="34">
        <v>4009.4453758393688</v>
      </c>
      <c r="J46" s="35">
        <v>15.904</v>
      </c>
      <c r="K46" s="35" t="s">
        <v>1238</v>
      </c>
      <c r="L46" s="35">
        <v>8.7785472000000002</v>
      </c>
      <c r="M46" s="35">
        <v>14.780689655172413</v>
      </c>
      <c r="N46" s="4">
        <v>0.19</v>
      </c>
      <c r="O46" s="4">
        <v>-85.820895522388057</v>
      </c>
      <c r="P46" s="35">
        <v>0</v>
      </c>
      <c r="Q46" s="36" t="str">
        <f t="shared" si="29"/>
        <v xml:space="preserve"> </v>
      </c>
      <c r="R46" s="36" t="str">
        <f t="shared" si="30"/>
        <v xml:space="preserve"> </v>
      </c>
      <c r="S46" s="37">
        <f t="shared" si="31"/>
        <v>0.20724346125458767</v>
      </c>
      <c r="T46" s="37" t="str">
        <f t="shared" si="32"/>
        <v/>
      </c>
      <c r="U46" s="37" t="str">
        <f t="shared" si="33"/>
        <v/>
      </c>
      <c r="V46" s="37">
        <f t="shared" si="34"/>
        <v>-0.32630861792059962</v>
      </c>
      <c r="W46" s="37" t="str">
        <f t="shared" si="35"/>
        <v/>
      </c>
      <c r="X46" s="37">
        <f t="shared" si="36"/>
        <v>-0.35410181540125085</v>
      </c>
      <c r="Y46" s="1" t="str">
        <f t="shared" si="37"/>
        <v xml:space="preserve"> </v>
      </c>
      <c r="Z46" s="1">
        <f t="shared" si="38"/>
        <v>44</v>
      </c>
      <c r="AA46" s="1" t="str">
        <f t="shared" si="39"/>
        <v xml:space="preserve"> </v>
      </c>
      <c r="AB46" s="1">
        <f t="shared" si="40"/>
        <v>50</v>
      </c>
      <c r="AC46" s="1">
        <f t="shared" si="41"/>
        <v>71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>
        <f t="shared" si="50"/>
        <v>-85.820895521898052</v>
      </c>
      <c r="AM46" s="1" t="str">
        <f t="shared" si="51"/>
        <v xml:space="preserve"> </v>
      </c>
      <c r="AN46" s="1">
        <f t="shared" si="52"/>
        <v>13</v>
      </c>
      <c r="AO46" t="s">
        <v>1133</v>
      </c>
      <c r="AP46" t="s">
        <v>1244</v>
      </c>
      <c r="AQ46" s="22">
        <v>32.63086179205996</v>
      </c>
      <c r="AR46" s="21">
        <v>35.410181540125087</v>
      </c>
      <c r="AS46">
        <v>20.724346076458765</v>
      </c>
      <c r="AT46">
        <v>-32.63086179205996</v>
      </c>
      <c r="AU46">
        <v>-35.410181540125087</v>
      </c>
      <c r="AV46" t="s">
        <v>2058</v>
      </c>
    </row>
    <row r="47" spans="1:48" x14ac:dyDescent="0.25">
      <c r="A47" s="14">
        <v>5.0000000000000013E-10</v>
      </c>
      <c r="B47" t="s">
        <v>1081</v>
      </c>
      <c r="C47" s="4">
        <v>7</v>
      </c>
      <c r="D47" s="4">
        <v>1</v>
      </c>
      <c r="E47" s="4">
        <v>3</v>
      </c>
      <c r="F47" s="4">
        <v>11</v>
      </c>
      <c r="G47" s="4">
        <v>56.75</v>
      </c>
      <c r="H47" s="4">
        <v>45.47</v>
      </c>
      <c r="I47" s="34">
        <v>5876.6792369938721</v>
      </c>
      <c r="J47" s="35">
        <v>24.446236559139784</v>
      </c>
      <c r="K47" s="35">
        <v>13.373529411764705</v>
      </c>
      <c r="L47" s="35">
        <v>24.183172543488482</v>
      </c>
      <c r="M47" s="35">
        <v>23.055852980726133</v>
      </c>
      <c r="N47" s="4">
        <v>1.86</v>
      </c>
      <c r="O47" s="4">
        <v>-2.4134312696747133</v>
      </c>
      <c r="P47" s="35">
        <v>3.1845172641301955</v>
      </c>
      <c r="Q47" s="36" t="str">
        <f t="shared" si="29"/>
        <v xml:space="preserve"> </v>
      </c>
      <c r="R47" s="36" t="str">
        <f t="shared" si="30"/>
        <v xml:space="preserve"> </v>
      </c>
      <c r="S47" s="37">
        <f t="shared" si="31"/>
        <v>0.24807565477754576</v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>
        <f t="shared" si="41"/>
        <v>57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3.1845172646301956</v>
      </c>
      <c r="AH47" s="38" t="str">
        <f t="shared" si="46"/>
        <v xml:space="preserve"> </v>
      </c>
      <c r="AI47" s="1">
        <f t="shared" si="47"/>
        <v>75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1081</v>
      </c>
      <c r="AP47" t="s">
        <v>1254</v>
      </c>
      <c r="AQ47" s="22">
        <v>-3.5539417389766514</v>
      </c>
      <c r="AR47" s="21">
        <v>-77.932257898864236</v>
      </c>
      <c r="AS47">
        <v>24.807565427754575</v>
      </c>
      <c r="AT47">
        <v>3.5539417389766514</v>
      </c>
      <c r="AU47">
        <v>77.932257898864236</v>
      </c>
      <c r="AV47" t="s">
        <v>2059</v>
      </c>
    </row>
    <row r="48" spans="1:48" x14ac:dyDescent="0.25">
      <c r="A48" s="14">
        <v>5.100000000000001E-10</v>
      </c>
      <c r="B48" t="s">
        <v>986</v>
      </c>
      <c r="C48" s="4">
        <v>0</v>
      </c>
      <c r="D48" s="4">
        <v>1</v>
      </c>
      <c r="E48" s="4">
        <v>5</v>
      </c>
      <c r="F48" s="4">
        <v>6</v>
      </c>
      <c r="G48" s="4">
        <v>16</v>
      </c>
      <c r="H48" s="4">
        <v>14.48</v>
      </c>
      <c r="I48" s="34">
        <v>1044.0580586761027</v>
      </c>
      <c r="J48" s="35">
        <v>9.0049751243781095</v>
      </c>
      <c r="K48" s="35">
        <v>9.6533333333333342</v>
      </c>
      <c r="L48" s="35">
        <v>5.6903156274056972</v>
      </c>
      <c r="M48" s="35">
        <v>6.1071737222948377</v>
      </c>
      <c r="N48" s="4">
        <v>1.6080000000000001</v>
      </c>
      <c r="O48" s="4">
        <v>57.64705882352942</v>
      </c>
      <c r="P48" s="35">
        <v>2.2099447513812156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>
        <f t="shared" si="34"/>
        <v>-0.61855041894285034</v>
      </c>
      <c r="W48" s="37" t="str">
        <f t="shared" si="35"/>
        <v/>
      </c>
      <c r="X48" s="37">
        <f t="shared" si="36"/>
        <v>-0.58132428409848591</v>
      </c>
      <c r="Y48" s="1" t="str">
        <f t="shared" si="37"/>
        <v xml:space="preserve"> </v>
      </c>
      <c r="Z48" s="1">
        <f t="shared" si="38"/>
        <v>12</v>
      </c>
      <c r="AA48" s="1" t="str">
        <f t="shared" si="39"/>
        <v xml:space="preserve"> </v>
      </c>
      <c r="AB48" s="1">
        <f t="shared" si="40"/>
        <v>15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2.2099447518912156</v>
      </c>
      <c r="AH48" s="38" t="str">
        <f t="shared" si="46"/>
        <v xml:space="preserve"> </v>
      </c>
      <c r="AI48" s="1">
        <f t="shared" si="47"/>
        <v>88</v>
      </c>
      <c r="AJ48" s="1" t="str">
        <f t="shared" si="48"/>
        <v xml:space="preserve"> </v>
      </c>
      <c r="AK48" s="25">
        <f t="shared" si="49"/>
        <v>57.647058824039419</v>
      </c>
      <c r="AL48" s="25" t="str">
        <f t="shared" si="50"/>
        <v xml:space="preserve"> </v>
      </c>
      <c r="AM48" s="1">
        <f t="shared" si="51"/>
        <v>13</v>
      </c>
      <c r="AN48" s="1" t="str">
        <f t="shared" si="52"/>
        <v xml:space="preserve"> </v>
      </c>
      <c r="AO48" t="s">
        <v>986</v>
      </c>
      <c r="AP48" t="s">
        <v>1242</v>
      </c>
      <c r="AQ48" s="22">
        <v>61.855041894285037</v>
      </c>
      <c r="AR48" s="21">
        <v>58.132428409848593</v>
      </c>
      <c r="AS48">
        <v>10.497237569060779</v>
      </c>
      <c r="AT48">
        <v>-61.855041894285037</v>
      </c>
      <c r="AU48">
        <v>-58.132428409848593</v>
      </c>
      <c r="AV48" t="s">
        <v>2060</v>
      </c>
    </row>
    <row r="49" spans="1:48" x14ac:dyDescent="0.25">
      <c r="A49" s="14">
        <v>5.2000000000000007E-10</v>
      </c>
      <c r="B49" t="s">
        <v>1062</v>
      </c>
      <c r="C49" s="4">
        <v>5</v>
      </c>
      <c r="D49" s="4">
        <v>0</v>
      </c>
      <c r="E49" s="4">
        <v>5</v>
      </c>
      <c r="F49" s="4">
        <v>10</v>
      </c>
      <c r="G49" s="4">
        <v>120</v>
      </c>
      <c r="H49" s="4">
        <v>114</v>
      </c>
      <c r="I49" s="34">
        <v>4177.8163711808811</v>
      </c>
      <c r="J49" s="35">
        <v>15.334947538337369</v>
      </c>
      <c r="K49" s="35">
        <v>15.107341637953882</v>
      </c>
      <c r="L49" s="35">
        <v>7.7682242843275713</v>
      </c>
      <c r="M49" s="35">
        <v>7.5894398258030886</v>
      </c>
      <c r="N49" s="4">
        <v>7.4340000000000002</v>
      </c>
      <c r="O49" s="4">
        <v>6.2151735962280261</v>
      </c>
      <c r="P49" s="35">
        <v>2.2324561403508771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>
        <f t="shared" si="34"/>
        <v>-0.35041360656327969</v>
      </c>
      <c r="W49" s="37" t="str">
        <f t="shared" si="35"/>
        <v/>
      </c>
      <c r="X49" s="37">
        <f t="shared" si="36"/>
        <v>-0.42843823146464421</v>
      </c>
      <c r="Y49" s="1" t="str">
        <f t="shared" si="37"/>
        <v xml:space="preserve"> </v>
      </c>
      <c r="Z49" s="1">
        <f t="shared" si="38"/>
        <v>39</v>
      </c>
      <c r="AA49" s="1" t="str">
        <f t="shared" si="39"/>
        <v xml:space="preserve"> </v>
      </c>
      <c r="AB49" s="1">
        <f t="shared" si="40"/>
        <v>35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2.2324561408708772</v>
      </c>
      <c r="AH49" s="38" t="str">
        <f t="shared" si="46"/>
        <v xml:space="preserve"> </v>
      </c>
      <c r="AI49" s="1">
        <f t="shared" si="47"/>
        <v>87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1062</v>
      </c>
      <c r="AP49" t="s">
        <v>1262</v>
      </c>
      <c r="AQ49" s="22">
        <v>35.041360656327967</v>
      </c>
      <c r="AR49" s="21">
        <v>42.843823146464423</v>
      </c>
      <c r="AS49">
        <v>5.2631578947368363</v>
      </c>
      <c r="AT49">
        <v>-35.041360656327967</v>
      </c>
      <c r="AU49">
        <v>-42.843823146464423</v>
      </c>
      <c r="AV49" t="s">
        <v>2061</v>
      </c>
    </row>
    <row r="50" spans="1:48" x14ac:dyDescent="0.25">
      <c r="A50" s="14">
        <v>5.3000000000000003E-10</v>
      </c>
      <c r="B50" t="s">
        <v>1074</v>
      </c>
      <c r="C50" s="4">
        <v>9</v>
      </c>
      <c r="D50" s="4">
        <v>0</v>
      </c>
      <c r="E50" s="4">
        <v>1</v>
      </c>
      <c r="F50" s="4">
        <v>10</v>
      </c>
      <c r="G50" s="4">
        <v>56</v>
      </c>
      <c r="H50" s="4">
        <v>47.71</v>
      </c>
      <c r="I50" s="34">
        <v>6494.8619243086978</v>
      </c>
      <c r="J50" s="35">
        <v>18.753930817610062</v>
      </c>
      <c r="K50" s="35">
        <v>17.180410514944185</v>
      </c>
      <c r="L50" s="35">
        <v>10.218163089893203</v>
      </c>
      <c r="M50" s="35">
        <v>9.6367825165058516</v>
      </c>
      <c r="N50" s="4">
        <v>2.544</v>
      </c>
      <c r="O50" s="4">
        <v>-8.8172043010752681</v>
      </c>
      <c r="P50" s="35">
        <v>1.6285893942569691</v>
      </c>
      <c r="Q50" s="36">
        <f t="shared" si="29"/>
        <v>90.000000000529994</v>
      </c>
      <c r="R50" s="36" t="str">
        <f t="shared" si="30"/>
        <v xml:space="preserve"> </v>
      </c>
      <c r="S50" s="37">
        <f t="shared" si="31"/>
        <v>0.17375812251700479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88</v>
      </c>
      <c r="AD50" s="1" t="str">
        <f t="shared" si="42"/>
        <v xml:space="preserve"> </v>
      </c>
      <c r="AE50" s="1">
        <f t="shared" si="43"/>
        <v>22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1074</v>
      </c>
      <c r="AP50" t="s">
        <v>1242</v>
      </c>
      <c r="AQ50" s="22">
        <v>20.5585917257471</v>
      </c>
      <c r="AR50" s="21">
        <v>24.817935823185355</v>
      </c>
      <c r="AS50">
        <v>17.37581219870048</v>
      </c>
      <c r="AT50">
        <v>-20.5585917257471</v>
      </c>
      <c r="AU50">
        <v>-24.817935823185355</v>
      </c>
      <c r="AV50" t="s">
        <v>2062</v>
      </c>
    </row>
    <row r="51" spans="1:48" x14ac:dyDescent="0.25">
      <c r="A51" s="14">
        <v>5.4E-10</v>
      </c>
      <c r="B51" t="s">
        <v>982</v>
      </c>
      <c r="C51" s="4">
        <v>9</v>
      </c>
      <c r="D51" s="4">
        <v>0</v>
      </c>
      <c r="E51" s="4">
        <v>3</v>
      </c>
      <c r="F51" s="4">
        <v>12</v>
      </c>
      <c r="G51" s="4">
        <v>17</v>
      </c>
      <c r="H51" s="4">
        <v>14.65</v>
      </c>
      <c r="I51" s="34">
        <v>4400.37787158439</v>
      </c>
      <c r="J51" s="35" t="s">
        <v>1238</v>
      </c>
      <c r="K51" s="35" t="s">
        <v>1238</v>
      </c>
      <c r="L51" s="35" t="s">
        <v>1238</v>
      </c>
      <c r="M51" s="35">
        <v>24.983186998733643</v>
      </c>
      <c r="N51" s="4">
        <v>-0.16800000000000001</v>
      </c>
      <c r="O51" s="4" t="s">
        <v>132</v>
      </c>
      <c r="P51" s="35">
        <v>0.5460750853242321</v>
      </c>
      <c r="Q51" s="36">
        <f t="shared" si="29"/>
        <v>75.000000000539998</v>
      </c>
      <c r="R51" s="36" t="str">
        <f t="shared" si="30"/>
        <v xml:space="preserve"> </v>
      </c>
      <c r="S51" s="37">
        <f t="shared" si="31"/>
        <v>0.16040955685399311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 xml:space="preserve"> </v>
      </c>
      <c r="X51" s="37" t="str">
        <f t="shared" si="36"/>
        <v xml:space="preserve"> </v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97</v>
      </c>
      <c r="AD51" s="1" t="str">
        <f t="shared" si="42"/>
        <v xml:space="preserve"> </v>
      </c>
      <c r="AE51" s="1">
        <f t="shared" si="43"/>
        <v>61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982</v>
      </c>
      <c r="AP51" t="s">
        <v>1295</v>
      </c>
      <c r="AQ51" s="22" t="e">
        <v>#VALUE!</v>
      </c>
      <c r="AR51" s="21" t="e">
        <v>#VALUE!</v>
      </c>
      <c r="AS51">
        <v>16.040955631399314</v>
      </c>
      <c r="AT51" t="e">
        <v>#VALUE!</v>
      </c>
      <c r="AU51" t="e">
        <v>#VALUE!</v>
      </c>
      <c r="AV51" t="s">
        <v>2063</v>
      </c>
    </row>
    <row r="52" spans="1:48" x14ac:dyDescent="0.25">
      <c r="A52" s="14">
        <v>5.4999999999999996E-10</v>
      </c>
      <c r="B52" t="s">
        <v>984</v>
      </c>
      <c r="C52" s="4">
        <v>6</v>
      </c>
      <c r="D52" s="4">
        <v>0</v>
      </c>
      <c r="E52" s="4">
        <v>2</v>
      </c>
      <c r="F52" s="4">
        <v>8</v>
      </c>
      <c r="G52" s="4">
        <v>23.5</v>
      </c>
      <c r="H52" s="4">
        <v>16.47</v>
      </c>
      <c r="I52" s="34">
        <v>1565.0048926648697</v>
      </c>
      <c r="J52" s="35">
        <v>9.3473325766174788</v>
      </c>
      <c r="K52" s="35">
        <v>11.061114842175956</v>
      </c>
      <c r="L52" s="35">
        <v>5.0200814139047223</v>
      </c>
      <c r="M52" s="35">
        <v>5.0533432867026811</v>
      </c>
      <c r="N52" s="4">
        <v>1.762</v>
      </c>
      <c r="O52" s="4" t="s">
        <v>132</v>
      </c>
      <c r="P52" s="35">
        <v>0.30358227079538558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0.42683667328831215</v>
      </c>
      <c r="T52" s="37" t="str">
        <f t="shared" si="32"/>
        <v/>
      </c>
      <c r="U52" s="37" t="str">
        <f t="shared" si="33"/>
        <v/>
      </c>
      <c r="V52" s="37">
        <f t="shared" si="34"/>
        <v>-0.60404820156581795</v>
      </c>
      <c r="W52" s="37" t="str">
        <f t="shared" si="35"/>
        <v/>
      </c>
      <c r="X52" s="37">
        <f t="shared" si="36"/>
        <v>-0.63063803179426059</v>
      </c>
      <c r="Y52" s="1" t="str">
        <f t="shared" si="37"/>
        <v xml:space="preserve"> </v>
      </c>
      <c r="Z52" s="1">
        <f t="shared" si="38"/>
        <v>15</v>
      </c>
      <c r="AA52" s="1" t="str">
        <f t="shared" si="39"/>
        <v xml:space="preserve"> </v>
      </c>
      <c r="AB52" s="1">
        <f t="shared" si="40"/>
        <v>10</v>
      </c>
      <c r="AC52" s="1">
        <f t="shared" si="41"/>
        <v>22</v>
      </c>
      <c r="AD52" s="1" t="str">
        <f t="shared" si="42"/>
        <v xml:space="preserve"> </v>
      </c>
      <c r="AE52" s="1">
        <f t="shared" si="43"/>
        <v>60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984</v>
      </c>
      <c r="AP52" t="s">
        <v>1242</v>
      </c>
      <c r="AQ52" s="22">
        <v>60.404820156581792</v>
      </c>
      <c r="AR52" s="21">
        <v>63.06380317942606</v>
      </c>
      <c r="AS52">
        <v>42.683667273831219</v>
      </c>
      <c r="AT52">
        <v>-60.404820156581792</v>
      </c>
      <c r="AU52">
        <v>-63.06380317942606</v>
      </c>
      <c r="AV52" t="s">
        <v>2064</v>
      </c>
    </row>
    <row r="53" spans="1:48" x14ac:dyDescent="0.25">
      <c r="A53" s="14">
        <v>5.5999999999999993E-10</v>
      </c>
      <c r="B53" t="s">
        <v>972</v>
      </c>
      <c r="C53" s="4">
        <v>8</v>
      </c>
      <c r="D53" s="4">
        <v>0</v>
      </c>
      <c r="E53" s="4">
        <v>3</v>
      </c>
      <c r="F53" s="4">
        <v>11</v>
      </c>
      <c r="G53" s="4">
        <v>20</v>
      </c>
      <c r="H53" s="4">
        <v>16.68</v>
      </c>
      <c r="I53" s="34">
        <v>3725.9501984839967</v>
      </c>
      <c r="J53" s="35">
        <v>10.037635979127725</v>
      </c>
      <c r="K53" s="35">
        <v>6.3573375036062583</v>
      </c>
      <c r="L53" s="35">
        <v>4.5485045045045043</v>
      </c>
      <c r="M53" s="35">
        <v>3.5742987809194786</v>
      </c>
      <c r="N53" s="4">
        <v>1.2610000000000001</v>
      </c>
      <c r="O53" s="4">
        <v>103.38709677419358</v>
      </c>
      <c r="P53" s="35">
        <v>1.2877782214459756</v>
      </c>
      <c r="Q53" s="36">
        <f t="shared" si="29"/>
        <v>72.727272727832727</v>
      </c>
      <c r="R53" s="36" t="str">
        <f t="shared" si="30"/>
        <v xml:space="preserve"> </v>
      </c>
      <c r="S53" s="37">
        <f t="shared" si="31"/>
        <v>0.19904076794609121</v>
      </c>
      <c r="T53" s="37" t="str">
        <f t="shared" si="32"/>
        <v/>
      </c>
      <c r="U53" s="37" t="str">
        <f t="shared" si="33"/>
        <v/>
      </c>
      <c r="V53" s="37">
        <f t="shared" si="34"/>
        <v>-0.57480703875827011</v>
      </c>
      <c r="W53" s="37" t="str">
        <f t="shared" si="35"/>
        <v/>
      </c>
      <c r="X53" s="37">
        <f t="shared" si="36"/>
        <v>-0.66533519326538537</v>
      </c>
      <c r="Y53" s="1" t="str">
        <f t="shared" si="37"/>
        <v xml:space="preserve"> </v>
      </c>
      <c r="Z53" s="1">
        <f t="shared" si="38"/>
        <v>18</v>
      </c>
      <c r="AA53" s="1" t="str">
        <f t="shared" si="39"/>
        <v xml:space="preserve"> </v>
      </c>
      <c r="AB53" s="1">
        <f t="shared" si="40"/>
        <v>8</v>
      </c>
      <c r="AC53" s="1">
        <f t="shared" si="41"/>
        <v>74</v>
      </c>
      <c r="AD53" s="1" t="str">
        <f t="shared" si="42"/>
        <v xml:space="preserve"> </v>
      </c>
      <c r="AE53" s="1">
        <f t="shared" si="43"/>
        <v>66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972</v>
      </c>
      <c r="AP53" t="s">
        <v>1242</v>
      </c>
      <c r="AQ53" s="22">
        <v>57.480703875827011</v>
      </c>
      <c r="AR53" s="21">
        <v>66.533519326538539</v>
      </c>
      <c r="AS53">
        <v>19.90407673860912</v>
      </c>
      <c r="AT53">
        <v>-57.480703875827011</v>
      </c>
      <c r="AU53">
        <v>-66.533519326538539</v>
      </c>
      <c r="AV53" t="s">
        <v>2065</v>
      </c>
    </row>
    <row r="54" spans="1:48" x14ac:dyDescent="0.25">
      <c r="A54" s="14">
        <v>5.6999999999999989E-10</v>
      </c>
      <c r="B54" t="s">
        <v>1104</v>
      </c>
      <c r="C54" s="4">
        <v>2</v>
      </c>
      <c r="D54" s="4">
        <v>0</v>
      </c>
      <c r="E54" s="4">
        <v>5</v>
      </c>
      <c r="F54" s="4">
        <v>7</v>
      </c>
      <c r="G54" s="4">
        <v>11</v>
      </c>
      <c r="H54" s="4">
        <v>8.19</v>
      </c>
      <c r="I54" s="34">
        <v>393.60995712723229</v>
      </c>
      <c r="J54" s="35" t="s">
        <v>1238</v>
      </c>
      <c r="K54" s="35" t="s">
        <v>1238</v>
      </c>
      <c r="L54" s="35" t="s">
        <v>1238</v>
      </c>
      <c r="M54" s="35">
        <v>9.5383990895295891</v>
      </c>
      <c r="N54" s="4">
        <v>-3.9090000000000003</v>
      </c>
      <c r="O54" s="4" t="s">
        <v>132</v>
      </c>
      <c r="P54" s="35" t="s">
        <v>137</v>
      </c>
      <c r="Q54" s="36" t="str">
        <f t="shared" si="29"/>
        <v xml:space="preserve"> </v>
      </c>
      <c r="R54" s="36" t="str">
        <f t="shared" si="30"/>
        <v xml:space="preserve"> </v>
      </c>
      <c r="S54" s="37">
        <f t="shared" si="31"/>
        <v>0.34310134367134321</v>
      </c>
      <c r="T54" s="37" t="str">
        <f t="shared" si="32"/>
        <v/>
      </c>
      <c r="U54" s="37" t="str">
        <f t="shared" si="33"/>
        <v xml:space="preserve"> </v>
      </c>
      <c r="V54" s="37" t="str">
        <f t="shared" si="34"/>
        <v xml:space="preserve"> </v>
      </c>
      <c r="W54" s="37" t="str">
        <f t="shared" si="35"/>
        <v xml:space="preserve"> </v>
      </c>
      <c r="X54" s="37" t="str">
        <f t="shared" si="36"/>
        <v xml:space="preserve"> </v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33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1104</v>
      </c>
      <c r="AP54" t="s">
        <v>1262</v>
      </c>
      <c r="AQ54" s="22" t="e">
        <v>#VALUE!</v>
      </c>
      <c r="AR54" s="21" t="e">
        <v>#VALUE!</v>
      </c>
      <c r="AS54">
        <v>34.310134310134323</v>
      </c>
      <c r="AT54" t="e">
        <v>#VALUE!</v>
      </c>
      <c r="AU54" t="e">
        <v>#VALUE!</v>
      </c>
      <c r="AV54" t="s">
        <v>2066</v>
      </c>
    </row>
    <row r="55" spans="1:48" x14ac:dyDescent="0.25">
      <c r="A55" s="14">
        <v>5.7999999999999986E-10</v>
      </c>
      <c r="B55" t="s">
        <v>1020</v>
      </c>
      <c r="C55" s="4">
        <v>2</v>
      </c>
      <c r="D55" s="4">
        <v>0</v>
      </c>
      <c r="E55" s="4">
        <v>7</v>
      </c>
      <c r="F55" s="4">
        <v>9</v>
      </c>
      <c r="G55" s="4">
        <v>7</v>
      </c>
      <c r="H55" s="4">
        <v>5.49</v>
      </c>
      <c r="I55" s="34">
        <v>385.77918729303116</v>
      </c>
      <c r="J55" s="35" t="s">
        <v>1238</v>
      </c>
      <c r="K55" s="35" t="s">
        <v>1238</v>
      </c>
      <c r="L55" s="35">
        <v>6.6862506307821699</v>
      </c>
      <c r="M55" s="35">
        <v>6.12949267540478</v>
      </c>
      <c r="N55" s="4">
        <v>-1.143</v>
      </c>
      <c r="O55" s="4">
        <v>-5.8333333333333277</v>
      </c>
      <c r="P55" s="35">
        <v>10.928961748633879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0.27504553792061931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-0.50804648584740253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28</v>
      </c>
      <c r="AC55" s="1">
        <f t="shared" si="41"/>
        <v>51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10.92896174921388</v>
      </c>
      <c r="AH55" s="38" t="str">
        <f t="shared" si="46"/>
        <v xml:space="preserve"> </v>
      </c>
      <c r="AI55" s="1">
        <f t="shared" si="47"/>
        <v>4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1020</v>
      </c>
      <c r="AP55" t="s">
        <v>1242</v>
      </c>
      <c r="AQ55" s="22" t="e">
        <v>#VALUE!</v>
      </c>
      <c r="AR55" s="21">
        <v>50.804648584740249</v>
      </c>
      <c r="AS55">
        <v>27.504553734061933</v>
      </c>
      <c r="AT55" t="e">
        <v>#VALUE!</v>
      </c>
      <c r="AU55">
        <v>-50.804648584740249</v>
      </c>
      <c r="AV55" t="s">
        <v>2067</v>
      </c>
    </row>
    <row r="56" spans="1:48" x14ac:dyDescent="0.25">
      <c r="A56" s="14">
        <v>5.8999999999999982E-10</v>
      </c>
      <c r="B56" t="s">
        <v>1056</v>
      </c>
      <c r="C56" s="4">
        <v>1</v>
      </c>
      <c r="D56" s="4">
        <v>0</v>
      </c>
      <c r="E56" s="4">
        <v>7</v>
      </c>
      <c r="F56" s="4">
        <v>8</v>
      </c>
      <c r="G56" s="4">
        <v>13.25</v>
      </c>
      <c r="H56" s="4">
        <v>13.02</v>
      </c>
      <c r="I56" s="34">
        <v>6920.0580933559459</v>
      </c>
      <c r="J56" s="35" t="s">
        <v>1238</v>
      </c>
      <c r="K56" s="35" t="s">
        <v>1238</v>
      </c>
      <c r="L56" s="35">
        <v>17.522805399325083</v>
      </c>
      <c r="M56" s="35">
        <v>16.932363043478261</v>
      </c>
      <c r="N56" s="4" t="s">
        <v>132</v>
      </c>
      <c r="O56" s="4" t="s">
        <v>132</v>
      </c>
      <c r="P56" s="35">
        <v>5.6835637480798775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5.6835637486698776</v>
      </c>
      <c r="AH56" s="38" t="str">
        <f t="shared" si="46"/>
        <v xml:space="preserve"> </v>
      </c>
      <c r="AI56" s="1">
        <f t="shared" si="47"/>
        <v>28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1056</v>
      </c>
      <c r="AP56" t="s">
        <v>1254</v>
      </c>
      <c r="AQ56" s="22" t="e">
        <v>#VALUE!</v>
      </c>
      <c r="AR56" s="21">
        <v>-28.927349123340495</v>
      </c>
      <c r="AS56">
        <v>1.7665130568356391</v>
      </c>
      <c r="AT56" t="e">
        <v>#VALUE!</v>
      </c>
      <c r="AU56">
        <v>28.927349123340495</v>
      </c>
      <c r="AV56" t="s">
        <v>2068</v>
      </c>
    </row>
    <row r="57" spans="1:48" x14ac:dyDescent="0.25">
      <c r="A57" s="14">
        <v>5.9999999999999979E-10</v>
      </c>
      <c r="B57" t="s">
        <v>1108</v>
      </c>
      <c r="C57" s="4">
        <v>6</v>
      </c>
      <c r="D57" s="4">
        <v>0</v>
      </c>
      <c r="E57" s="4">
        <v>2</v>
      </c>
      <c r="F57" s="4">
        <v>8</v>
      </c>
      <c r="G57" s="4">
        <v>4.625</v>
      </c>
      <c r="H57" s="4">
        <v>2.6</v>
      </c>
      <c r="I57" s="34">
        <v>335.23014213852042</v>
      </c>
      <c r="J57" s="35">
        <v>5.3497942386831276</v>
      </c>
      <c r="K57" s="35">
        <v>4.0944881889763778</v>
      </c>
      <c r="L57" s="35">
        <v>6.7680684004275031</v>
      </c>
      <c r="M57" s="35">
        <v>6.1502000647458726</v>
      </c>
      <c r="N57" s="4">
        <v>0.48599999999999999</v>
      </c>
      <c r="O57" s="4">
        <v>-20.327868852459016</v>
      </c>
      <c r="P57" s="35">
        <v>6.9230769230769225</v>
      </c>
      <c r="Q57" s="36">
        <f t="shared" si="29"/>
        <v>75.000000000599996</v>
      </c>
      <c r="R57" s="36" t="str">
        <f t="shared" si="30"/>
        <v xml:space="preserve"> </v>
      </c>
      <c r="S57" s="37">
        <f t="shared" si="31"/>
        <v>0.77884615444615379</v>
      </c>
      <c r="T57" s="37" t="str">
        <f t="shared" si="32"/>
        <v/>
      </c>
      <c r="U57" s="37" t="str">
        <f t="shared" si="33"/>
        <v/>
      </c>
      <c r="V57" s="37">
        <f t="shared" si="34"/>
        <v>-0.77338340829358343</v>
      </c>
      <c r="W57" s="37" t="str">
        <f t="shared" si="35"/>
        <v/>
      </c>
      <c r="X57" s="37">
        <f t="shared" si="36"/>
        <v>-0.50202658896949548</v>
      </c>
      <c r="Y57" s="1" t="str">
        <f t="shared" si="37"/>
        <v xml:space="preserve"> </v>
      </c>
      <c r="Z57" s="1">
        <f t="shared" si="38"/>
        <v>2</v>
      </c>
      <c r="AA57" s="1" t="str">
        <f t="shared" si="39"/>
        <v xml:space="preserve"> </v>
      </c>
      <c r="AB57" s="1">
        <f t="shared" si="40"/>
        <v>29</v>
      </c>
      <c r="AC57" s="1">
        <f t="shared" si="41"/>
        <v>4</v>
      </c>
      <c r="AD57" s="1" t="str">
        <f t="shared" si="42"/>
        <v xml:space="preserve"> </v>
      </c>
      <c r="AE57" s="1">
        <f t="shared" si="43"/>
        <v>59</v>
      </c>
      <c r="AF57" s="1" t="str">
        <f t="shared" si="44"/>
        <v xml:space="preserve"> </v>
      </c>
      <c r="AG57" s="38">
        <f t="shared" si="45"/>
        <v>6.9230769236769225</v>
      </c>
      <c r="AH57" s="38" t="str">
        <f t="shared" si="46"/>
        <v xml:space="preserve"> </v>
      </c>
      <c r="AI57" s="1">
        <f t="shared" si="47"/>
        <v>14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1108</v>
      </c>
      <c r="AP57" t="s">
        <v>1244</v>
      </c>
      <c r="AQ57" s="22">
        <v>77.338340829358344</v>
      </c>
      <c r="AR57" s="21">
        <v>50.202658896949551</v>
      </c>
      <c r="AS57">
        <v>77.884615384615373</v>
      </c>
      <c r="AT57">
        <v>-77.338340829358344</v>
      </c>
      <c r="AU57">
        <v>-50.202658896949551</v>
      </c>
      <c r="AV57" t="s">
        <v>2069</v>
      </c>
    </row>
    <row r="58" spans="1:48" x14ac:dyDescent="0.25">
      <c r="A58" s="14">
        <v>6.0999999999999975E-10</v>
      </c>
      <c r="B58" t="s">
        <v>1061</v>
      </c>
      <c r="C58" s="4">
        <v>6</v>
      </c>
      <c r="D58" s="4">
        <v>0</v>
      </c>
      <c r="E58" s="4">
        <v>0</v>
      </c>
      <c r="F58" s="4">
        <v>6</v>
      </c>
      <c r="G58" s="4">
        <v>99.660003662109375</v>
      </c>
      <c r="H58" s="4">
        <v>88.29</v>
      </c>
      <c r="I58" s="34">
        <v>2679.8413283966888</v>
      </c>
      <c r="J58" s="35">
        <v>19.049765347228377</v>
      </c>
      <c r="K58" s="35">
        <v>13.494063388963184</v>
      </c>
      <c r="L58" s="35">
        <v>12.901819420783646</v>
      </c>
      <c r="M58" s="35">
        <v>9.3459832612231502</v>
      </c>
      <c r="N58" s="4">
        <v>3.5169999999999999</v>
      </c>
      <c r="O58" s="4">
        <v>-24.68950749464668</v>
      </c>
      <c r="P58" s="35">
        <v>0.14925813172651803</v>
      </c>
      <c r="Q58" s="36">
        <f t="shared" si="29"/>
        <v>100.00000000061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12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1061</v>
      </c>
      <c r="AP58" t="s">
        <v>1254</v>
      </c>
      <c r="AQ58" s="22">
        <v>19.305440486276705</v>
      </c>
      <c r="AR58" s="21">
        <v>5.0724276802311614</v>
      </c>
      <c r="AS58">
        <v>12.87801977812817</v>
      </c>
      <c r="AT58">
        <v>-19.305440486276705</v>
      </c>
      <c r="AU58">
        <v>-5.0724276802311614</v>
      </c>
      <c r="AV58" t="s">
        <v>2070</v>
      </c>
    </row>
    <row r="59" spans="1:48" x14ac:dyDescent="0.25">
      <c r="A59" s="14">
        <v>6.1999999999999972E-10</v>
      </c>
      <c r="B59" t="s">
        <v>1167</v>
      </c>
      <c r="C59" s="4">
        <v>3</v>
      </c>
      <c r="D59" s="4">
        <v>1</v>
      </c>
      <c r="E59" s="4">
        <v>4</v>
      </c>
      <c r="F59" s="4">
        <v>8</v>
      </c>
      <c r="G59" s="4">
        <v>21.5</v>
      </c>
      <c r="H59" s="4">
        <v>17.989999999999998</v>
      </c>
      <c r="I59" s="34">
        <v>3033.8969077734869</v>
      </c>
      <c r="J59" s="35">
        <v>7.7643504531722041</v>
      </c>
      <c r="K59" s="35">
        <v>7.2952149229521481</v>
      </c>
      <c r="L59" s="35">
        <v>7.2356562359019563</v>
      </c>
      <c r="M59" s="35">
        <v>7.0597425199756954</v>
      </c>
      <c r="N59" s="4">
        <v>2.3170000000000002</v>
      </c>
      <c r="O59" s="4">
        <v>0.30303030303030809</v>
      </c>
      <c r="P59" s="35">
        <v>4.0022234574763758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0.19510839417197351</v>
      </c>
      <c r="T59" s="37" t="str">
        <f t="shared" si="32"/>
        <v/>
      </c>
      <c r="U59" s="37" t="str">
        <f t="shared" si="33"/>
        <v/>
      </c>
      <c r="V59" s="37">
        <f t="shared" si="34"/>
        <v>-0.67110311948274637</v>
      </c>
      <c r="W59" s="37" t="str">
        <f t="shared" si="35"/>
        <v/>
      </c>
      <c r="X59" s="37">
        <f t="shared" si="36"/>
        <v>-0.4676229311440403</v>
      </c>
      <c r="Y59" s="1" t="str">
        <f t="shared" si="37"/>
        <v xml:space="preserve"> </v>
      </c>
      <c r="Z59" s="1">
        <f t="shared" si="38"/>
        <v>9</v>
      </c>
      <c r="AA59" s="1" t="str">
        <f t="shared" si="39"/>
        <v xml:space="preserve"> </v>
      </c>
      <c r="AB59" s="1">
        <f t="shared" si="40"/>
        <v>33</v>
      </c>
      <c r="AC59" s="1">
        <f t="shared" si="41"/>
        <v>80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4.0022234580963758</v>
      </c>
      <c r="AH59" s="38" t="str">
        <f t="shared" si="46"/>
        <v xml:space="preserve"> </v>
      </c>
      <c r="AI59" s="1">
        <f t="shared" si="47"/>
        <v>53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1167</v>
      </c>
      <c r="AP59" t="s">
        <v>1246</v>
      </c>
      <c r="AQ59" s="22">
        <v>67.110311948274642</v>
      </c>
      <c r="AR59" s="21">
        <v>46.762293114404031</v>
      </c>
      <c r="AS59">
        <v>19.510839355197351</v>
      </c>
      <c r="AT59">
        <v>-67.110311948274642</v>
      </c>
      <c r="AU59">
        <v>-46.762293114404031</v>
      </c>
      <c r="AV59" t="s">
        <v>2071</v>
      </c>
    </row>
    <row r="60" spans="1:48" x14ac:dyDescent="0.25">
      <c r="A60" s="14">
        <v>6.2999999999999969E-10</v>
      </c>
      <c r="B60" t="s">
        <v>1164</v>
      </c>
      <c r="C60" s="4">
        <v>6</v>
      </c>
      <c r="D60" s="4">
        <v>0</v>
      </c>
      <c r="E60" s="4">
        <v>7</v>
      </c>
      <c r="F60" s="4">
        <v>13</v>
      </c>
      <c r="G60" s="4">
        <v>202.5</v>
      </c>
      <c r="H60" s="4">
        <v>189.51</v>
      </c>
      <c r="I60" s="34">
        <v>2242.9809194989684</v>
      </c>
      <c r="J60" s="35" t="s">
        <v>1238</v>
      </c>
      <c r="K60" s="35" t="s">
        <v>1238</v>
      </c>
      <c r="L60" s="35">
        <v>14.011244078684845</v>
      </c>
      <c r="M60" s="35">
        <v>15.137894678430721</v>
      </c>
      <c r="N60" s="4">
        <v>1.889</v>
      </c>
      <c r="O60" s="4">
        <v>143.74193548387095</v>
      </c>
      <c r="P60" s="35">
        <v>0.54350693894781277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1164</v>
      </c>
      <c r="AP60" t="s">
        <v>1244</v>
      </c>
      <c r="AQ60" s="22" t="e">
        <v>#VALUE!</v>
      </c>
      <c r="AR60" s="21">
        <v>-3.0903737054864377</v>
      </c>
      <c r="AS60">
        <v>6.8545195504195133</v>
      </c>
      <c r="AT60" t="e">
        <v>#VALUE!</v>
      </c>
      <c r="AU60">
        <v>3.0903737054864377</v>
      </c>
      <c r="AV60" t="s">
        <v>2072</v>
      </c>
    </row>
    <row r="61" spans="1:48" x14ac:dyDescent="0.25">
      <c r="A61" s="14">
        <v>6.3999999999999965E-10</v>
      </c>
      <c r="B61" t="s">
        <v>1052</v>
      </c>
      <c r="C61" s="4">
        <v>2</v>
      </c>
      <c r="D61" s="4">
        <v>1</v>
      </c>
      <c r="E61" s="4">
        <v>7</v>
      </c>
      <c r="F61" s="4">
        <v>10</v>
      </c>
      <c r="G61" s="4">
        <v>11.36620044708252</v>
      </c>
      <c r="H61" s="4">
        <v>9.5500000000000007</v>
      </c>
      <c r="I61" s="34">
        <v>935.24777363886164</v>
      </c>
      <c r="J61" s="35">
        <v>8.2822016553918871</v>
      </c>
      <c r="K61" s="35">
        <v>7.92880355412243</v>
      </c>
      <c r="L61" s="35">
        <v>3.6048713204373422</v>
      </c>
      <c r="M61" s="35">
        <v>3.6618470739000428</v>
      </c>
      <c r="N61" s="4">
        <v>0.875</v>
      </c>
      <c r="O61" s="4">
        <v>62.037037037037024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>
        <f t="shared" si="31"/>
        <v>0.19017805792612757</v>
      </c>
      <c r="T61" s="37" t="str">
        <f t="shared" si="32"/>
        <v/>
      </c>
      <c r="U61" s="37" t="str">
        <f t="shared" si="33"/>
        <v/>
      </c>
      <c r="V61" s="37">
        <f t="shared" si="34"/>
        <v>-0.64916700956481022</v>
      </c>
      <c r="W61" s="37" t="str">
        <f t="shared" si="35"/>
        <v/>
      </c>
      <c r="X61" s="37">
        <f t="shared" si="36"/>
        <v>-0.734764786412201</v>
      </c>
      <c r="Y61" s="1" t="str">
        <f t="shared" si="37"/>
        <v xml:space="preserve"> </v>
      </c>
      <c r="Z61" s="1">
        <f t="shared" si="38"/>
        <v>11</v>
      </c>
      <c r="AA61" s="1" t="str">
        <f t="shared" si="39"/>
        <v xml:space="preserve"> </v>
      </c>
      <c r="AB61" s="1">
        <f t="shared" si="40"/>
        <v>4</v>
      </c>
      <c r="AC61" s="1">
        <f t="shared" si="41"/>
        <v>81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>
        <f t="shared" si="49"/>
        <v>62.037037037677024</v>
      </c>
      <c r="AL61" s="25" t="str">
        <f t="shared" si="50"/>
        <v xml:space="preserve"> </v>
      </c>
      <c r="AM61" s="1">
        <f t="shared" si="51"/>
        <v>11</v>
      </c>
      <c r="AN61" s="1" t="str">
        <f t="shared" si="52"/>
        <v xml:space="preserve"> </v>
      </c>
      <c r="AO61" t="s">
        <v>1052</v>
      </c>
      <c r="AP61" t="s">
        <v>1293</v>
      </c>
      <c r="AQ61" s="22">
        <v>64.916700956481023</v>
      </c>
      <c r="AR61" s="21">
        <v>73.476478641220098</v>
      </c>
      <c r="AS61">
        <v>19.017805728612757</v>
      </c>
      <c r="AT61">
        <v>-64.916700956481023</v>
      </c>
      <c r="AU61">
        <v>-73.476478641220098</v>
      </c>
      <c r="AV61" t="s">
        <v>2073</v>
      </c>
    </row>
    <row r="62" spans="1:48" x14ac:dyDescent="0.25">
      <c r="A62" s="14">
        <v>6.4999999999999962E-10</v>
      </c>
      <c r="B62" t="s">
        <v>1004</v>
      </c>
      <c r="C62" s="4">
        <v>6</v>
      </c>
      <c r="D62" s="4">
        <v>1</v>
      </c>
      <c r="E62" s="4">
        <v>8</v>
      </c>
      <c r="F62" s="4">
        <v>15</v>
      </c>
      <c r="G62" s="4">
        <v>110</v>
      </c>
      <c r="H62" s="4">
        <v>102.34</v>
      </c>
      <c r="I62" s="34">
        <v>34597.759165409225</v>
      </c>
      <c r="J62" s="35">
        <v>11.114248479582972</v>
      </c>
      <c r="K62" s="35">
        <v>10.064909520062942</v>
      </c>
      <c r="L62" s="35" t="s">
        <v>1238</v>
      </c>
      <c r="M62" s="35" t="s">
        <v>1238</v>
      </c>
      <c r="N62" s="4">
        <v>9.2080000000000002</v>
      </c>
      <c r="O62" s="4">
        <v>-22.75167785234899</v>
      </c>
      <c r="P62" s="35">
        <v>5.6019151846785231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-0.52920187254878481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24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5.6019151853285232</v>
      </c>
      <c r="AH62" s="38" t="str">
        <f t="shared" si="46"/>
        <v xml:space="preserve"> </v>
      </c>
      <c r="AI62" s="1">
        <f t="shared" si="47"/>
        <v>32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1004</v>
      </c>
      <c r="AP62" t="s">
        <v>1246</v>
      </c>
      <c r="AQ62" s="22">
        <v>52.920187254878485</v>
      </c>
      <c r="AR62" s="21" t="e">
        <v>#VALUE!</v>
      </c>
      <c r="AS62">
        <v>7.4848544068790268</v>
      </c>
      <c r="AT62">
        <v>-52.920187254878485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1134</v>
      </c>
      <c r="C63" s="4">
        <v>24</v>
      </c>
      <c r="D63" s="4">
        <v>1</v>
      </c>
      <c r="E63" s="4">
        <v>1</v>
      </c>
      <c r="F63" s="4">
        <v>26</v>
      </c>
      <c r="G63" s="4">
        <v>32</v>
      </c>
      <c r="H63" s="4">
        <v>24.38</v>
      </c>
      <c r="I63" s="34">
        <v>21849.835397939001</v>
      </c>
      <c r="J63" s="35" t="s">
        <v>1238</v>
      </c>
      <c r="K63" s="35" t="s">
        <v>1238</v>
      </c>
      <c r="L63" s="35">
        <v>10.386146112009408</v>
      </c>
      <c r="M63" s="35">
        <v>7.1818009825512448</v>
      </c>
      <c r="N63" s="4">
        <v>-0.96799999999999997</v>
      </c>
      <c r="O63" s="4" t="s">
        <v>132</v>
      </c>
      <c r="P63" s="35">
        <v>6.9893355209187868</v>
      </c>
      <c r="Q63" s="36">
        <f t="shared" si="29"/>
        <v>92.307692308352301</v>
      </c>
      <c r="R63" s="36" t="str">
        <f t="shared" si="30"/>
        <v xml:space="preserve"> </v>
      </c>
      <c r="S63" s="37">
        <f t="shared" si="31"/>
        <v>0.31255127219404438</v>
      </c>
      <c r="T63" s="37" t="str">
        <f t="shared" si="32"/>
        <v/>
      </c>
      <c r="U63" s="37" t="str">
        <f t="shared" si="33"/>
        <v xml:space="preserve"> </v>
      </c>
      <c r="V63" s="37" t="str">
        <f t="shared" si="34"/>
        <v xml:space="preserve"> </v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 t="str">
        <f t="shared" si="40"/>
        <v xml:space="preserve"> </v>
      </c>
      <c r="AC63" s="1">
        <f t="shared" si="41"/>
        <v>42</v>
      </c>
      <c r="AD63" s="1" t="str">
        <f t="shared" si="42"/>
        <v xml:space="preserve"> </v>
      </c>
      <c r="AE63" s="1">
        <f t="shared" si="43"/>
        <v>15</v>
      </c>
      <c r="AF63" s="1" t="str">
        <f t="shared" si="44"/>
        <v xml:space="preserve"> </v>
      </c>
      <c r="AG63" s="38">
        <f t="shared" si="45"/>
        <v>6.9893355215787869</v>
      </c>
      <c r="AH63" s="38" t="str">
        <f t="shared" si="46"/>
        <v xml:space="preserve"> </v>
      </c>
      <c r="AI63" s="1">
        <f t="shared" si="47"/>
        <v>13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1134</v>
      </c>
      <c r="AP63" t="s">
        <v>1295</v>
      </c>
      <c r="AQ63" s="22" t="e">
        <v>#VALUE!</v>
      </c>
      <c r="AR63" s="21">
        <v>23.581969021887428</v>
      </c>
      <c r="AS63">
        <v>31.255127153404437</v>
      </c>
      <c r="AT63" t="e">
        <v>#VALUE!</v>
      </c>
      <c r="AU63">
        <v>-23.581969021887428</v>
      </c>
      <c r="AV63" t="s">
        <v>2075</v>
      </c>
    </row>
    <row r="64" spans="1:48" x14ac:dyDescent="0.25">
      <c r="A64" s="14">
        <v>6.6999999999999955E-10</v>
      </c>
      <c r="B64" t="s">
        <v>1179</v>
      </c>
      <c r="C64" s="4">
        <v>9</v>
      </c>
      <c r="D64" s="4">
        <v>3</v>
      </c>
      <c r="E64" s="4">
        <v>17</v>
      </c>
      <c r="F64" s="4">
        <v>29</v>
      </c>
      <c r="G64" s="4">
        <v>132</v>
      </c>
      <c r="H64" s="4">
        <v>139.21</v>
      </c>
      <c r="I64" s="34">
        <v>75149.829448352262</v>
      </c>
      <c r="J64" s="35">
        <v>26.088830584707647</v>
      </c>
      <c r="K64" s="35">
        <v>22.086308107250517</v>
      </c>
      <c r="L64" s="35">
        <v>16.406171350659704</v>
      </c>
      <c r="M64" s="35">
        <v>14.240120631400087</v>
      </c>
      <c r="N64" s="4">
        <v>5.3360000000000003</v>
      </c>
      <c r="O64" s="4">
        <v>-7.999999999999992</v>
      </c>
      <c r="P64" s="35">
        <v>1.7347891674448674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1179</v>
      </c>
      <c r="AP64" t="s">
        <v>1244</v>
      </c>
      <c r="AQ64" s="22">
        <v>-10.511948776704138</v>
      </c>
      <c r="AR64" s="21">
        <v>-20.711503283904563</v>
      </c>
      <c r="AS64">
        <v>-5.1792256303426543</v>
      </c>
      <c r="AT64">
        <v>10.511948776704138</v>
      </c>
      <c r="AU64">
        <v>20.711503283904563</v>
      </c>
      <c r="AV64" t="s">
        <v>2076</v>
      </c>
    </row>
    <row r="65" spans="1:48" x14ac:dyDescent="0.25">
      <c r="A65" s="14">
        <v>6.7999999999999951E-10</v>
      </c>
      <c r="B65" t="s">
        <v>966</v>
      </c>
      <c r="C65" s="4">
        <v>19</v>
      </c>
      <c r="D65" s="4">
        <v>2</v>
      </c>
      <c r="E65" s="4">
        <v>9</v>
      </c>
      <c r="F65" s="4">
        <v>30</v>
      </c>
      <c r="G65" s="4">
        <v>398</v>
      </c>
      <c r="H65" s="4">
        <v>397.88</v>
      </c>
      <c r="I65" s="34">
        <v>40919.600058482734</v>
      </c>
      <c r="J65" s="35">
        <v>22.681564245810055</v>
      </c>
      <c r="K65" s="35">
        <v>20.287579033244949</v>
      </c>
      <c r="L65" s="35">
        <v>15.528550903518315</v>
      </c>
      <c r="M65" s="35">
        <v>14.34261139862976</v>
      </c>
      <c r="N65" s="4">
        <v>17.542000000000002</v>
      </c>
      <c r="O65" s="4">
        <v>6.7031630170316312</v>
      </c>
      <c r="P65" s="35">
        <v>1.0035689152508294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966</v>
      </c>
      <c r="AP65" t="s">
        <v>1244</v>
      </c>
      <c r="AQ65" s="22">
        <v>3.9211873460608171</v>
      </c>
      <c r="AR65" s="21">
        <v>-14.254245144706257</v>
      </c>
      <c r="AS65">
        <v>3.0159847190103228E-2</v>
      </c>
      <c r="AT65">
        <v>-3.9211873460608171</v>
      </c>
      <c r="AU65">
        <v>14.254245144706257</v>
      </c>
      <c r="AV65" t="s">
        <v>2077</v>
      </c>
    </row>
    <row r="66" spans="1:48" x14ac:dyDescent="0.25">
      <c r="A66" s="14">
        <v>6.8999999999999948E-10</v>
      </c>
      <c r="B66" t="s">
        <v>969</v>
      </c>
      <c r="C66" s="4">
        <v>5</v>
      </c>
      <c r="D66" s="4">
        <v>1</v>
      </c>
      <c r="E66" s="4">
        <v>11</v>
      </c>
      <c r="F66" s="4">
        <v>17</v>
      </c>
      <c r="G66" s="4">
        <v>2.75</v>
      </c>
      <c r="H66" s="4">
        <v>1.93</v>
      </c>
      <c r="I66" s="34">
        <v>775.19330922438303</v>
      </c>
      <c r="J66" s="35" t="s">
        <v>1238</v>
      </c>
      <c r="K66" s="35" t="s">
        <v>1238</v>
      </c>
      <c r="L66" s="35">
        <v>3.5546875</v>
      </c>
      <c r="M66" s="35">
        <v>5.3206945428773915</v>
      </c>
      <c r="N66" s="4">
        <v>-4.5819999999999999</v>
      </c>
      <c r="O66" s="4" t="s">
        <v>132</v>
      </c>
      <c r="P66" s="35">
        <v>0.5181347150259068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0.42487046701124348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-0.73845715575057036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3</v>
      </c>
      <c r="AC66" s="1">
        <f t="shared" si="41"/>
        <v>23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969</v>
      </c>
      <c r="AP66" t="s">
        <v>1295</v>
      </c>
      <c r="AQ66" s="22" t="e">
        <v>#VALUE!</v>
      </c>
      <c r="AR66" s="21">
        <v>73.845715575057042</v>
      </c>
      <c r="AS66">
        <v>42.487046632124347</v>
      </c>
      <c r="AT66" t="e">
        <v>#VALUE!</v>
      </c>
      <c r="AU66">
        <v>-73.845715575057042</v>
      </c>
      <c r="AV66" t="s">
        <v>2078</v>
      </c>
    </row>
    <row r="67" spans="1:48" x14ac:dyDescent="0.25">
      <c r="A67" s="14">
        <v>6.9999999999999944E-10</v>
      </c>
      <c r="B67" t="s">
        <v>1117</v>
      </c>
      <c r="C67" s="4">
        <v>8</v>
      </c>
      <c r="D67" s="4">
        <v>0</v>
      </c>
      <c r="E67" s="4">
        <v>4</v>
      </c>
      <c r="F67" s="4">
        <v>12</v>
      </c>
      <c r="G67" s="4">
        <v>35</v>
      </c>
      <c r="H67" s="4">
        <v>28.98</v>
      </c>
      <c r="I67" s="34">
        <v>2419.219947520578</v>
      </c>
      <c r="J67" s="35">
        <v>18.818181818181817</v>
      </c>
      <c r="K67" s="35">
        <v>16.046511627906977</v>
      </c>
      <c r="L67" s="35">
        <v>7.0975284637379774</v>
      </c>
      <c r="M67" s="35">
        <v>7.2281117140966247</v>
      </c>
      <c r="N67" s="4">
        <v>1.54</v>
      </c>
      <c r="O67" s="4">
        <v>14.925373134328353</v>
      </c>
      <c r="P67" s="35">
        <v>7.2912353347135959</v>
      </c>
      <c r="Q67" s="36" t="str">
        <f t="shared" si="29"/>
        <v xml:space="preserve"> </v>
      </c>
      <c r="R67" s="36" t="str">
        <f t="shared" si="30"/>
        <v xml:space="preserve"> </v>
      </c>
      <c r="S67" s="37">
        <f t="shared" si="31"/>
        <v>0.20772946929903385</v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-0.47778594277350261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31</v>
      </c>
      <c r="AC67" s="1">
        <f t="shared" si="41"/>
        <v>70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7.2912353354135959</v>
      </c>
      <c r="AH67" s="38" t="str">
        <f t="shared" si="46"/>
        <v xml:space="preserve"> </v>
      </c>
      <c r="AI67" s="1">
        <f t="shared" si="47"/>
        <v>11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1117</v>
      </c>
      <c r="AP67" t="s">
        <v>1250</v>
      </c>
      <c r="AQ67" s="22">
        <v>20.286425318710066</v>
      </c>
      <c r="AR67" s="21">
        <v>47.778594277350258</v>
      </c>
      <c r="AS67">
        <v>20.772946859903385</v>
      </c>
      <c r="AT67">
        <v>-20.286425318710066</v>
      </c>
      <c r="AU67">
        <v>-47.778594277350258</v>
      </c>
      <c r="AV67" t="s">
        <v>2079</v>
      </c>
    </row>
    <row r="68" spans="1:48" x14ac:dyDescent="0.25">
      <c r="A68" s="14">
        <v>7.0999999999999941E-10</v>
      </c>
      <c r="B68" t="s">
        <v>1032</v>
      </c>
      <c r="C68" s="4">
        <v>3</v>
      </c>
      <c r="D68" s="4">
        <v>2</v>
      </c>
      <c r="E68" s="4">
        <v>9</v>
      </c>
      <c r="F68" s="4">
        <v>14</v>
      </c>
      <c r="G68" s="4">
        <v>8</v>
      </c>
      <c r="H68" s="4">
        <v>7.14</v>
      </c>
      <c r="I68" s="34">
        <v>1895.7268363536475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-0.217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1032</v>
      </c>
      <c r="AP68" t="s">
        <v>1313</v>
      </c>
      <c r="AQ68" s="22" t="e">
        <v>#VALUE!</v>
      </c>
      <c r="AR68" s="21" t="e">
        <v>#VALUE!</v>
      </c>
      <c r="AS68">
        <v>12.04481792717087</v>
      </c>
      <c r="AT68" t="e">
        <v>#VALUE!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1042</v>
      </c>
      <c r="C69" s="4">
        <v>6</v>
      </c>
      <c r="D69" s="4">
        <v>0</v>
      </c>
      <c r="E69" s="4">
        <v>3</v>
      </c>
      <c r="F69" s="4">
        <v>9</v>
      </c>
      <c r="G69" s="4">
        <v>14.5</v>
      </c>
      <c r="H69" s="4">
        <v>13.35</v>
      </c>
      <c r="I69" s="34">
        <v>1574.1048993733061</v>
      </c>
      <c r="J69" s="35" t="s">
        <v>1238</v>
      </c>
      <c r="K69" s="35" t="s">
        <v>1238</v>
      </c>
      <c r="L69" s="35">
        <v>16.148293729372938</v>
      </c>
      <c r="M69" s="35" t="s">
        <v>1238</v>
      </c>
      <c r="N69" s="4" t="s">
        <v>132</v>
      </c>
      <c r="O69" s="4" t="s">
        <v>132</v>
      </c>
      <c r="P69" s="35">
        <v>6.666666666666667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6.666666667386667</v>
      </c>
      <c r="AH69" s="38" t="str">
        <f t="shared" si="46"/>
        <v xml:space="preserve"> </v>
      </c>
      <c r="AI69" s="1">
        <f t="shared" si="47"/>
        <v>19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1042</v>
      </c>
      <c r="AP69" t="s">
        <v>1254</v>
      </c>
      <c r="AQ69" s="22" t="e">
        <v>#VALUE!</v>
      </c>
      <c r="AR69" s="21">
        <v>-18.81411999663618</v>
      </c>
      <c r="AS69">
        <v>8.6142322097378266</v>
      </c>
      <c r="AT69" t="e">
        <v>#VALUE!</v>
      </c>
      <c r="AU69">
        <v>18.81411999663618</v>
      </c>
      <c r="AV69" t="s">
        <v>2081</v>
      </c>
    </row>
    <row r="70" spans="1:48" x14ac:dyDescent="0.25">
      <c r="A70" s="14">
        <v>7.2999999999999934E-10</v>
      </c>
      <c r="B70" t="s">
        <v>1106</v>
      </c>
      <c r="C70" s="4">
        <v>6</v>
      </c>
      <c r="D70" s="4">
        <v>0</v>
      </c>
      <c r="E70" s="4">
        <v>1</v>
      </c>
      <c r="F70" s="4">
        <v>7</v>
      </c>
      <c r="G70" s="4">
        <v>12</v>
      </c>
      <c r="H70" s="4">
        <v>10.94</v>
      </c>
      <c r="I70" s="34">
        <v>1747.3210334702467</v>
      </c>
      <c r="J70" s="35" t="s">
        <v>1238</v>
      </c>
      <c r="K70" s="35" t="s">
        <v>1238</v>
      </c>
      <c r="L70" s="35">
        <v>17.975895131086144</v>
      </c>
      <c r="M70" s="35">
        <v>16.343559201408397</v>
      </c>
      <c r="N70" s="4" t="s">
        <v>132</v>
      </c>
      <c r="O70" s="4" t="s">
        <v>132</v>
      </c>
      <c r="P70" s="35">
        <v>5.6489945155393055</v>
      </c>
      <c r="Q70" s="36">
        <f t="shared" si="29"/>
        <v>85.714285715015706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>
        <f t="shared" si="43"/>
        <v>32</v>
      </c>
      <c r="AF70" s="1" t="str">
        <f t="shared" si="44"/>
        <v xml:space="preserve"> </v>
      </c>
      <c r="AG70" s="38">
        <f t="shared" si="45"/>
        <v>5.6489945162693056</v>
      </c>
      <c r="AH70" s="38" t="str">
        <f t="shared" si="46"/>
        <v xml:space="preserve"> </v>
      </c>
      <c r="AI70" s="1">
        <f t="shared" si="47"/>
        <v>31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1106</v>
      </c>
      <c r="AP70" t="s">
        <v>1313</v>
      </c>
      <c r="AQ70" s="22" t="e">
        <v>#VALUE!</v>
      </c>
      <c r="AR70" s="21">
        <v>-32.261042370496519</v>
      </c>
      <c r="AS70">
        <v>9.6892138939671071</v>
      </c>
      <c r="AT70" t="e">
        <v>#VALUE!</v>
      </c>
      <c r="AU70">
        <v>32.261042370496519</v>
      </c>
      <c r="AV70" t="s">
        <v>2082</v>
      </c>
    </row>
    <row r="71" spans="1:48" x14ac:dyDescent="0.25">
      <c r="A71" s="14">
        <v>7.3999999999999931E-10</v>
      </c>
      <c r="B71" t="s">
        <v>1023</v>
      </c>
      <c r="C71" s="4">
        <v>4</v>
      </c>
      <c r="D71" s="4">
        <v>1</v>
      </c>
      <c r="E71" s="4">
        <v>4</v>
      </c>
      <c r="F71" s="4">
        <v>9</v>
      </c>
      <c r="G71" s="4">
        <v>1674</v>
      </c>
      <c r="H71" s="4">
        <v>1489.23</v>
      </c>
      <c r="I71" s="34">
        <v>23948.293476935214</v>
      </c>
      <c r="J71" s="35">
        <v>32.717292113589117</v>
      </c>
      <c r="K71" s="35">
        <v>27.592059645371531</v>
      </c>
      <c r="L71" s="35">
        <v>21.974333951400411</v>
      </c>
      <c r="M71" s="35">
        <v>19.048237864043131</v>
      </c>
      <c r="N71" s="4">
        <v>34.541000000000004</v>
      </c>
      <c r="O71" s="4">
        <v>10.1224255563349</v>
      </c>
      <c r="P71" s="35">
        <v>0.35395474037279073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1023</v>
      </c>
      <c r="AP71" t="s">
        <v>1293</v>
      </c>
      <c r="AQ71" s="22">
        <v>-38.590026043129512</v>
      </c>
      <c r="AR71" s="21">
        <v>-61.680310917234493</v>
      </c>
      <c r="AS71">
        <v>12.407082854898178</v>
      </c>
      <c r="AT71">
        <v>38.590026043129512</v>
      </c>
      <c r="AU71">
        <v>61.680310917234493</v>
      </c>
      <c r="AV71" t="s">
        <v>2083</v>
      </c>
    </row>
    <row r="72" spans="1:48" x14ac:dyDescent="0.25">
      <c r="A72" s="14">
        <v>7.4999999999999927E-10</v>
      </c>
      <c r="B72" t="s">
        <v>1135</v>
      </c>
      <c r="C72" s="4">
        <v>6</v>
      </c>
      <c r="D72" s="4">
        <v>1</v>
      </c>
      <c r="E72" s="4">
        <v>4</v>
      </c>
      <c r="F72" s="4">
        <v>11</v>
      </c>
      <c r="G72" s="4">
        <v>135</v>
      </c>
      <c r="H72" s="4">
        <v>132.16</v>
      </c>
      <c r="I72" s="34">
        <v>6288.2487585554472</v>
      </c>
      <c r="J72" s="35">
        <v>16.192109777015435</v>
      </c>
      <c r="K72" s="35">
        <v>10.77889242313025</v>
      </c>
      <c r="L72" s="35">
        <v>9.0312387062577226</v>
      </c>
      <c r="M72" s="35">
        <v>7.5485545100389571</v>
      </c>
      <c r="N72" s="4">
        <v>8.1620000000000008</v>
      </c>
      <c r="O72" s="4">
        <v>-33.512544802867374</v>
      </c>
      <c r="P72" s="35">
        <v>3.5396489104116227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>
        <f t="shared" si="34"/>
        <v>-0.31410432504659835</v>
      </c>
      <c r="W72" s="37" t="str">
        <f t="shared" si="35"/>
        <v/>
      </c>
      <c r="X72" s="37">
        <f t="shared" si="36"/>
        <v>-0.33550956073348681</v>
      </c>
      <c r="Y72" s="1" t="str">
        <f t="shared" si="37"/>
        <v xml:space="preserve"> </v>
      </c>
      <c r="Z72" s="1">
        <f t="shared" si="38"/>
        <v>47</v>
      </c>
      <c r="AA72" s="1" t="str">
        <f t="shared" si="39"/>
        <v xml:space="preserve"> </v>
      </c>
      <c r="AB72" s="1">
        <f t="shared" si="40"/>
        <v>51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3.5396489111616227</v>
      </c>
      <c r="AH72" s="38" t="str">
        <f t="shared" si="46"/>
        <v xml:space="preserve"> </v>
      </c>
      <c r="AI72" s="1">
        <f t="shared" si="47"/>
        <v>66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1135</v>
      </c>
      <c r="AP72" t="s">
        <v>1248</v>
      </c>
      <c r="AQ72" s="22">
        <v>31.410432504659834</v>
      </c>
      <c r="AR72" s="21">
        <v>33.550956073348679</v>
      </c>
      <c r="AS72">
        <v>2.1489104116222846</v>
      </c>
      <c r="AT72">
        <v>-31.410432504659834</v>
      </c>
      <c r="AU72">
        <v>-33.550956073348679</v>
      </c>
      <c r="AV72" t="s">
        <v>2084</v>
      </c>
    </row>
    <row r="73" spans="1:48" x14ac:dyDescent="0.25">
      <c r="A73" s="14">
        <v>7.5999999999999924E-10</v>
      </c>
      <c r="B73" t="s">
        <v>1136</v>
      </c>
      <c r="C73" s="4">
        <v>4</v>
      </c>
      <c r="D73" s="4">
        <v>0</v>
      </c>
      <c r="E73" s="4">
        <v>5</v>
      </c>
      <c r="F73" s="4">
        <v>9</v>
      </c>
      <c r="G73" s="4">
        <v>37</v>
      </c>
      <c r="H73" s="4">
        <v>31.8</v>
      </c>
      <c r="I73" s="34">
        <v>6614.9811662596931</v>
      </c>
      <c r="J73" s="35">
        <v>16.476683937823836</v>
      </c>
      <c r="K73" s="35">
        <v>14.957666980244593</v>
      </c>
      <c r="L73" s="35">
        <v>10.864590454770704</v>
      </c>
      <c r="M73" s="35">
        <v>10.168638254021438</v>
      </c>
      <c r="N73" s="4">
        <v>1.93</v>
      </c>
      <c r="O73" s="4">
        <v>-13.452914798206281</v>
      </c>
      <c r="P73" s="35">
        <v>5.6635220125786159</v>
      </c>
      <c r="Q73" s="36" t="str">
        <f t="shared" si="29"/>
        <v xml:space="preserve"> </v>
      </c>
      <c r="R73" s="36" t="str">
        <f t="shared" si="30"/>
        <v xml:space="preserve"> </v>
      </c>
      <c r="S73" s="37">
        <f t="shared" si="31"/>
        <v>0.16352201333861632</v>
      </c>
      <c r="T73" s="37" t="str">
        <f t="shared" si="32"/>
        <v/>
      </c>
      <c r="U73" s="37" t="str">
        <f t="shared" si="33"/>
        <v/>
      </c>
      <c r="V73" s="37">
        <f t="shared" si="34"/>
        <v>-0.30204980041763096</v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>
        <f t="shared" si="38"/>
        <v>48</v>
      </c>
      <c r="AA73" s="1" t="str">
        <f t="shared" si="39"/>
        <v xml:space="preserve"> </v>
      </c>
      <c r="AB73" s="1" t="str">
        <f t="shared" si="40"/>
        <v xml:space="preserve"> </v>
      </c>
      <c r="AC73" s="1">
        <f t="shared" si="41"/>
        <v>96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5.6635220133386159</v>
      </c>
      <c r="AH73" s="38" t="str">
        <f t="shared" si="46"/>
        <v xml:space="preserve"> </v>
      </c>
      <c r="AI73" s="1">
        <f t="shared" si="47"/>
        <v>30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1136</v>
      </c>
      <c r="AP73" t="s">
        <v>1250</v>
      </c>
      <c r="AQ73" s="22">
        <v>30.204980041763097</v>
      </c>
      <c r="AR73" s="21">
        <v>20.061724437213289</v>
      </c>
      <c r="AS73">
        <v>16.35220125786163</v>
      </c>
      <c r="AT73">
        <v>-30.204980041763097</v>
      </c>
      <c r="AU73">
        <v>-20.061724437213289</v>
      </c>
      <c r="AV73" t="s">
        <v>2085</v>
      </c>
    </row>
    <row r="74" spans="1:48" x14ac:dyDescent="0.25">
      <c r="A74" s="14">
        <v>7.699999999999992E-10</v>
      </c>
      <c r="B74" t="s">
        <v>1091</v>
      </c>
      <c r="C74" s="4">
        <v>2</v>
      </c>
      <c r="D74" s="4">
        <v>0</v>
      </c>
      <c r="E74" s="4">
        <v>7</v>
      </c>
      <c r="F74" s="4">
        <v>9</v>
      </c>
      <c r="G74" s="4">
        <v>8.625</v>
      </c>
      <c r="H74" s="4">
        <v>7.53</v>
      </c>
      <c r="I74" s="34">
        <v>1042.4872488117132</v>
      </c>
      <c r="J74" s="35" t="s">
        <v>1238</v>
      </c>
      <c r="K74" s="35" t="s">
        <v>1238</v>
      </c>
      <c r="L74" s="35">
        <v>16.15247290640394</v>
      </c>
      <c r="M74" s="35">
        <v>16.112786240786239</v>
      </c>
      <c r="N74" s="4" t="s">
        <v>132</v>
      </c>
      <c r="O74" s="4" t="s">
        <v>132</v>
      </c>
      <c r="P74" s="35">
        <v>4.7808764940239046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4.7808764947939046</v>
      </c>
      <c r="AH74" s="38" t="str">
        <f t="shared" si="46"/>
        <v xml:space="preserve"> </v>
      </c>
      <c r="AI74" s="1">
        <f t="shared" si="47"/>
        <v>38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1091</v>
      </c>
      <c r="AP74" t="s">
        <v>1254</v>
      </c>
      <c r="AQ74" s="22" t="e">
        <v>#VALUE!</v>
      </c>
      <c r="AR74" s="21">
        <v>-18.844869080692384</v>
      </c>
      <c r="AS74">
        <v>14.541832669322696</v>
      </c>
      <c r="AT74" t="e">
        <v>#VALUE!</v>
      </c>
      <c r="AU74">
        <v>18.844869080692384</v>
      </c>
      <c r="AV74" t="s">
        <v>2086</v>
      </c>
    </row>
    <row r="75" spans="1:48" x14ac:dyDescent="0.25">
      <c r="A75" s="14">
        <v>7.7999999999999917E-10</v>
      </c>
      <c r="B75" t="s">
        <v>993</v>
      </c>
      <c r="C75" s="4">
        <v>13</v>
      </c>
      <c r="D75" s="4">
        <v>1</v>
      </c>
      <c r="E75" s="4">
        <v>10</v>
      </c>
      <c r="F75" s="4">
        <v>24</v>
      </c>
      <c r="G75" s="4">
        <v>7.9395999908447266</v>
      </c>
      <c r="H75" s="4">
        <v>5.74</v>
      </c>
      <c r="I75" s="34">
        <v>5352.2454595364134</v>
      </c>
      <c r="J75" s="35" t="s">
        <v>1238</v>
      </c>
      <c r="K75" s="35" t="s">
        <v>1238</v>
      </c>
      <c r="L75" s="35">
        <v>14.58179336734694</v>
      </c>
      <c r="M75" s="35">
        <v>8.6512332210151826</v>
      </c>
      <c r="N75" s="4">
        <v>-1.331</v>
      </c>
      <c r="O75" s="4" t="s">
        <v>132</v>
      </c>
      <c r="P75" s="35">
        <v>0.10452961672473866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0.38320557409789652</v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>
        <f t="shared" si="41"/>
        <v>27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993</v>
      </c>
      <c r="AP75" t="s">
        <v>1295</v>
      </c>
      <c r="AQ75" s="22" t="e">
        <v>#VALUE!</v>
      </c>
      <c r="AR75" s="21">
        <v>-7.2882978195238257</v>
      </c>
      <c r="AS75">
        <v>38.320557331789651</v>
      </c>
      <c r="AT75" t="e">
        <v>#VALUE!</v>
      </c>
      <c r="AU75">
        <v>7.2882978195238257</v>
      </c>
      <c r="AV75" t="s">
        <v>2087</v>
      </c>
    </row>
    <row r="76" spans="1:48" x14ac:dyDescent="0.25">
      <c r="A76" s="14">
        <v>7.8999999999999913E-10</v>
      </c>
      <c r="B76" t="s">
        <v>1005</v>
      </c>
      <c r="C76" s="4">
        <v>5</v>
      </c>
      <c r="D76" s="4">
        <v>1</v>
      </c>
      <c r="E76" s="4">
        <v>5</v>
      </c>
      <c r="F76" s="4">
        <v>11</v>
      </c>
      <c r="G76" s="4">
        <v>29.5</v>
      </c>
      <c r="H76" s="4">
        <v>27.66</v>
      </c>
      <c r="I76" s="34">
        <v>1828.1842792283799</v>
      </c>
      <c r="J76" s="35">
        <v>9.691660826909601</v>
      </c>
      <c r="K76" s="35">
        <v>9.7946175637393775</v>
      </c>
      <c r="L76" s="35" t="s">
        <v>1238</v>
      </c>
      <c r="M76" s="35" t="s">
        <v>1238</v>
      </c>
      <c r="N76" s="4">
        <v>2.8540000000000001</v>
      </c>
      <c r="O76" s="4">
        <v>-9.3968253968253901</v>
      </c>
      <c r="P76" s="35">
        <v>4.2154736080983364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-0.58946250143828516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17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4.2154736088883364</v>
      </c>
      <c r="AH76" s="38" t="str">
        <f t="shared" si="46"/>
        <v xml:space="preserve"> </v>
      </c>
      <c r="AI76" s="1">
        <f t="shared" si="47"/>
        <v>51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1005</v>
      </c>
      <c r="AP76" t="s">
        <v>1246</v>
      </c>
      <c r="AQ76" s="22">
        <v>58.946250143828514</v>
      </c>
      <c r="AR76" s="21" t="e">
        <v>#VALUE!</v>
      </c>
      <c r="AS76">
        <v>6.6522053506869128</v>
      </c>
      <c r="AT76">
        <v>-58.946250143828514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1110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 t="s">
        <v>132</v>
      </c>
      <c r="I77" s="34" t="s">
        <v>132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 xml:space="preserve"> </v>
      </c>
      <c r="T77" s="37" t="str">
        <f t="shared" si="32"/>
        <v xml:space="preserve"> </v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 xml:space="preserve"> </v>
      </c>
      <c r="X77" s="37" t="str">
        <f t="shared" si="36"/>
        <v xml:space="preserve"> </v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1110</v>
      </c>
      <c r="AP77" t="s">
        <v>1242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2089</v>
      </c>
    </row>
    <row r="78" spans="1:48" x14ac:dyDescent="0.25">
      <c r="A78" s="14">
        <v>8.0999999999999906E-10</v>
      </c>
      <c r="B78" t="s">
        <v>1169</v>
      </c>
      <c r="C78" s="4">
        <v>9</v>
      </c>
      <c r="D78" s="4">
        <v>0</v>
      </c>
      <c r="E78" s="4">
        <v>0</v>
      </c>
      <c r="F78" s="4">
        <v>9</v>
      </c>
      <c r="G78" s="4">
        <v>12.5</v>
      </c>
      <c r="H78" s="4">
        <v>11.4</v>
      </c>
      <c r="I78" s="34">
        <v>1474.9424603185494</v>
      </c>
      <c r="J78" s="35" t="s">
        <v>1238</v>
      </c>
      <c r="K78" s="35" t="s">
        <v>1238</v>
      </c>
      <c r="L78" s="35">
        <v>17.837308540283317</v>
      </c>
      <c r="M78" s="35">
        <v>15.764817142857142</v>
      </c>
      <c r="N78" s="4" t="s">
        <v>132</v>
      </c>
      <c r="O78" s="4" t="s">
        <v>132</v>
      </c>
      <c r="P78" s="35">
        <v>6.140350877192982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6.1403508780029821</v>
      </c>
      <c r="AH78" s="38" t="str">
        <f t="shared" si="46"/>
        <v xml:space="preserve"> </v>
      </c>
      <c r="AI78" s="1">
        <f t="shared" si="47"/>
        <v>23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1169</v>
      </c>
      <c r="AP78" t="s">
        <v>1254</v>
      </c>
      <c r="AQ78" s="22" t="e">
        <v>#VALUE!</v>
      </c>
      <c r="AR78" s="21">
        <v>-31.241365362787587</v>
      </c>
      <c r="AS78">
        <v>9.6491228070175303</v>
      </c>
      <c r="AT78" t="e">
        <v>#VALUE!</v>
      </c>
      <c r="AU78">
        <v>31.241365362787587</v>
      </c>
      <c r="AV78" t="s">
        <v>2090</v>
      </c>
    </row>
    <row r="79" spans="1:48" x14ac:dyDescent="0.25">
      <c r="A79" s="14">
        <v>8.1999999999999903E-10</v>
      </c>
      <c r="B79" t="s">
        <v>1116</v>
      </c>
      <c r="C79" s="4">
        <v>7</v>
      </c>
      <c r="D79" s="4">
        <v>0</v>
      </c>
      <c r="E79" s="4">
        <v>6</v>
      </c>
      <c r="F79" s="4">
        <v>13</v>
      </c>
      <c r="G79" s="4">
        <v>55</v>
      </c>
      <c r="H79" s="4">
        <v>48.97</v>
      </c>
      <c r="I79" s="34">
        <v>11561.54373612482</v>
      </c>
      <c r="J79" s="35">
        <v>27.745042492917843</v>
      </c>
      <c r="K79" s="35">
        <v>28.33912037037037</v>
      </c>
      <c r="L79" s="35">
        <v>16.582863015970702</v>
      </c>
      <c r="M79" s="35">
        <v>16.92702377648256</v>
      </c>
      <c r="N79" s="4">
        <v>1.728</v>
      </c>
      <c r="O79" s="4">
        <v>-2.8121484814398223</v>
      </c>
      <c r="P79" s="35">
        <v>0.36757198284664083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1116</v>
      </c>
      <c r="AP79" t="s">
        <v>1248</v>
      </c>
      <c r="AQ79" s="22">
        <v>-17.527640989094028</v>
      </c>
      <c r="AR79" s="21">
        <v>-22.011545571745806</v>
      </c>
      <c r="AS79">
        <v>12.313661425362476</v>
      </c>
      <c r="AT79">
        <v>17.527640989094028</v>
      </c>
      <c r="AU79">
        <v>22.011545571745806</v>
      </c>
      <c r="AV79" t="s">
        <v>2091</v>
      </c>
    </row>
    <row r="80" spans="1:48" x14ac:dyDescent="0.25">
      <c r="A80" s="14">
        <v>8.2999999999999899E-10</v>
      </c>
      <c r="B80" t="s">
        <v>1146</v>
      </c>
      <c r="C80" s="4">
        <v>9</v>
      </c>
      <c r="D80" s="4">
        <v>1</v>
      </c>
      <c r="E80" s="4">
        <v>4</v>
      </c>
      <c r="F80" s="4">
        <v>14</v>
      </c>
      <c r="G80" s="4">
        <v>81</v>
      </c>
      <c r="H80" s="4">
        <v>67.56</v>
      </c>
      <c r="I80" s="34">
        <v>4482.5347391908836</v>
      </c>
      <c r="J80" s="35">
        <v>17.788309636650869</v>
      </c>
      <c r="K80" s="35">
        <v>18.190630048465266</v>
      </c>
      <c r="L80" s="35">
        <v>9.4818611761927531</v>
      </c>
      <c r="M80" s="35">
        <v>9.6236419693903805</v>
      </c>
      <c r="N80" s="4">
        <v>3.714</v>
      </c>
      <c r="O80" s="4">
        <v>-3.0287206266318565</v>
      </c>
      <c r="P80" s="35">
        <v>4.8845470692717587E-2</v>
      </c>
      <c r="Q80" s="36" t="str">
        <f t="shared" si="29"/>
        <v xml:space="preserve"> </v>
      </c>
      <c r="R80" s="36" t="str">
        <f t="shared" si="30"/>
        <v xml:space="preserve"> </v>
      </c>
      <c r="S80" s="37">
        <f t="shared" si="31"/>
        <v>0.19893428146943165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>
        <f t="shared" si="36"/>
        <v>-0.3023541617090969</v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>
        <f t="shared" si="40"/>
        <v>56</v>
      </c>
      <c r="AC80" s="1">
        <f t="shared" si="41"/>
        <v>75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1146</v>
      </c>
      <c r="AP80" t="s">
        <v>1248</v>
      </c>
      <c r="AQ80" s="22">
        <v>24.648950553498238</v>
      </c>
      <c r="AR80" s="21">
        <v>30.235416170909691</v>
      </c>
      <c r="AS80">
        <v>19.893428063943162</v>
      </c>
      <c r="AT80">
        <v>-24.648950553498238</v>
      </c>
      <c r="AU80">
        <v>-30.235416170909691</v>
      </c>
      <c r="AV80" t="s">
        <v>2092</v>
      </c>
    </row>
    <row r="81" spans="1:48" x14ac:dyDescent="0.25">
      <c r="A81" s="14">
        <v>8.3999999999999896E-10</v>
      </c>
      <c r="B81" t="s">
        <v>1085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1085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960</v>
      </c>
      <c r="C82" s="4">
        <v>8</v>
      </c>
      <c r="D82" s="4">
        <v>2</v>
      </c>
      <c r="E82" s="4">
        <v>6</v>
      </c>
      <c r="F82" s="4">
        <v>16</v>
      </c>
      <c r="G82" s="4">
        <v>77.872146606445313</v>
      </c>
      <c r="H82" s="4">
        <v>69.56</v>
      </c>
      <c r="I82" s="34">
        <v>4458.9535691054907</v>
      </c>
      <c r="J82" s="35">
        <v>36.529372181048728</v>
      </c>
      <c r="K82" s="35" t="s">
        <v>1238</v>
      </c>
      <c r="L82" s="35">
        <v>35.773122910826515</v>
      </c>
      <c r="M82" s="35">
        <v>31.718057971014492</v>
      </c>
      <c r="N82" s="4">
        <v>0.77500000000000002</v>
      </c>
      <c r="O82" s="4">
        <v>61.45833333333335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>
        <f t="shared" si="49"/>
        <v>61.458333334183351</v>
      </c>
      <c r="AL82" s="25" t="str">
        <f t="shared" si="50"/>
        <v xml:space="preserve"> </v>
      </c>
      <c r="AM82" s="1">
        <f t="shared" si="51"/>
        <v>12</v>
      </c>
      <c r="AN82" s="1" t="str">
        <f t="shared" si="52"/>
        <v xml:space="preserve"> </v>
      </c>
      <c r="AO82" t="s">
        <v>960</v>
      </c>
      <c r="AP82" t="s">
        <v>1293</v>
      </c>
      <c r="AQ82" s="22">
        <v>-54.737947881938624</v>
      </c>
      <c r="AR82" s="21">
        <v>-163.207505970131</v>
      </c>
      <c r="AS82">
        <v>11.949606967287686</v>
      </c>
      <c r="AT82">
        <v>54.737947881938624</v>
      </c>
      <c r="AU82">
        <v>163.207505970131</v>
      </c>
      <c r="AV82" t="s">
        <v>2094</v>
      </c>
    </row>
    <row r="83" spans="1:48" x14ac:dyDescent="0.25">
      <c r="A83" s="14">
        <v>8.5999999999999889E-10</v>
      </c>
      <c r="B83" t="s">
        <v>1073</v>
      </c>
      <c r="C83" s="4">
        <v>5</v>
      </c>
      <c r="D83" s="4">
        <v>0</v>
      </c>
      <c r="E83" s="4">
        <v>3</v>
      </c>
      <c r="F83" s="4">
        <v>8</v>
      </c>
      <c r="G83" s="4">
        <v>25.75</v>
      </c>
      <c r="H83" s="4">
        <v>19.850000000000001</v>
      </c>
      <c r="I83" s="34">
        <v>847.66707754864115</v>
      </c>
      <c r="J83" s="35" t="s">
        <v>1238</v>
      </c>
      <c r="K83" s="35" t="s">
        <v>1238</v>
      </c>
      <c r="L83" s="35">
        <v>20.163987343503514</v>
      </c>
      <c r="M83" s="35">
        <v>25.128681818181818</v>
      </c>
      <c r="N83" s="4" t="s">
        <v>132</v>
      </c>
      <c r="O83" s="4" t="s">
        <v>132</v>
      </c>
      <c r="P83" s="35">
        <v>5.0377833753148611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0.29722922000357682</v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>
        <f t="shared" si="41"/>
        <v>44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5.0377833761748612</v>
      </c>
      <c r="AH83" s="38" t="str">
        <f t="shared" si="46"/>
        <v xml:space="preserve"> </v>
      </c>
      <c r="AI83" s="1">
        <f t="shared" si="47"/>
        <v>36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1073</v>
      </c>
      <c r="AP83" t="s">
        <v>1254</v>
      </c>
      <c r="AQ83" s="22" t="e">
        <v>#VALUE!</v>
      </c>
      <c r="AR83" s="21">
        <v>-48.360343946673481</v>
      </c>
      <c r="AS83">
        <v>29.722921914357681</v>
      </c>
      <c r="AT83" t="e">
        <v>#VALUE!</v>
      </c>
      <c r="AU83">
        <v>48.360343946673481</v>
      </c>
      <c r="AV83" t="s">
        <v>2095</v>
      </c>
    </row>
    <row r="84" spans="1:48" x14ac:dyDescent="0.25">
      <c r="A84" s="14">
        <v>8.6999999999999886E-10</v>
      </c>
      <c r="B84" t="s">
        <v>1078</v>
      </c>
      <c r="C84" s="4">
        <v>3</v>
      </c>
      <c r="D84" s="4">
        <v>0</v>
      </c>
      <c r="E84" s="4">
        <v>0</v>
      </c>
      <c r="F84" s="4">
        <v>3</v>
      </c>
      <c r="G84" s="4" t="s">
        <v>132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>
        <f t="shared" si="29"/>
        <v>100.00000000087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10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1078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1025</v>
      </c>
      <c r="C85" s="4">
        <v>9</v>
      </c>
      <c r="D85" s="4">
        <v>0</v>
      </c>
      <c r="E85" s="4">
        <v>0</v>
      </c>
      <c r="F85" s="4">
        <v>9</v>
      </c>
      <c r="G85" s="4">
        <v>7</v>
      </c>
      <c r="H85" s="4">
        <v>5.0999999999999996</v>
      </c>
      <c r="I85" s="34">
        <v>938.39936034256209</v>
      </c>
      <c r="J85" s="35">
        <v>13.579250440777548</v>
      </c>
      <c r="K85" s="35">
        <v>8.8358136429716936</v>
      </c>
      <c r="L85" s="35" t="s">
        <v>1238</v>
      </c>
      <c r="M85" s="35" t="s">
        <v>1238</v>
      </c>
      <c r="N85" s="4">
        <v>0.28500000000000003</v>
      </c>
      <c r="O85" s="4">
        <v>5.5555555555555598</v>
      </c>
      <c r="P85" s="35">
        <v>2.971509905422435</v>
      </c>
      <c r="Q85" s="36">
        <f t="shared" si="29"/>
        <v>100.00000000087999</v>
      </c>
      <c r="R85" s="36" t="str">
        <f t="shared" si="30"/>
        <v xml:space="preserve"> </v>
      </c>
      <c r="S85" s="37">
        <f t="shared" si="31"/>
        <v>0.37254902048784316</v>
      </c>
      <c r="T85" s="37" t="str">
        <f t="shared" si="32"/>
        <v/>
      </c>
      <c r="U85" s="37" t="str">
        <f t="shared" si="33"/>
        <v/>
      </c>
      <c r="V85" s="37">
        <f t="shared" si="34"/>
        <v>-0.42478470843500171</v>
      </c>
      <c r="W85" s="37" t="str">
        <f t="shared" si="35"/>
        <v xml:space="preserve"> </v>
      </c>
      <c r="X85" s="37" t="str">
        <f t="shared" si="36"/>
        <v xml:space="preserve"> </v>
      </c>
      <c r="Y85" s="1" t="str">
        <f t="shared" si="37"/>
        <v xml:space="preserve"> </v>
      </c>
      <c r="Z85" s="1">
        <f t="shared" si="38"/>
        <v>33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30</v>
      </c>
      <c r="AD85" s="1" t="str">
        <f t="shared" si="42"/>
        <v xml:space="preserve"> </v>
      </c>
      <c r="AE85" s="1">
        <f t="shared" si="43"/>
        <v>9</v>
      </c>
      <c r="AF85" s="1" t="str">
        <f t="shared" si="44"/>
        <v xml:space="preserve"> </v>
      </c>
      <c r="AG85" s="38">
        <f t="shared" si="45"/>
        <v>2.9715099063024351</v>
      </c>
      <c r="AH85" s="38" t="str">
        <f t="shared" si="46"/>
        <v xml:space="preserve"> </v>
      </c>
      <c r="AI85" s="1">
        <f t="shared" si="47"/>
        <v>76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1025</v>
      </c>
      <c r="AP85" t="s">
        <v>1246</v>
      </c>
      <c r="AQ85" s="22">
        <v>42.478470843500169</v>
      </c>
      <c r="AR85" s="21" t="e">
        <v>#VALUE!</v>
      </c>
      <c r="AS85">
        <v>37.254901960784316</v>
      </c>
      <c r="AT85">
        <v>-42.478470843500169</v>
      </c>
      <c r="AU85" t="e">
        <v>#VALUE!</v>
      </c>
      <c r="AV85" t="s">
        <v>2097</v>
      </c>
    </row>
    <row r="86" spans="1:48" x14ac:dyDescent="0.25">
      <c r="A86" s="14">
        <v>8.8999999999999879E-10</v>
      </c>
      <c r="B86" t="s">
        <v>1124</v>
      </c>
      <c r="C86" s="4">
        <v>13</v>
      </c>
      <c r="D86" s="4">
        <v>0</v>
      </c>
      <c r="E86" s="4">
        <v>0</v>
      </c>
      <c r="F86" s="4">
        <v>13</v>
      </c>
      <c r="G86" s="4">
        <v>47</v>
      </c>
      <c r="H86" s="4">
        <v>38.85</v>
      </c>
      <c r="I86" s="34">
        <v>4807.2278751405338</v>
      </c>
      <c r="J86" s="35">
        <v>10.983961287871425</v>
      </c>
      <c r="K86" s="35">
        <v>8.0902722548427288</v>
      </c>
      <c r="L86" s="35">
        <v>6.6247651858567549</v>
      </c>
      <c r="M86" s="35">
        <v>4.6302937774537147</v>
      </c>
      <c r="N86" s="4">
        <v>2.6840000000000002</v>
      </c>
      <c r="O86" s="4">
        <v>300.59701492537317</v>
      </c>
      <c r="P86" s="35">
        <v>0.95315781891576123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0.20978121067120972</v>
      </c>
      <c r="T86" s="37" t="str">
        <f t="shared" si="32"/>
        <v/>
      </c>
      <c r="U86" s="37" t="str">
        <f t="shared" si="33"/>
        <v/>
      </c>
      <c r="V86" s="37">
        <f t="shared" si="34"/>
        <v>-0.53472082113099029</v>
      </c>
      <c r="W86" s="37" t="str">
        <f t="shared" si="35"/>
        <v/>
      </c>
      <c r="X86" s="37">
        <f t="shared" si="36"/>
        <v>-0.51257039354554323</v>
      </c>
      <c r="Y86" s="1" t="str">
        <f t="shared" si="37"/>
        <v xml:space="preserve"> </v>
      </c>
      <c r="Z86" s="1">
        <f t="shared" si="38"/>
        <v>23</v>
      </c>
      <c r="AA86" s="1" t="str">
        <f t="shared" si="39"/>
        <v xml:space="preserve"> </v>
      </c>
      <c r="AB86" s="1">
        <f t="shared" si="40"/>
        <v>27</v>
      </c>
      <c r="AC86" s="1">
        <f t="shared" si="41"/>
        <v>68</v>
      </c>
      <c r="AD86" s="1" t="str">
        <f t="shared" si="42"/>
        <v xml:space="preserve"> </v>
      </c>
      <c r="AE86" s="1">
        <f t="shared" si="43"/>
        <v>8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1124</v>
      </c>
      <c r="AP86" t="s">
        <v>1242</v>
      </c>
      <c r="AQ86" s="22">
        <v>53.472082113099027</v>
      </c>
      <c r="AR86" s="21">
        <v>51.257039354554323</v>
      </c>
      <c r="AS86">
        <v>20.978120978120973</v>
      </c>
      <c r="AT86">
        <v>-53.472082113099027</v>
      </c>
      <c r="AU86">
        <v>-51.257039354554323</v>
      </c>
      <c r="AV86" t="s">
        <v>2098</v>
      </c>
    </row>
    <row r="87" spans="1:48" x14ac:dyDescent="0.25">
      <c r="A87" s="14">
        <v>8.9999999999999875E-10</v>
      </c>
      <c r="B87" t="s">
        <v>964</v>
      </c>
      <c r="C87" s="4">
        <v>8</v>
      </c>
      <c r="D87" s="4">
        <v>0</v>
      </c>
      <c r="E87" s="4">
        <v>1</v>
      </c>
      <c r="F87" s="4">
        <v>9</v>
      </c>
      <c r="G87" s="4">
        <v>12.25</v>
      </c>
      <c r="H87" s="4">
        <v>10.97</v>
      </c>
      <c r="I87" s="34">
        <v>3645.7288105958801</v>
      </c>
      <c r="J87" s="35">
        <v>13.476658476658477</v>
      </c>
      <c r="K87" s="35">
        <v>11.547368421052632</v>
      </c>
      <c r="L87" s="35" t="s">
        <v>1238</v>
      </c>
      <c r="M87" s="35" t="s">
        <v>1238</v>
      </c>
      <c r="N87" s="4">
        <v>0.81400000000000006</v>
      </c>
      <c r="O87" s="4">
        <v>-7.4999999999999938</v>
      </c>
      <c r="P87" s="35">
        <v>3.4639927073837735</v>
      </c>
      <c r="Q87" s="36">
        <f t="shared" si="29"/>
        <v>88.888888889788888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>
        <f t="shared" si="34"/>
        <v>-0.42913049076005305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>
        <f t="shared" si="38"/>
        <v>32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24</v>
      </c>
      <c r="AF87" s="1" t="str">
        <f t="shared" si="44"/>
        <v xml:space="preserve"> </v>
      </c>
      <c r="AG87" s="38">
        <f t="shared" si="45"/>
        <v>3.4639927082837736</v>
      </c>
      <c r="AH87" s="38" t="str">
        <f t="shared" si="46"/>
        <v xml:space="preserve"> </v>
      </c>
      <c r="AI87" s="1">
        <f t="shared" si="47"/>
        <v>71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964</v>
      </c>
      <c r="AP87" t="s">
        <v>1246</v>
      </c>
      <c r="AQ87" s="22">
        <v>42.913049076005308</v>
      </c>
      <c r="AR87" s="21" t="e">
        <v>#VALUE!</v>
      </c>
      <c r="AS87">
        <v>11.66818596171375</v>
      </c>
      <c r="AT87">
        <v>-42.913049076005308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1113</v>
      </c>
      <c r="C88" s="4">
        <v>7</v>
      </c>
      <c r="D88" s="4">
        <v>0</v>
      </c>
      <c r="E88" s="4">
        <v>0</v>
      </c>
      <c r="F88" s="4">
        <v>7</v>
      </c>
      <c r="G88" s="4">
        <v>9</v>
      </c>
      <c r="H88" s="4">
        <v>5.47</v>
      </c>
      <c r="I88" s="34">
        <v>372.24409272576827</v>
      </c>
      <c r="J88" s="35">
        <v>9.2711864406779654</v>
      </c>
      <c r="K88" s="35">
        <v>18.294314381270905</v>
      </c>
      <c r="L88" s="35">
        <v>5.2063785200462247</v>
      </c>
      <c r="M88" s="35">
        <v>5.4744767441860462</v>
      </c>
      <c r="N88" s="4">
        <v>0.59</v>
      </c>
      <c r="O88" s="4">
        <v>-67.635765222161282</v>
      </c>
      <c r="P88" s="35">
        <v>1.4625228519195612</v>
      </c>
      <c r="Q88" s="36">
        <f t="shared" si="29"/>
        <v>100.00000000091001</v>
      </c>
      <c r="R88" s="36" t="str">
        <f t="shared" si="30"/>
        <v xml:space="preserve"> </v>
      </c>
      <c r="S88" s="37">
        <f t="shared" si="31"/>
        <v>0.64533820931950647</v>
      </c>
      <c r="T88" s="37" t="str">
        <f t="shared" si="32"/>
        <v/>
      </c>
      <c r="U88" s="37" t="str">
        <f t="shared" si="33"/>
        <v/>
      </c>
      <c r="V88" s="37">
        <f t="shared" si="34"/>
        <v>-0.60727374203117868</v>
      </c>
      <c r="W88" s="37" t="str">
        <f t="shared" si="35"/>
        <v/>
      </c>
      <c r="X88" s="37">
        <f t="shared" si="36"/>
        <v>-0.61693087047116646</v>
      </c>
      <c r="Y88" s="1" t="str">
        <f t="shared" si="37"/>
        <v xml:space="preserve"> </v>
      </c>
      <c r="Z88" s="1">
        <f t="shared" si="38"/>
        <v>14</v>
      </c>
      <c r="AA88" s="1" t="str">
        <f t="shared" si="39"/>
        <v xml:space="preserve"> </v>
      </c>
      <c r="AB88" s="1">
        <f t="shared" si="40"/>
        <v>11</v>
      </c>
      <c r="AC88" s="1">
        <f t="shared" si="41"/>
        <v>8</v>
      </c>
      <c r="AD88" s="1" t="str">
        <f t="shared" si="42"/>
        <v xml:space="preserve"> </v>
      </c>
      <c r="AE88" s="1">
        <f t="shared" si="43"/>
        <v>7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-67.635765221251276</v>
      </c>
      <c r="AM88" s="1" t="str">
        <f t="shared" si="51"/>
        <v xml:space="preserve"> </v>
      </c>
      <c r="AN88" s="1">
        <f t="shared" si="52"/>
        <v>7</v>
      </c>
      <c r="AO88" t="s">
        <v>1113</v>
      </c>
      <c r="AP88" t="s">
        <v>1295</v>
      </c>
      <c r="AQ88" s="22">
        <v>60.727374203117868</v>
      </c>
      <c r="AR88" s="21">
        <v>61.693087047116649</v>
      </c>
      <c r="AS88">
        <v>64.533820840950654</v>
      </c>
      <c r="AT88">
        <v>-60.727374203117868</v>
      </c>
      <c r="AU88">
        <v>-61.693087047116649</v>
      </c>
      <c r="AV88" t="s">
        <v>2100</v>
      </c>
    </row>
    <row r="89" spans="1:48" x14ac:dyDescent="0.25">
      <c r="A89" s="14">
        <v>9.1999999999999868E-10</v>
      </c>
      <c r="B89" t="s">
        <v>1125</v>
      </c>
      <c r="C89" s="4">
        <v>8</v>
      </c>
      <c r="D89" s="4">
        <v>0</v>
      </c>
      <c r="E89" s="4">
        <v>2</v>
      </c>
      <c r="F89" s="4">
        <v>10</v>
      </c>
      <c r="G89" s="4">
        <v>36</v>
      </c>
      <c r="H89" s="4">
        <v>33.78</v>
      </c>
      <c r="I89" s="34">
        <v>881.64130802420902</v>
      </c>
      <c r="J89" s="35">
        <v>33.248031496062993</v>
      </c>
      <c r="K89" s="35">
        <v>13.528233880656789</v>
      </c>
      <c r="L89" s="35">
        <v>8.7459132075471686</v>
      </c>
      <c r="M89" s="35">
        <v>6.9163443748134874</v>
      </c>
      <c r="N89" s="4">
        <v>1.016</v>
      </c>
      <c r="O89" s="4">
        <v>-67.746031746031747</v>
      </c>
      <c r="P89" s="35">
        <v>6.8206039076376559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-0.35650292301066178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49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46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6.820603908557656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16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>
        <f t="shared" ref="AL89:AL152" si="74">IF(ISERROR((IF(O89&lt;$AL$5,O89+A89," ")))=TRUE," ",((IF(O89&lt;$AL$5,O89+A89," "))))</f>
        <v>-67.74603174511175</v>
      </c>
      <c r="AM89" s="1" t="str">
        <f t="shared" ref="AM89:AM152" si="75">IF(ISERROR((RANK(AK89,AK$7:AK$184,0)))=TRUE," ",((RANK(AK89,AK$7:AK$184,0))))</f>
        <v xml:space="preserve"> </v>
      </c>
      <c r="AN89" s="1">
        <f t="shared" ref="AN89:AN152" si="76">IF(ISERROR((RANK(AL89,AL$7:AL$184,0)))=TRUE," ",((RANK(AL89,AL$7:AL$184,0))))</f>
        <v>8</v>
      </c>
      <c r="AO89" t="s">
        <v>1125</v>
      </c>
      <c r="AP89" t="s">
        <v>1244</v>
      </c>
      <c r="AQ89" s="22">
        <v>-40.838231199711458</v>
      </c>
      <c r="AR89" s="21">
        <v>35.65029230106618</v>
      </c>
      <c r="AS89">
        <v>6.5719360568383678</v>
      </c>
      <c r="AT89">
        <v>40.838231199711458</v>
      </c>
      <c r="AU89">
        <v>-35.65029230106618</v>
      </c>
      <c r="AV89" t="s">
        <v>2101</v>
      </c>
    </row>
    <row r="90" spans="1:48" x14ac:dyDescent="0.25">
      <c r="A90" s="14">
        <v>9.2999999999999865E-10</v>
      </c>
      <c r="B90" t="s">
        <v>1118</v>
      </c>
      <c r="C90" s="4">
        <v>7</v>
      </c>
      <c r="D90" s="4">
        <v>2</v>
      </c>
      <c r="E90" s="4">
        <v>4</v>
      </c>
      <c r="F90" s="4">
        <v>13</v>
      </c>
      <c r="G90" s="4">
        <v>19.923000335693359</v>
      </c>
      <c r="H90" s="4">
        <v>14.99</v>
      </c>
      <c r="I90" s="34">
        <v>1980.7116699813164</v>
      </c>
      <c r="J90" s="35">
        <v>10.92701112628653</v>
      </c>
      <c r="K90" s="35">
        <v>13.16553076674106</v>
      </c>
      <c r="L90" s="35">
        <v>4.2035906176198594</v>
      </c>
      <c r="M90" s="35">
        <v>4.8101905703116117</v>
      </c>
      <c r="N90" s="4">
        <v>1.0409999999999999</v>
      </c>
      <c r="O90" s="4">
        <v>2502.4999999999995</v>
      </c>
      <c r="P90" s="35">
        <v>1.7582388859418648E-2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0.32908608069606798</v>
      </c>
      <c r="T90" s="37" t="str">
        <f t="shared" si="56"/>
        <v/>
      </c>
      <c r="U90" s="37" t="str">
        <f t="shared" si="57"/>
        <v/>
      </c>
      <c r="V90" s="37">
        <f t="shared" si="58"/>
        <v>-0.5371332226065797</v>
      </c>
      <c r="W90" s="37" t="str">
        <f t="shared" si="59"/>
        <v/>
      </c>
      <c r="X90" s="37">
        <f t="shared" si="60"/>
        <v>-0.6907128837084795</v>
      </c>
      <c r="Y90" s="1" t="str">
        <f t="shared" si="61"/>
        <v xml:space="preserve"> </v>
      </c>
      <c r="Z90" s="1">
        <f t="shared" si="62"/>
        <v>22</v>
      </c>
      <c r="AA90" s="1" t="str">
        <f t="shared" si="63"/>
        <v xml:space="preserve"> </v>
      </c>
      <c r="AB90" s="1">
        <f t="shared" si="64"/>
        <v>7</v>
      </c>
      <c r="AC90" s="1">
        <f t="shared" si="65"/>
        <v>38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1118</v>
      </c>
      <c r="AP90" t="s">
        <v>1242</v>
      </c>
      <c r="AQ90" s="22">
        <v>53.713322260657968</v>
      </c>
      <c r="AR90" s="21">
        <v>69.071288370847952</v>
      </c>
      <c r="AS90">
        <v>32.908607976606795</v>
      </c>
      <c r="AT90">
        <v>-53.713322260657968</v>
      </c>
      <c r="AU90">
        <v>-69.071288370847952</v>
      </c>
      <c r="AV90" t="s">
        <v>2102</v>
      </c>
    </row>
    <row r="91" spans="1:48" x14ac:dyDescent="0.25">
      <c r="A91" s="14">
        <v>9.3999999999999862E-10</v>
      </c>
      <c r="B91" t="s">
        <v>1093</v>
      </c>
      <c r="C91" s="4">
        <v>8</v>
      </c>
      <c r="D91" s="4">
        <v>1</v>
      </c>
      <c r="E91" s="4">
        <v>7</v>
      </c>
      <c r="F91" s="4">
        <v>16</v>
      </c>
      <c r="G91" s="4">
        <v>60.5</v>
      </c>
      <c r="H91" s="4">
        <v>53.99</v>
      </c>
      <c r="I91" s="34">
        <v>10096.594703299186</v>
      </c>
      <c r="J91" s="35">
        <v>20.160567587752055</v>
      </c>
      <c r="K91" s="35">
        <v>17.91901759044142</v>
      </c>
      <c r="L91" s="35">
        <v>11.891425774225775</v>
      </c>
      <c r="M91" s="35">
        <v>11.02689924778597</v>
      </c>
      <c r="N91" s="4">
        <v>2.6779999999999999</v>
      </c>
      <c r="O91" s="4">
        <v>3.3976833976834007</v>
      </c>
      <c r="P91" s="35">
        <v>4.7638451565104649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4.763845157450465</v>
      </c>
      <c r="AH91" s="38" t="str">
        <f t="shared" si="70"/>
        <v xml:space="preserve"> </v>
      </c>
      <c r="AI91" s="1">
        <f t="shared" si="71"/>
        <v>40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1093</v>
      </c>
      <c r="AP91" t="s">
        <v>1250</v>
      </c>
      <c r="AQ91" s="22">
        <v>14.60009656880128</v>
      </c>
      <c r="AR91" s="21">
        <v>12.506589702414505</v>
      </c>
      <c r="AS91">
        <v>12.057788479348019</v>
      </c>
      <c r="AT91">
        <v>-14.60009656880128</v>
      </c>
      <c r="AU91">
        <v>-12.506589702414505</v>
      </c>
      <c r="AV91" t="s">
        <v>2103</v>
      </c>
    </row>
    <row r="92" spans="1:48" x14ac:dyDescent="0.25">
      <c r="A92" s="14">
        <v>9.4999999999999858E-10</v>
      </c>
      <c r="B92" t="s">
        <v>997</v>
      </c>
      <c r="C92" s="4">
        <v>8</v>
      </c>
      <c r="D92" s="4">
        <v>0</v>
      </c>
      <c r="E92" s="4">
        <v>1</v>
      </c>
      <c r="F92" s="4">
        <v>9</v>
      </c>
      <c r="G92" s="4">
        <v>42</v>
      </c>
      <c r="H92" s="4">
        <v>37.119999999999997</v>
      </c>
      <c r="I92" s="34">
        <v>7616.5455289977062</v>
      </c>
      <c r="J92" s="35">
        <v>17.345794392523363</v>
      </c>
      <c r="K92" s="35">
        <v>15.21311475409836</v>
      </c>
      <c r="L92" s="35">
        <v>8.7078578819238057</v>
      </c>
      <c r="M92" s="35">
        <v>7.8321712069298517</v>
      </c>
      <c r="N92" s="4">
        <v>2.44</v>
      </c>
      <c r="O92" s="4">
        <v>10.909090909090898</v>
      </c>
      <c r="P92" s="35">
        <v>1.4008620689655173</v>
      </c>
      <c r="Q92" s="36">
        <f t="shared" si="53"/>
        <v>88.888888889838881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>
        <f t="shared" si="60"/>
        <v>-0.35930291544385673</v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>
        <f t="shared" si="64"/>
        <v>48</v>
      </c>
      <c r="AC92" s="1" t="str">
        <f t="shared" si="65"/>
        <v xml:space="preserve"> </v>
      </c>
      <c r="AD92" s="1" t="str">
        <f t="shared" si="66"/>
        <v xml:space="preserve"> </v>
      </c>
      <c r="AE92" s="1">
        <f t="shared" si="67"/>
        <v>23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997</v>
      </c>
      <c r="AP92" t="s">
        <v>1239</v>
      </c>
      <c r="AQ92" s="22">
        <v>26.523439401633699</v>
      </c>
      <c r="AR92" s="21">
        <v>35.930291544385675</v>
      </c>
      <c r="AS92">
        <v>13.146551724137945</v>
      </c>
      <c r="AT92">
        <v>-26.523439401633699</v>
      </c>
      <c r="AU92">
        <v>-35.930291544385675</v>
      </c>
      <c r="AV92" t="s">
        <v>2104</v>
      </c>
    </row>
    <row r="93" spans="1:48" x14ac:dyDescent="0.25">
      <c r="A93" s="14">
        <v>9.5999999999999855E-10</v>
      </c>
      <c r="B93" t="s">
        <v>1147</v>
      </c>
      <c r="C93" s="4">
        <v>23</v>
      </c>
      <c r="D93" s="4">
        <v>1</v>
      </c>
      <c r="E93" s="4">
        <v>4</v>
      </c>
      <c r="F93" s="4">
        <v>28</v>
      </c>
      <c r="G93" s="4">
        <v>53.5</v>
      </c>
      <c r="H93" s="4">
        <v>40.81</v>
      </c>
      <c r="I93" s="34">
        <v>62716.786223829477</v>
      </c>
      <c r="J93" s="35">
        <v>15.842391304347826</v>
      </c>
      <c r="K93" s="35">
        <v>14.987146529562983</v>
      </c>
      <c r="L93" s="35">
        <v>11.702568024108517</v>
      </c>
      <c r="M93" s="35">
        <v>11.183294389183498</v>
      </c>
      <c r="N93" s="4">
        <v>2.5760000000000001</v>
      </c>
      <c r="O93" s="4">
        <v>-2.7924528301886733</v>
      </c>
      <c r="P93" s="35">
        <v>8.3582455280568482</v>
      </c>
      <c r="Q93" s="36">
        <f t="shared" si="53"/>
        <v>82.142857143817139</v>
      </c>
      <c r="R93" s="36" t="str">
        <f t="shared" si="54"/>
        <v xml:space="preserve"> </v>
      </c>
      <c r="S93" s="37">
        <f t="shared" si="55"/>
        <v>0.31095319870565058</v>
      </c>
      <c r="T93" s="37" t="str">
        <f t="shared" si="56"/>
        <v/>
      </c>
      <c r="U93" s="37" t="str">
        <f t="shared" si="57"/>
        <v/>
      </c>
      <c r="V93" s="37">
        <f t="shared" si="58"/>
        <v>-0.32891835429648131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>
        <f t="shared" si="62"/>
        <v>43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43</v>
      </c>
      <c r="AD93" s="1" t="str">
        <f t="shared" si="66"/>
        <v xml:space="preserve"> </v>
      </c>
      <c r="AE93" s="1">
        <f t="shared" si="67"/>
        <v>41</v>
      </c>
      <c r="AF93" s="1" t="str">
        <f t="shared" si="68"/>
        <v xml:space="preserve"> </v>
      </c>
      <c r="AG93" s="38">
        <f t="shared" si="69"/>
        <v>8.3582455290168483</v>
      </c>
      <c r="AH93" s="38" t="str">
        <f t="shared" si="70"/>
        <v xml:space="preserve"> </v>
      </c>
      <c r="AI93" s="1">
        <f t="shared" si="71"/>
        <v>8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1147</v>
      </c>
      <c r="AP93" t="s">
        <v>1295</v>
      </c>
      <c r="AQ93" s="22">
        <v>32.891835429648133</v>
      </c>
      <c r="AR93" s="21">
        <v>13.896146256238595</v>
      </c>
      <c r="AS93">
        <v>31.095319774565056</v>
      </c>
      <c r="AT93">
        <v>-32.891835429648133</v>
      </c>
      <c r="AU93">
        <v>-13.896146256238595</v>
      </c>
      <c r="AV93" t="s">
        <v>2105</v>
      </c>
    </row>
    <row r="94" spans="1:48" x14ac:dyDescent="0.25">
      <c r="A94" s="14">
        <v>9.6999999999999851E-10</v>
      </c>
      <c r="B94" t="s">
        <v>948</v>
      </c>
      <c r="C94" s="4">
        <v>4</v>
      </c>
      <c r="D94" s="4">
        <v>0</v>
      </c>
      <c r="E94" s="4">
        <v>1</v>
      </c>
      <c r="F94" s="4">
        <v>5</v>
      </c>
      <c r="G94" s="4">
        <v>83</v>
      </c>
      <c r="H94" s="4">
        <v>69.14</v>
      </c>
      <c r="I94" s="34">
        <v>2900.1717975514698</v>
      </c>
      <c r="J94" s="35">
        <v>39.508571428571429</v>
      </c>
      <c r="K94" s="35">
        <v>37.092274678111586</v>
      </c>
      <c r="L94" s="35">
        <v>20.942283737024223</v>
      </c>
      <c r="M94" s="35">
        <v>19.419208556149734</v>
      </c>
      <c r="N94" s="4">
        <v>1.75</v>
      </c>
      <c r="O94" s="4">
        <v>35.65891472868217</v>
      </c>
      <c r="P94" s="35">
        <v>0.84610934336129595</v>
      </c>
      <c r="Q94" s="36">
        <f t="shared" si="53"/>
        <v>80.000000000970005</v>
      </c>
      <c r="R94" s="36" t="str">
        <f t="shared" si="54"/>
        <v xml:space="preserve"> </v>
      </c>
      <c r="S94" s="37">
        <f t="shared" si="55"/>
        <v>0.20046283001252233</v>
      </c>
      <c r="T94" s="37" t="str">
        <f t="shared" si="56"/>
        <v/>
      </c>
      <c r="U94" s="37" t="str">
        <f t="shared" si="57"/>
        <v/>
      </c>
      <c r="V94" s="37" t="str">
        <f t="shared" si="58"/>
        <v/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>
        <f t="shared" si="65"/>
        <v>73</v>
      </c>
      <c r="AD94" s="1" t="str">
        <f t="shared" si="66"/>
        <v xml:space="preserve"> </v>
      </c>
      <c r="AE94" s="1">
        <f t="shared" si="67"/>
        <v>45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948</v>
      </c>
      <c r="AP94" t="s">
        <v>1293</v>
      </c>
      <c r="AQ94" s="22">
        <v>-67.357797344674267</v>
      </c>
      <c r="AR94" s="21">
        <v>-54.086806608453998</v>
      </c>
      <c r="AS94">
        <v>20.046282904252234</v>
      </c>
      <c r="AT94">
        <v>67.357797344674267</v>
      </c>
      <c r="AU94">
        <v>54.086806608453998</v>
      </c>
      <c r="AV94" t="s">
        <v>2106</v>
      </c>
    </row>
    <row r="95" spans="1:48" x14ac:dyDescent="0.25">
      <c r="A95" s="14">
        <v>9.7999999999999848E-10</v>
      </c>
      <c r="B95" t="s">
        <v>1184</v>
      </c>
      <c r="C95" s="4">
        <v>13</v>
      </c>
      <c r="D95" s="4">
        <v>1</v>
      </c>
      <c r="E95" s="4">
        <v>2</v>
      </c>
      <c r="F95" s="4">
        <v>16</v>
      </c>
      <c r="G95" s="4">
        <v>5</v>
      </c>
      <c r="H95" s="4">
        <v>2.7</v>
      </c>
      <c r="I95" s="34">
        <v>455.97093601091609</v>
      </c>
      <c r="J95" s="35" t="s">
        <v>1238</v>
      </c>
      <c r="K95" s="35">
        <v>31.395348837209301</v>
      </c>
      <c r="L95" s="35">
        <v>3.3456431654676262</v>
      </c>
      <c r="M95" s="35">
        <v>3.2230825529366758</v>
      </c>
      <c r="N95" s="4">
        <v>-2.6880000000000002</v>
      </c>
      <c r="O95" s="4" t="s">
        <v>132</v>
      </c>
      <c r="P95" s="35">
        <v>4.4444444444444438</v>
      </c>
      <c r="Q95" s="36">
        <f t="shared" si="53"/>
        <v>81.250000000979995</v>
      </c>
      <c r="R95" s="36" t="str">
        <f t="shared" si="54"/>
        <v xml:space="preserve"> </v>
      </c>
      <c r="S95" s="37">
        <f t="shared" si="55"/>
        <v>0.85185185283185161</v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>
        <f t="shared" si="60"/>
        <v>-0.75383798735048635</v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>
        <f t="shared" si="64"/>
        <v>2</v>
      </c>
      <c r="AC95" s="1">
        <f t="shared" si="65"/>
        <v>2</v>
      </c>
      <c r="AD95" s="1" t="str">
        <f t="shared" si="66"/>
        <v xml:space="preserve"> </v>
      </c>
      <c r="AE95" s="1">
        <f t="shared" si="67"/>
        <v>42</v>
      </c>
      <c r="AF95" s="1" t="str">
        <f t="shared" si="68"/>
        <v xml:space="preserve"> </v>
      </c>
      <c r="AG95" s="38">
        <f t="shared" si="69"/>
        <v>4.4444444454244438</v>
      </c>
      <c r="AH95" s="38" t="str">
        <f t="shared" si="70"/>
        <v xml:space="preserve"> </v>
      </c>
      <c r="AI95" s="1">
        <f t="shared" si="71"/>
        <v>47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1184</v>
      </c>
      <c r="AP95" t="s">
        <v>1295</v>
      </c>
      <c r="AQ95" s="22" t="e">
        <v>#VALUE!</v>
      </c>
      <c r="AR95" s="21">
        <v>75.383798735048629</v>
      </c>
      <c r="AS95">
        <v>85.185185185185162</v>
      </c>
      <c r="AT95" t="e">
        <v>#VALUE!</v>
      </c>
      <c r="AU95">
        <v>-75.383798735048629</v>
      </c>
      <c r="AV95" t="s">
        <v>2107</v>
      </c>
    </row>
    <row r="96" spans="1:48" x14ac:dyDescent="0.25">
      <c r="A96" s="14">
        <v>9.8999999999999844E-10</v>
      </c>
      <c r="B96" t="s">
        <v>1016</v>
      </c>
      <c r="C96" s="4">
        <v>6</v>
      </c>
      <c r="D96" s="4">
        <v>1</v>
      </c>
      <c r="E96" s="4">
        <v>4</v>
      </c>
      <c r="F96" s="4">
        <v>11</v>
      </c>
      <c r="G96" s="4">
        <v>21.5</v>
      </c>
      <c r="H96" s="4">
        <v>19.97</v>
      </c>
      <c r="I96" s="34">
        <v>1307.7630766148893</v>
      </c>
      <c r="J96" s="35">
        <v>18.43557676665316</v>
      </c>
      <c r="K96" s="35">
        <v>10.855332451424712</v>
      </c>
      <c r="L96" s="35">
        <v>8.1508248587570638</v>
      </c>
      <c r="M96" s="35">
        <v>6.6239485766758497</v>
      </c>
      <c r="N96" s="4">
        <v>0.82200000000000006</v>
      </c>
      <c r="O96" s="4">
        <v>-12.553191489361701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>
        <f t="shared" si="60"/>
        <v>-0.40028767183099001</v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>
        <f t="shared" si="64"/>
        <v>40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1242</v>
      </c>
      <c r="AQ96" s="22">
        <v>21.907135366213215</v>
      </c>
      <c r="AR96" s="21">
        <v>40.028767183098999</v>
      </c>
      <c r="AS96">
        <v>7.6614922383575479</v>
      </c>
      <c r="AT96">
        <v>-21.907135366213215</v>
      </c>
      <c r="AU96">
        <v>-40.028767183098999</v>
      </c>
      <c r="AV96" t="s">
        <v>2108</v>
      </c>
    </row>
    <row r="97" spans="1:48" x14ac:dyDescent="0.25">
      <c r="A97" s="14">
        <v>9.9999999999999841E-10</v>
      </c>
      <c r="B97" t="s">
        <v>1014</v>
      </c>
      <c r="C97" s="4">
        <v>1</v>
      </c>
      <c r="D97" s="4">
        <v>3</v>
      </c>
      <c r="E97" s="4">
        <v>6</v>
      </c>
      <c r="F97" s="4">
        <v>10</v>
      </c>
      <c r="G97" s="4">
        <v>0.77499997615814209</v>
      </c>
      <c r="H97" s="4">
        <v>0.63</v>
      </c>
      <c r="I97" s="34">
        <v>77.982102010743887</v>
      </c>
      <c r="J97" s="35" t="s">
        <v>1238</v>
      </c>
      <c r="K97" s="35" t="s">
        <v>1238</v>
      </c>
      <c r="L97" s="35">
        <v>6.5126310170606656</v>
      </c>
      <c r="M97" s="35">
        <v>7.6301212470851736</v>
      </c>
      <c r="N97" s="4">
        <v>-1.1950000000000001</v>
      </c>
      <c r="O97" s="4">
        <v>-41.420118343195277</v>
      </c>
      <c r="P97" s="35">
        <v>0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0.23015869331451114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-0.52082087672992294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26</v>
      </c>
      <c r="AC97" s="1">
        <f t="shared" si="65"/>
        <v>63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1014</v>
      </c>
      <c r="AP97" t="s">
        <v>1295</v>
      </c>
      <c r="AQ97" s="22" t="e">
        <v>#VALUE!</v>
      </c>
      <c r="AR97" s="21">
        <v>52.082087672992294</v>
      </c>
      <c r="AS97">
        <v>23.015869231451113</v>
      </c>
      <c r="AT97" t="e">
        <v>#VALUE!</v>
      </c>
      <c r="AU97">
        <v>-52.082087672992294</v>
      </c>
      <c r="AV97" t="s">
        <v>2109</v>
      </c>
    </row>
    <row r="98" spans="1:48" x14ac:dyDescent="0.25">
      <c r="A98" s="14">
        <v>1.0099999999999984E-9</v>
      </c>
      <c r="B98" t="s">
        <v>1075</v>
      </c>
      <c r="C98" s="4">
        <v>0</v>
      </c>
      <c r="D98" s="4">
        <v>0</v>
      </c>
      <c r="E98" s="4">
        <v>5</v>
      </c>
      <c r="F98" s="4">
        <v>5</v>
      </c>
      <c r="G98" s="4">
        <v>6.5</v>
      </c>
      <c r="H98" s="4">
        <v>5.86</v>
      </c>
      <c r="I98" s="34">
        <v>398.16286248089608</v>
      </c>
      <c r="J98" s="35" t="s">
        <v>1238</v>
      </c>
      <c r="K98" s="35">
        <v>13.627906976744187</v>
      </c>
      <c r="L98" s="35">
        <v>10.553372026661785</v>
      </c>
      <c r="M98" s="35">
        <v>9.5089601909437551</v>
      </c>
      <c r="N98" s="4">
        <v>0.04</v>
      </c>
      <c r="O98" s="4">
        <v>-78.94736842105263</v>
      </c>
      <c r="P98" s="35">
        <v>8.1911262798634805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 xml:space="preserve"> </v>
      </c>
      <c r="V98" s="37" t="str">
        <f t="shared" si="58"/>
        <v xml:space="preserve"> </v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8.1911262808734797</v>
      </c>
      <c r="AH98" s="38" t="str">
        <f t="shared" si="70"/>
        <v xml:space="preserve"> </v>
      </c>
      <c r="AI98" s="1">
        <f t="shared" si="71"/>
        <v>9</v>
      </c>
      <c r="AJ98" s="1" t="str">
        <f t="shared" si="72"/>
        <v xml:space="preserve"> </v>
      </c>
      <c r="AK98" s="25" t="str">
        <f t="shared" si="73"/>
        <v xml:space="preserve"> </v>
      </c>
      <c r="AL98" s="25">
        <f t="shared" si="74"/>
        <v>-78.947368420042636</v>
      </c>
      <c r="AM98" s="1" t="str">
        <f t="shared" si="75"/>
        <v xml:space="preserve"> </v>
      </c>
      <c r="AN98" s="1">
        <f t="shared" si="76"/>
        <v>10</v>
      </c>
      <c r="AO98" t="s">
        <v>1075</v>
      </c>
      <c r="AP98" t="s">
        <v>1313</v>
      </c>
      <c r="AQ98" s="22" t="e">
        <v>#VALUE!</v>
      </c>
      <c r="AR98" s="21">
        <v>22.35157278170049</v>
      </c>
      <c r="AS98">
        <v>10.921501706484626</v>
      </c>
      <c r="AT98" t="e">
        <v>#VALUE!</v>
      </c>
      <c r="AU98">
        <v>-22.35157278170049</v>
      </c>
      <c r="AV98" t="s">
        <v>2110</v>
      </c>
    </row>
    <row r="99" spans="1:48" x14ac:dyDescent="0.25">
      <c r="A99" s="14">
        <v>1.0199999999999983E-9</v>
      </c>
      <c r="B99" t="s">
        <v>1063</v>
      </c>
      <c r="C99" s="4">
        <v>5</v>
      </c>
      <c r="D99" s="4">
        <v>0</v>
      </c>
      <c r="E99" s="4">
        <v>2</v>
      </c>
      <c r="F99" s="4">
        <v>7</v>
      </c>
      <c r="G99" s="4">
        <v>18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 t="s">
        <v>132</v>
      </c>
      <c r="O99" s="4" t="s">
        <v>132</v>
      </c>
      <c r="P99" s="35" t="s">
        <v>137</v>
      </c>
      <c r="Q99" s="36">
        <f t="shared" si="53"/>
        <v>71.428571429591429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70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1063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1228</v>
      </c>
      <c r="C100" s="4">
        <v>0</v>
      </c>
      <c r="D100" s="4">
        <v>0</v>
      </c>
      <c r="E100" s="4">
        <v>4</v>
      </c>
      <c r="F100" s="4">
        <v>4</v>
      </c>
      <c r="G100" s="4">
        <v>4.625</v>
      </c>
      <c r="H100" s="4">
        <v>2.54</v>
      </c>
      <c r="I100" s="34">
        <v>187.33815040770051</v>
      </c>
      <c r="J100" s="35" t="s">
        <v>1238</v>
      </c>
      <c r="K100" s="35" t="s">
        <v>1238</v>
      </c>
      <c r="L100" s="35">
        <v>2.5573074204946997</v>
      </c>
      <c r="M100" s="35">
        <v>2.2475714285714283</v>
      </c>
      <c r="N100" s="4">
        <v>-5.26</v>
      </c>
      <c r="O100" s="4" t="s">
        <v>132</v>
      </c>
      <c r="P100" s="35">
        <v>0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0.82086614276228331</v>
      </c>
      <c r="T100" s="37" t="str">
        <f t="shared" si="56"/>
        <v/>
      </c>
      <c r="U100" s="37" t="str">
        <f t="shared" si="57"/>
        <v xml:space="preserve"> </v>
      </c>
      <c r="V100" s="37" t="str">
        <f t="shared" si="58"/>
        <v xml:space="preserve"> </v>
      </c>
      <c r="W100" s="37" t="str">
        <f t="shared" si="59"/>
        <v/>
      </c>
      <c r="X100" s="37">
        <f t="shared" si="60"/>
        <v>-0.81184127820621199</v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1228</v>
      </c>
      <c r="AP100" t="s">
        <v>1295</v>
      </c>
      <c r="AQ100" s="22" t="e">
        <v>#VALUE!</v>
      </c>
      <c r="AR100" s="21">
        <v>81.1841278206212</v>
      </c>
      <c r="AS100">
        <v>82.086614173228327</v>
      </c>
      <c r="AT100" t="e">
        <v>#VALUE!</v>
      </c>
      <c r="AU100">
        <v>-81.1841278206212</v>
      </c>
      <c r="AV100" t="s">
        <v>2112</v>
      </c>
    </row>
    <row r="101" spans="1:48" x14ac:dyDescent="0.25">
      <c r="A101" s="14">
        <v>1.0399999999999983E-9</v>
      </c>
      <c r="B101" t="s">
        <v>1141</v>
      </c>
      <c r="C101" s="4">
        <v>4</v>
      </c>
      <c r="D101" s="4">
        <v>0</v>
      </c>
      <c r="E101" s="4">
        <v>2</v>
      </c>
      <c r="F101" s="4">
        <v>6</v>
      </c>
      <c r="G101" s="4">
        <v>562.5</v>
      </c>
      <c r="H101" s="4">
        <v>388.6</v>
      </c>
      <c r="I101" s="34">
        <v>8489.8336731245163</v>
      </c>
      <c r="J101" s="35" t="s">
        <v>1238</v>
      </c>
      <c r="K101" s="35">
        <v>5.532766802001011</v>
      </c>
      <c r="L101" s="35" t="s">
        <v>1238</v>
      </c>
      <c r="M101" s="35" t="s">
        <v>1238</v>
      </c>
      <c r="N101" s="4">
        <v>-10.98</v>
      </c>
      <c r="O101" s="4" t="s">
        <v>132</v>
      </c>
      <c r="P101" s="35">
        <v>3.5166202951078862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0.44750386105029316</v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20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3.5166202961478863</v>
      </c>
      <c r="AH101" s="38" t="str">
        <f t="shared" si="70"/>
        <v xml:space="preserve"> </v>
      </c>
      <c r="AI101" s="1">
        <f t="shared" si="71"/>
        <v>67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1141</v>
      </c>
      <c r="AP101" t="s">
        <v>1246</v>
      </c>
      <c r="AQ101" s="22" t="e">
        <v>#VALUE!</v>
      </c>
      <c r="AR101" s="21" t="e">
        <v>#VALUE!</v>
      </c>
      <c r="AS101">
        <v>44.75038600102932</v>
      </c>
      <c r="AT101" t="e">
        <v>#VALUE!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1064</v>
      </c>
      <c r="C102" s="4">
        <v>17</v>
      </c>
      <c r="D102" s="4">
        <v>0</v>
      </c>
      <c r="E102" s="4">
        <v>5</v>
      </c>
      <c r="F102" s="4">
        <v>22</v>
      </c>
      <c r="G102" s="4">
        <v>16</v>
      </c>
      <c r="H102" s="4">
        <v>14.28</v>
      </c>
      <c r="I102" s="34">
        <v>7470.578645654613</v>
      </c>
      <c r="J102" s="35" t="s">
        <v>1238</v>
      </c>
      <c r="K102" s="35">
        <v>23.973986397655938</v>
      </c>
      <c r="L102" s="35">
        <v>8.6296710578630691</v>
      </c>
      <c r="M102" s="35">
        <v>6.5981314472164234</v>
      </c>
      <c r="N102" s="4">
        <v>-0.32700000000000001</v>
      </c>
      <c r="O102" s="4" t="s">
        <v>132</v>
      </c>
      <c r="P102" s="35">
        <v>6.459804142222686E-2</v>
      </c>
      <c r="Q102" s="36">
        <f t="shared" si="53"/>
        <v>77.272727273777264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 xml:space="preserve"> </v>
      </c>
      <c r="V102" s="37" t="str">
        <f t="shared" si="58"/>
        <v xml:space="preserve"> </v>
      </c>
      <c r="W102" s="37" t="str">
        <f t="shared" si="59"/>
        <v/>
      </c>
      <c r="X102" s="37">
        <f t="shared" si="60"/>
        <v>-0.36505565864496081</v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>
        <f t="shared" si="64"/>
        <v>45</v>
      </c>
      <c r="AC102" s="1" t="str">
        <f t="shared" si="65"/>
        <v xml:space="preserve"> </v>
      </c>
      <c r="AD102" s="1" t="str">
        <f t="shared" si="66"/>
        <v xml:space="preserve"> </v>
      </c>
      <c r="AE102" s="1">
        <f t="shared" si="67"/>
        <v>51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1064</v>
      </c>
      <c r="AP102" t="s">
        <v>1242</v>
      </c>
      <c r="AQ102" s="22" t="e">
        <v>#VALUE!</v>
      </c>
      <c r="AR102" s="21">
        <v>36.505565864496084</v>
      </c>
      <c r="AS102">
        <v>12.04481792717087</v>
      </c>
      <c r="AT102" t="e">
        <v>#VALUE!</v>
      </c>
      <c r="AU102">
        <v>-36.505565864496084</v>
      </c>
      <c r="AV102" t="s">
        <v>2114</v>
      </c>
    </row>
    <row r="103" spans="1:48" x14ac:dyDescent="0.25">
      <c r="A103" s="14">
        <v>1.0599999999999982E-9</v>
      </c>
      <c r="B103" t="s">
        <v>992</v>
      </c>
      <c r="C103" s="4">
        <v>7</v>
      </c>
      <c r="D103" s="4">
        <v>1</v>
      </c>
      <c r="E103" s="4">
        <v>10</v>
      </c>
      <c r="F103" s="4">
        <v>18</v>
      </c>
      <c r="G103" s="4">
        <v>200</v>
      </c>
      <c r="H103" s="4">
        <v>193.82</v>
      </c>
      <c r="I103" s="34">
        <v>28031.461575222213</v>
      </c>
      <c r="J103" s="35" t="s">
        <v>1238</v>
      </c>
      <c r="K103" s="35" t="s">
        <v>1238</v>
      </c>
      <c r="L103" s="35">
        <v>36.243303629930544</v>
      </c>
      <c r="M103" s="35">
        <v>27.894367120524457</v>
      </c>
      <c r="N103" s="4">
        <v>2.3610000000000002</v>
      </c>
      <c r="O103" s="4">
        <v>29.72527472527473</v>
      </c>
      <c r="P103" s="35">
        <v>0.72274349801324611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992</v>
      </c>
      <c r="AP103" t="s">
        <v>1242</v>
      </c>
      <c r="AQ103" s="22" t="e">
        <v>#VALUE!</v>
      </c>
      <c r="AR103" s="21">
        <v>-166.6669493835312</v>
      </c>
      <c r="AS103">
        <v>3.1885254359715232</v>
      </c>
      <c r="AT103" t="e">
        <v>#VALUE!</v>
      </c>
      <c r="AU103">
        <v>166.6669493835312</v>
      </c>
      <c r="AV103" t="s">
        <v>2115</v>
      </c>
    </row>
    <row r="104" spans="1:48" x14ac:dyDescent="0.25">
      <c r="A104" s="14">
        <v>1.0699999999999982E-9</v>
      </c>
      <c r="B104" t="s">
        <v>1060</v>
      </c>
      <c r="C104" s="4">
        <v>2</v>
      </c>
      <c r="D104" s="4">
        <v>0</v>
      </c>
      <c r="E104" s="4">
        <v>4</v>
      </c>
      <c r="F104" s="4">
        <v>6</v>
      </c>
      <c r="G104" s="4">
        <v>19.75</v>
      </c>
      <c r="H104" s="4">
        <v>16.100000000000001</v>
      </c>
      <c r="I104" s="34">
        <v>2572.4112785756197</v>
      </c>
      <c r="J104" s="35" t="s">
        <v>1238</v>
      </c>
      <c r="K104" s="35">
        <v>34.90666142717523</v>
      </c>
      <c r="L104" s="35">
        <v>28.990906084656082</v>
      </c>
      <c r="M104" s="35">
        <v>12.336092870544089</v>
      </c>
      <c r="N104" s="4">
        <v>8.6000000000000007E-2</v>
      </c>
      <c r="O104" s="4">
        <v>115.00000000000001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0.22670807560416142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65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1060</v>
      </c>
      <c r="AP104" t="s">
        <v>1242</v>
      </c>
      <c r="AQ104" s="22" t="e">
        <v>#VALUE!</v>
      </c>
      <c r="AR104" s="21">
        <v>-113.30606515337975</v>
      </c>
      <c r="AS104">
        <v>22.670807453416142</v>
      </c>
      <c r="AT104" t="e">
        <v>#VALUE!</v>
      </c>
      <c r="AU104">
        <v>113.30606515337975</v>
      </c>
      <c r="AV104" t="s">
        <v>2116</v>
      </c>
    </row>
    <row r="105" spans="1:48" x14ac:dyDescent="0.25">
      <c r="A105" s="14">
        <v>1.0799999999999981E-9</v>
      </c>
      <c r="B105" t="s">
        <v>1077</v>
      </c>
      <c r="C105" s="4">
        <v>11</v>
      </c>
      <c r="D105" s="4">
        <v>0</v>
      </c>
      <c r="E105" s="4">
        <v>2</v>
      </c>
      <c r="F105" s="4">
        <v>13</v>
      </c>
      <c r="G105" s="4">
        <v>6</v>
      </c>
      <c r="H105" s="4">
        <v>3.94</v>
      </c>
      <c r="I105" s="34">
        <v>353.67513436019874</v>
      </c>
      <c r="J105" s="35" t="s">
        <v>1238</v>
      </c>
      <c r="K105" s="35" t="s">
        <v>1238</v>
      </c>
      <c r="L105" s="35">
        <v>8.6862290076335871</v>
      </c>
      <c r="M105" s="35">
        <v>6.8963393939393933</v>
      </c>
      <c r="N105" s="4">
        <v>-0.153</v>
      </c>
      <c r="O105" s="4" t="s">
        <v>132</v>
      </c>
      <c r="P105" s="35">
        <v>4.5685279187817258</v>
      </c>
      <c r="Q105" s="36">
        <f t="shared" si="53"/>
        <v>84.61538461646461</v>
      </c>
      <c r="R105" s="36" t="str">
        <f t="shared" si="54"/>
        <v xml:space="preserve"> </v>
      </c>
      <c r="S105" s="37">
        <f t="shared" si="55"/>
        <v>0.52284264067390873</v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>
        <f t="shared" si="60"/>
        <v>-0.36089430070621153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46</v>
      </c>
      <c r="AC105" s="1">
        <f t="shared" si="65"/>
        <v>13</v>
      </c>
      <c r="AD105" s="1" t="str">
        <f t="shared" si="66"/>
        <v xml:space="preserve"> </v>
      </c>
      <c r="AE105" s="1">
        <f t="shared" si="67"/>
        <v>36</v>
      </c>
      <c r="AF105" s="1" t="str">
        <f t="shared" si="68"/>
        <v xml:space="preserve"> </v>
      </c>
      <c r="AG105" s="38">
        <f t="shared" si="69"/>
        <v>4.5685279198617259</v>
      </c>
      <c r="AH105" s="38" t="str">
        <f t="shared" si="70"/>
        <v xml:space="preserve"> </v>
      </c>
      <c r="AI105" s="1">
        <f t="shared" si="71"/>
        <v>46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1077</v>
      </c>
      <c r="AP105" t="s">
        <v>1295</v>
      </c>
      <c r="AQ105" s="22" t="e">
        <v>#VALUE!</v>
      </c>
      <c r="AR105" s="21">
        <v>36.089430070621155</v>
      </c>
      <c r="AS105">
        <v>52.284263959390877</v>
      </c>
      <c r="AT105" t="e">
        <v>#VALUE!</v>
      </c>
      <c r="AU105">
        <v>-36.089430070621155</v>
      </c>
      <c r="AV105" t="s">
        <v>2117</v>
      </c>
    </row>
    <row r="106" spans="1:48" x14ac:dyDescent="0.25">
      <c r="A106" s="14">
        <v>1.0899999999999981E-9</v>
      </c>
      <c r="B106" t="s">
        <v>965</v>
      </c>
      <c r="C106" s="4">
        <v>4</v>
      </c>
      <c r="D106" s="4">
        <v>0</v>
      </c>
      <c r="E106" s="4">
        <v>4</v>
      </c>
      <c r="F106" s="4">
        <v>8</v>
      </c>
      <c r="G106" s="4">
        <v>162.03338623046875</v>
      </c>
      <c r="H106" s="4">
        <v>171.71</v>
      </c>
      <c r="I106" s="34">
        <v>5836.4732572320027</v>
      </c>
      <c r="J106" s="35" t="s">
        <v>1238</v>
      </c>
      <c r="K106" s="35">
        <v>37.324691029481144</v>
      </c>
      <c r="L106" s="35">
        <v>24.843728525338644</v>
      </c>
      <c r="M106" s="35">
        <v>21.473234899328862</v>
      </c>
      <c r="N106" s="4">
        <v>2.9</v>
      </c>
      <c r="O106" s="4">
        <v>-3.3333333333333361</v>
      </c>
      <c r="P106" s="35">
        <v>21.051339604401797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 xml:space="preserve"> </v>
      </c>
      <c r="V106" s="37" t="str">
        <f t="shared" si="58"/>
        <v xml:space="preserve"> </v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21.051339605491798</v>
      </c>
      <c r="AH106" s="38" t="str">
        <f t="shared" si="70"/>
        <v xml:space="preserve"> </v>
      </c>
      <c r="AI106" s="1">
        <f t="shared" si="71"/>
        <v>2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965</v>
      </c>
      <c r="AP106" t="s">
        <v>1254</v>
      </c>
      <c r="AQ106" s="22" t="e">
        <v>#VALUE!</v>
      </c>
      <c r="AR106" s="21">
        <v>-82.792423251769833</v>
      </c>
      <c r="AS106">
        <v>-5.6354398518031923</v>
      </c>
      <c r="AT106" t="e">
        <v>#VALUE!</v>
      </c>
      <c r="AU106">
        <v>82.792423251769833</v>
      </c>
      <c r="AV106" t="s">
        <v>2118</v>
      </c>
    </row>
    <row r="107" spans="1:48" x14ac:dyDescent="0.25">
      <c r="A107" s="14">
        <v>1.0999999999999981E-9</v>
      </c>
      <c r="B107" t="s">
        <v>1143</v>
      </c>
      <c r="C107" s="4">
        <v>10</v>
      </c>
      <c r="D107" s="4">
        <v>2</v>
      </c>
      <c r="E107" s="4">
        <v>5</v>
      </c>
      <c r="F107" s="4">
        <v>17</v>
      </c>
      <c r="G107" s="4">
        <v>59</v>
      </c>
      <c r="H107" s="4">
        <v>52.33</v>
      </c>
      <c r="I107" s="34">
        <v>18449.625075215612</v>
      </c>
      <c r="J107" s="35">
        <v>20.338126700349786</v>
      </c>
      <c r="K107" s="35">
        <v>18.374297752808989</v>
      </c>
      <c r="L107" s="35">
        <v>12.733726040091693</v>
      </c>
      <c r="M107" s="35">
        <v>11.609987103946636</v>
      </c>
      <c r="N107" s="4">
        <v>2.573</v>
      </c>
      <c r="O107" s="4">
        <v>0.90196078431371318</v>
      </c>
      <c r="P107" s="35">
        <v>3.9250907701127455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3.9250907712127456</v>
      </c>
      <c r="AH107" s="38" t="str">
        <f t="shared" si="70"/>
        <v xml:space="preserve"> </v>
      </c>
      <c r="AI107" s="1">
        <f t="shared" si="71"/>
        <v>58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1143</v>
      </c>
      <c r="AP107" t="s">
        <v>1250</v>
      </c>
      <c r="AQ107" s="22">
        <v>13.847958465388565</v>
      </c>
      <c r="AR107" s="21">
        <v>6.3092064655864366</v>
      </c>
      <c r="AS107">
        <v>12.74603477928531</v>
      </c>
      <c r="AT107">
        <v>-13.847958465388565</v>
      </c>
      <c r="AU107">
        <v>-6.3092064655864366</v>
      </c>
      <c r="AV107" t="s">
        <v>2119</v>
      </c>
    </row>
    <row r="108" spans="1:48" x14ac:dyDescent="0.25">
      <c r="A108" s="14">
        <v>1.109999999999998E-9</v>
      </c>
      <c r="B108" t="s">
        <v>1142</v>
      </c>
      <c r="C108" s="4">
        <v>6</v>
      </c>
      <c r="D108" s="4">
        <v>0</v>
      </c>
      <c r="E108" s="4">
        <v>2</v>
      </c>
      <c r="F108" s="4">
        <v>8</v>
      </c>
      <c r="G108" s="4">
        <v>22.75</v>
      </c>
      <c r="H108" s="4">
        <v>20.65</v>
      </c>
      <c r="I108" s="34">
        <v>2540.170908034755</v>
      </c>
      <c r="J108" s="35">
        <v>21.623036649214658</v>
      </c>
      <c r="K108" s="35">
        <v>14.481065918653576</v>
      </c>
      <c r="L108" s="35">
        <v>8.2412931811878565</v>
      </c>
      <c r="M108" s="35">
        <v>7.0790827389443649</v>
      </c>
      <c r="N108" s="4">
        <v>0.95500000000000007</v>
      </c>
      <c r="O108" s="4">
        <v>-42.121212121212118</v>
      </c>
      <c r="P108" s="35">
        <v>4.0677966101694922</v>
      </c>
      <c r="Q108" s="36">
        <f t="shared" si="53"/>
        <v>75.000000001109996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-0.39363129419919429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41</v>
      </c>
      <c r="AC108" s="1" t="str">
        <f t="shared" si="65"/>
        <v xml:space="preserve"> </v>
      </c>
      <c r="AD108" s="1" t="str">
        <f t="shared" si="66"/>
        <v xml:space="preserve"> </v>
      </c>
      <c r="AE108" s="1">
        <f t="shared" si="67"/>
        <v>58</v>
      </c>
      <c r="AF108" s="1" t="str">
        <f t="shared" si="68"/>
        <v xml:space="preserve"> </v>
      </c>
      <c r="AG108" s="38">
        <f t="shared" si="69"/>
        <v>4.0677966112794923</v>
      </c>
      <c r="AH108" s="38" t="str">
        <f t="shared" si="70"/>
        <v xml:space="preserve"> </v>
      </c>
      <c r="AI108" s="1">
        <f t="shared" si="71"/>
        <v>52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1142</v>
      </c>
      <c r="AP108" t="s">
        <v>1244</v>
      </c>
      <c r="AQ108" s="22">
        <v>8.4050965482711959</v>
      </c>
      <c r="AR108" s="21">
        <v>39.363129419919431</v>
      </c>
      <c r="AS108">
        <v>10.169491525423746</v>
      </c>
      <c r="AT108">
        <v>-8.4050965482711959</v>
      </c>
      <c r="AU108">
        <v>-39.363129419919431</v>
      </c>
      <c r="AV108" t="s">
        <v>2120</v>
      </c>
    </row>
    <row r="109" spans="1:48" x14ac:dyDescent="0.25">
      <c r="A109" s="14">
        <v>1.119999999999998E-9</v>
      </c>
      <c r="B109" t="s">
        <v>1151</v>
      </c>
      <c r="C109" s="4">
        <v>3</v>
      </c>
      <c r="D109" s="4">
        <v>0</v>
      </c>
      <c r="E109" s="4">
        <v>1</v>
      </c>
      <c r="F109" s="4">
        <v>4</v>
      </c>
      <c r="G109" s="4">
        <v>33</v>
      </c>
      <c r="H109" s="4">
        <v>25.96</v>
      </c>
      <c r="I109" s="34">
        <v>1089.9913948214837</v>
      </c>
      <c r="J109" s="35" t="s">
        <v>1238</v>
      </c>
      <c r="K109" s="35" t="s">
        <v>1238</v>
      </c>
      <c r="L109" s="35">
        <v>27.378400060166964</v>
      </c>
      <c r="M109" s="35">
        <v>11.258731958762887</v>
      </c>
      <c r="N109" s="4">
        <v>-1.57</v>
      </c>
      <c r="O109" s="4" t="s">
        <v>132</v>
      </c>
      <c r="P109" s="35" t="s">
        <v>137</v>
      </c>
      <c r="Q109" s="36">
        <f t="shared" si="53"/>
        <v>75.00000000112</v>
      </c>
      <c r="R109" s="36" t="str">
        <f t="shared" si="54"/>
        <v xml:space="preserve"> </v>
      </c>
      <c r="S109" s="37">
        <f t="shared" si="55"/>
        <v>0.27118644179796603</v>
      </c>
      <c r="T109" s="37" t="str">
        <f t="shared" si="56"/>
        <v/>
      </c>
      <c r="U109" s="37" t="str">
        <f t="shared" si="57"/>
        <v xml:space="preserve"> </v>
      </c>
      <c r="V109" s="37" t="str">
        <f t="shared" si="58"/>
        <v xml:space="preserve"> </v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52</v>
      </c>
      <c r="AD109" s="1" t="str">
        <f t="shared" si="66"/>
        <v xml:space="preserve"> </v>
      </c>
      <c r="AE109" s="1">
        <f t="shared" si="67"/>
        <v>57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1151</v>
      </c>
      <c r="AP109" t="s">
        <v>1248</v>
      </c>
      <c r="AQ109" s="22" t="e">
        <v>#VALUE!</v>
      </c>
      <c r="AR109" s="21">
        <v>-101.441747628584</v>
      </c>
      <c r="AS109">
        <v>27.118644067796605</v>
      </c>
      <c r="AT109" t="e">
        <v>#VALUE!</v>
      </c>
      <c r="AU109">
        <v>101.441747628584</v>
      </c>
      <c r="AV109" t="s">
        <v>2121</v>
      </c>
    </row>
    <row r="110" spans="1:48" x14ac:dyDescent="0.25">
      <c r="A110" s="14">
        <v>1.129999999999998E-9</v>
      </c>
      <c r="B110" t="s">
        <v>1165</v>
      </c>
      <c r="C110" s="4">
        <v>11</v>
      </c>
      <c r="D110" s="4">
        <v>0</v>
      </c>
      <c r="E110" s="4">
        <v>7</v>
      </c>
      <c r="F110" s="4">
        <v>18</v>
      </c>
      <c r="G110" s="4">
        <v>26</v>
      </c>
      <c r="H110" s="4">
        <v>23.93</v>
      </c>
      <c r="I110" s="34">
        <v>2655.9829461565519</v>
      </c>
      <c r="J110" s="35">
        <v>20.75455333911535</v>
      </c>
      <c r="K110" s="35">
        <v>20.126156433978132</v>
      </c>
      <c r="L110" s="35">
        <v>9.9576637601042801</v>
      </c>
      <c r="M110" s="35">
        <v>10.04707682238744</v>
      </c>
      <c r="N110" s="4">
        <v>1.153</v>
      </c>
      <c r="O110" s="4">
        <v>-3.109243697478985</v>
      </c>
      <c r="P110" s="35">
        <v>5.8044295862933559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5.804429587423356</v>
      </c>
      <c r="AH110" s="38" t="str">
        <f t="shared" si="70"/>
        <v xml:space="preserve"> </v>
      </c>
      <c r="AI110" s="1">
        <f t="shared" si="71"/>
        <v>27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1165</v>
      </c>
      <c r="AP110" t="s">
        <v>1295</v>
      </c>
      <c r="AQ110" s="22">
        <v>12.083980611989098</v>
      </c>
      <c r="AR110" s="21">
        <v>26.734608825750694</v>
      </c>
      <c r="AS110">
        <v>8.6502298370246589</v>
      </c>
      <c r="AT110">
        <v>-12.083980611989098</v>
      </c>
      <c r="AU110">
        <v>-26.734608825750694</v>
      </c>
      <c r="AV110" t="s">
        <v>2122</v>
      </c>
    </row>
    <row r="111" spans="1:48" x14ac:dyDescent="0.25">
      <c r="A111" s="14">
        <v>1.1399999999999979E-9</v>
      </c>
      <c r="B111" t="s">
        <v>1138</v>
      </c>
      <c r="C111" s="4">
        <v>13</v>
      </c>
      <c r="D111" s="4">
        <v>2</v>
      </c>
      <c r="E111" s="4">
        <v>3</v>
      </c>
      <c r="F111" s="4">
        <v>18</v>
      </c>
      <c r="G111" s="4">
        <v>105</v>
      </c>
      <c r="H111" s="4">
        <v>89.72</v>
      </c>
      <c r="I111" s="34">
        <v>17657.893428014639</v>
      </c>
      <c r="J111" s="35">
        <v>18.695561575328192</v>
      </c>
      <c r="K111" s="35">
        <v>16.748179951465371</v>
      </c>
      <c r="L111" s="35">
        <v>11.123422520444537</v>
      </c>
      <c r="M111" s="35">
        <v>10.54145213527212</v>
      </c>
      <c r="N111" s="4">
        <v>4.7990000000000004</v>
      </c>
      <c r="O111" s="4">
        <v>2.1063829787234081</v>
      </c>
      <c r="P111" s="35" t="s">
        <v>137</v>
      </c>
      <c r="Q111" s="36">
        <f t="shared" si="53"/>
        <v>72.222222223362223</v>
      </c>
      <c r="R111" s="36" t="str">
        <f t="shared" si="54"/>
        <v xml:space="preserve"> </v>
      </c>
      <c r="S111" s="37">
        <f t="shared" si="55"/>
        <v>0.17030762485823461</v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>
        <f t="shared" si="65"/>
        <v>94</v>
      </c>
      <c r="AD111" s="1" t="str">
        <f t="shared" si="66"/>
        <v xml:space="preserve"> </v>
      </c>
      <c r="AE111" s="1">
        <f t="shared" si="67"/>
        <v>67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1138</v>
      </c>
      <c r="AP111" t="s">
        <v>1293</v>
      </c>
      <c r="AQ111" s="22">
        <v>20.805843080776022</v>
      </c>
      <c r="AR111" s="21">
        <v>18.157318645162956</v>
      </c>
      <c r="AS111">
        <v>17.03076237182346</v>
      </c>
      <c r="AT111">
        <v>-20.805843080776022</v>
      </c>
      <c r="AU111">
        <v>-18.157318645162956</v>
      </c>
      <c r="AV111" t="s">
        <v>2123</v>
      </c>
    </row>
    <row r="112" spans="1:48" x14ac:dyDescent="0.25">
      <c r="A112" s="14">
        <v>1.1499999999999979E-9</v>
      </c>
      <c r="B112" t="s">
        <v>959</v>
      </c>
      <c r="C112" s="4">
        <v>5</v>
      </c>
      <c r="D112" s="4">
        <v>2</v>
      </c>
      <c r="E112" s="4">
        <v>8</v>
      </c>
      <c r="F112" s="4">
        <v>15</v>
      </c>
      <c r="G112" s="4">
        <v>24.175800323486328</v>
      </c>
      <c r="H112" s="4">
        <v>25.57</v>
      </c>
      <c r="I112" s="34">
        <v>3846.2619707744466</v>
      </c>
      <c r="J112" s="35" t="s">
        <v>1238</v>
      </c>
      <c r="K112" s="35">
        <v>16.291814198752796</v>
      </c>
      <c r="L112" s="35" t="s">
        <v>1238</v>
      </c>
      <c r="M112" s="35">
        <v>10.695552501897472</v>
      </c>
      <c r="N112" s="4">
        <v>-0.66600000000000004</v>
      </c>
      <c r="O112" s="4" t="s">
        <v>132</v>
      </c>
      <c r="P112" s="35">
        <v>2.3552390323470336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 xml:space="preserve"> </v>
      </c>
      <c r="V112" s="37" t="str">
        <f t="shared" si="58"/>
        <v xml:space="preserve"> </v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2.3552390334970337</v>
      </c>
      <c r="AH112" s="38" t="str">
        <f t="shared" si="70"/>
        <v xml:space="preserve"> </v>
      </c>
      <c r="AI112" s="1">
        <f t="shared" si="71"/>
        <v>85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959</v>
      </c>
      <c r="AP112" t="s">
        <v>1248</v>
      </c>
      <c r="AQ112" s="22" t="e">
        <v>#VALUE!</v>
      </c>
      <c r="AR112" s="21" t="e">
        <v>#VALUE!</v>
      </c>
      <c r="AS112">
        <v>-5.4524821138587143</v>
      </c>
      <c r="AT112" t="e">
        <v>#VALUE!</v>
      </c>
      <c r="AU112" t="e">
        <v>#VALUE!</v>
      </c>
      <c r="AV112" t="s">
        <v>2124</v>
      </c>
    </row>
    <row r="113" spans="1:48" x14ac:dyDescent="0.25">
      <c r="A113" s="14">
        <v>1.1599999999999979E-9</v>
      </c>
      <c r="B113" t="s">
        <v>1029</v>
      </c>
      <c r="C113" s="4">
        <v>11</v>
      </c>
      <c r="D113" s="4">
        <v>3</v>
      </c>
      <c r="E113" s="4">
        <v>2</v>
      </c>
      <c r="F113" s="4">
        <v>16</v>
      </c>
      <c r="G113" s="4">
        <v>40</v>
      </c>
      <c r="H113" s="4">
        <v>37.58</v>
      </c>
      <c r="I113" s="34">
        <v>3141.004021120536</v>
      </c>
      <c r="J113" s="35">
        <v>28.405139833711264</v>
      </c>
      <c r="K113" s="35" t="s">
        <v>1238</v>
      </c>
      <c r="L113" s="35">
        <v>17.764619275339232</v>
      </c>
      <c r="M113" s="35">
        <v>25.982471590909089</v>
      </c>
      <c r="N113" s="4">
        <v>0.626</v>
      </c>
      <c r="O113" s="4">
        <v>-52.575757575757578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 t="str">
        <f t="shared" si="55"/>
        <v/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 t="str">
        <f t="shared" si="65"/>
        <v xml:space="preserve"> 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>
        <f t="shared" si="74"/>
        <v>-52.575757574597581</v>
      </c>
      <c r="AM113" s="1" t="str">
        <f t="shared" si="75"/>
        <v xml:space="preserve"> </v>
      </c>
      <c r="AN113" s="1">
        <f t="shared" si="76"/>
        <v>1</v>
      </c>
      <c r="AO113" t="s">
        <v>1029</v>
      </c>
      <c r="AP113" t="s">
        <v>1248</v>
      </c>
      <c r="AQ113" s="22">
        <v>-20.323804783271939</v>
      </c>
      <c r="AR113" s="21">
        <v>-30.706540371846014</v>
      </c>
      <c r="AS113">
        <v>6.43959552953699</v>
      </c>
      <c r="AT113">
        <v>20.323804783271939</v>
      </c>
      <c r="AU113">
        <v>30.706540371846014</v>
      </c>
      <c r="AV113" t="s">
        <v>2125</v>
      </c>
    </row>
    <row r="114" spans="1:48" x14ac:dyDescent="0.25">
      <c r="A114" s="14">
        <v>1.1699999999999978E-9</v>
      </c>
      <c r="B114" t="s">
        <v>1058</v>
      </c>
      <c r="C114" s="4">
        <v>9</v>
      </c>
      <c r="D114" s="4">
        <v>0</v>
      </c>
      <c r="E114" s="4">
        <v>1</v>
      </c>
      <c r="F114" s="4">
        <v>10</v>
      </c>
      <c r="G114" s="4">
        <v>80.375</v>
      </c>
      <c r="H114" s="4">
        <v>77.58</v>
      </c>
      <c r="I114" s="34">
        <v>3404.9830224085918</v>
      </c>
      <c r="J114" s="35">
        <v>16.755939524838013</v>
      </c>
      <c r="K114" s="35">
        <v>16.196242171189979</v>
      </c>
      <c r="L114" s="35">
        <v>21.381835877862596</v>
      </c>
      <c r="M114" s="35">
        <v>18.586731917717319</v>
      </c>
      <c r="N114" s="4">
        <v>4.63</v>
      </c>
      <c r="O114" s="4">
        <v>62.399158190108729</v>
      </c>
      <c r="P114" s="35">
        <v>3.8128383604021656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 t="str">
        <f t="shared" si="58"/>
        <v/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 t="str">
        <f t="shared" si="62"/>
        <v xml:space="preserve"> 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21</v>
      </c>
      <c r="AF114" s="1" t="str">
        <f t="shared" si="68"/>
        <v xml:space="preserve"> </v>
      </c>
      <c r="AG114" s="38">
        <f t="shared" si="69"/>
        <v>3.8128383615721657</v>
      </c>
      <c r="AH114" s="38" t="str">
        <f t="shared" si="70"/>
        <v xml:space="preserve"> </v>
      </c>
      <c r="AI114" s="1">
        <f t="shared" si="71"/>
        <v>62</v>
      </c>
      <c r="AJ114" s="1" t="str">
        <f t="shared" si="72"/>
        <v xml:space="preserve"> </v>
      </c>
      <c r="AK114" s="25">
        <f t="shared" si="73"/>
        <v>62.39915819127873</v>
      </c>
      <c r="AL114" s="25" t="str">
        <f t="shared" si="74"/>
        <v xml:space="preserve"> </v>
      </c>
      <c r="AM114" s="1">
        <f t="shared" si="75"/>
        <v>10</v>
      </c>
      <c r="AN114" s="1" t="str">
        <f t="shared" si="76"/>
        <v xml:space="preserve"> </v>
      </c>
      <c r="AO114" t="s">
        <v>1058</v>
      </c>
      <c r="AP114" t="s">
        <v>1254</v>
      </c>
      <c r="AQ114" s="22">
        <v>29.022056988638255</v>
      </c>
      <c r="AR114" s="21">
        <v>-57.320894474427988</v>
      </c>
      <c r="AS114">
        <v>3.6027326630574841</v>
      </c>
      <c r="AT114">
        <v>-29.022056988638255</v>
      </c>
      <c r="AU114">
        <v>57.320894474427988</v>
      </c>
      <c r="AV114" t="s">
        <v>2126</v>
      </c>
    </row>
    <row r="115" spans="1:48" x14ac:dyDescent="0.25">
      <c r="A115" s="14">
        <v>1.1799999999999978E-9</v>
      </c>
      <c r="B115" t="s">
        <v>1047</v>
      </c>
      <c r="C115" s="4">
        <v>4</v>
      </c>
      <c r="D115" s="4">
        <v>2</v>
      </c>
      <c r="E115" s="4">
        <v>6</v>
      </c>
      <c r="F115" s="4">
        <v>12</v>
      </c>
      <c r="G115" s="4">
        <v>0.57500004768371582</v>
      </c>
      <c r="H115" s="4">
        <v>0.34499999999999997</v>
      </c>
      <c r="I115" s="34">
        <v>100.08300078286372</v>
      </c>
      <c r="J115" s="35" t="s">
        <v>1238</v>
      </c>
      <c r="K115" s="35" t="s">
        <v>1238</v>
      </c>
      <c r="L115" s="35" t="s">
        <v>1238</v>
      </c>
      <c r="M115" s="35">
        <v>4.5987445175438593</v>
      </c>
      <c r="N115" s="4">
        <v>-1.4570000000000001</v>
      </c>
      <c r="O115" s="4" t="s">
        <v>132</v>
      </c>
      <c r="P115" s="35">
        <v>0.76394205508024804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0.6666668060603359</v>
      </c>
      <c r="T115" s="37" t="str">
        <f t="shared" si="56"/>
        <v/>
      </c>
      <c r="U115" s="37" t="str">
        <f t="shared" si="57"/>
        <v xml:space="preserve"> </v>
      </c>
      <c r="V115" s="37" t="str">
        <f t="shared" si="58"/>
        <v xml:space="preserve"> </v>
      </c>
      <c r="W115" s="37" t="str">
        <f t="shared" si="59"/>
        <v xml:space="preserve"> </v>
      </c>
      <c r="X115" s="37" t="str">
        <f t="shared" si="60"/>
        <v xml:space="preserve"> 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 t="str">
        <f t="shared" si="64"/>
        <v xml:space="preserve"> </v>
      </c>
      <c r="AC115" s="1">
        <f t="shared" si="65"/>
        <v>7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1047</v>
      </c>
      <c r="AP115" t="s">
        <v>1295</v>
      </c>
      <c r="AQ115" s="22" t="e">
        <v>#VALUE!</v>
      </c>
      <c r="AR115" s="21" t="e">
        <v>#VALUE!</v>
      </c>
      <c r="AS115">
        <v>66.666680488033592</v>
      </c>
      <c r="AT115" t="e">
        <v>#VALUE!</v>
      </c>
      <c r="AU115" t="e">
        <v>#VALUE!</v>
      </c>
      <c r="AV115" t="s">
        <v>2127</v>
      </c>
    </row>
    <row r="116" spans="1:48" x14ac:dyDescent="0.25">
      <c r="A116" s="14">
        <v>1.1899999999999978E-9</v>
      </c>
      <c r="B116" t="s">
        <v>1027</v>
      </c>
      <c r="C116" s="4">
        <v>7</v>
      </c>
      <c r="D116" s="4">
        <v>0</v>
      </c>
      <c r="E116" s="4">
        <v>1</v>
      </c>
      <c r="F116" s="4">
        <v>8</v>
      </c>
      <c r="G116" s="4">
        <v>8.125</v>
      </c>
      <c r="H116" s="4">
        <v>6.13</v>
      </c>
      <c r="I116" s="34">
        <v>609.08519875776869</v>
      </c>
      <c r="J116" s="35" t="s">
        <v>1238</v>
      </c>
      <c r="K116" s="35" t="s">
        <v>1238</v>
      </c>
      <c r="L116" s="35">
        <v>15.464297520661157</v>
      </c>
      <c r="M116" s="35">
        <v>10.987551379917791</v>
      </c>
      <c r="N116" s="4">
        <v>0.123</v>
      </c>
      <c r="O116" s="4">
        <v>105</v>
      </c>
      <c r="P116" s="35" t="s">
        <v>137</v>
      </c>
      <c r="Q116" s="36">
        <f t="shared" si="53"/>
        <v>87.500000001190003</v>
      </c>
      <c r="R116" s="36" t="str">
        <f t="shared" si="54"/>
        <v xml:space="preserve"> </v>
      </c>
      <c r="S116" s="37">
        <f t="shared" si="55"/>
        <v>0.32544861456683527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/>
      </c>
      <c r="X116" s="37" t="str">
        <f t="shared" si="60"/>
        <v/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39</v>
      </c>
      <c r="AD116" s="1" t="str">
        <f t="shared" si="66"/>
        <v xml:space="preserve"> </v>
      </c>
      <c r="AE116" s="1">
        <f t="shared" si="67"/>
        <v>29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1027</v>
      </c>
      <c r="AP116" t="s">
        <v>1313</v>
      </c>
      <c r="AQ116" s="22" t="e">
        <v>#VALUE!</v>
      </c>
      <c r="AR116" s="21">
        <v>-13.781488748958125</v>
      </c>
      <c r="AS116">
        <v>32.544861337683528</v>
      </c>
      <c r="AT116" t="e">
        <v>#VALUE!</v>
      </c>
      <c r="AU116">
        <v>13.781488748958125</v>
      </c>
      <c r="AV116" t="s">
        <v>2128</v>
      </c>
    </row>
    <row r="117" spans="1:48" x14ac:dyDescent="0.25">
      <c r="A117" s="14">
        <v>1.1999999999999977E-9</v>
      </c>
      <c r="B117" t="s">
        <v>1145</v>
      </c>
      <c r="C117" s="4">
        <v>2</v>
      </c>
      <c r="D117" s="4">
        <v>0</v>
      </c>
      <c r="E117" s="4">
        <v>9</v>
      </c>
      <c r="F117" s="4">
        <v>11</v>
      </c>
      <c r="G117" s="4">
        <v>28</v>
      </c>
      <c r="H117" s="4">
        <v>26.11</v>
      </c>
      <c r="I117" s="34">
        <v>18380.522134079296</v>
      </c>
      <c r="J117" s="35">
        <v>9.5781364636830517</v>
      </c>
      <c r="K117" s="35">
        <v>8.6228533685601061</v>
      </c>
      <c r="L117" s="35" t="s">
        <v>1238</v>
      </c>
      <c r="M117" s="35" t="s">
        <v>1238</v>
      </c>
      <c r="N117" s="4">
        <v>2.726</v>
      </c>
      <c r="O117" s="4">
        <v>-7.4048913043478253</v>
      </c>
      <c r="P117" s="35">
        <v>6.7981616238988893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-0.59427137877491609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16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6.7981616250988894</v>
      </c>
      <c r="AH117" s="38" t="str">
        <f t="shared" si="70"/>
        <v xml:space="preserve"> </v>
      </c>
      <c r="AI117" s="1">
        <f t="shared" si="71"/>
        <v>18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1145</v>
      </c>
      <c r="AP117" t="s">
        <v>1246</v>
      </c>
      <c r="AQ117" s="22">
        <v>59.42713787749161</v>
      </c>
      <c r="AR117" s="21" t="e">
        <v>#VALUE!</v>
      </c>
      <c r="AS117">
        <v>7.2386058981233292</v>
      </c>
      <c r="AT117">
        <v>-59.42713787749161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980</v>
      </c>
      <c r="C118" s="4">
        <v>4</v>
      </c>
      <c r="D118" s="4">
        <v>2</v>
      </c>
      <c r="E118" s="4">
        <v>10</v>
      </c>
      <c r="F118" s="4">
        <v>16</v>
      </c>
      <c r="G118" s="4">
        <v>29</v>
      </c>
      <c r="H118" s="4">
        <v>27.36</v>
      </c>
      <c r="I118" s="34">
        <v>12406.420165324405</v>
      </c>
      <c r="J118" s="35">
        <v>17.674418604651162</v>
      </c>
      <c r="K118" s="35">
        <v>18.276553106212422</v>
      </c>
      <c r="L118" s="35">
        <v>12.545194760393839</v>
      </c>
      <c r="M118" s="35">
        <v>11.938428462020246</v>
      </c>
      <c r="N118" s="4">
        <v>1.548</v>
      </c>
      <c r="O118" s="4">
        <v>1.176470588235295</v>
      </c>
      <c r="P118" s="35">
        <v>3.8377192982456143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3.8377192994556144</v>
      </c>
      <c r="AH118" s="38" t="str">
        <f t="shared" si="70"/>
        <v xml:space="preserve"> </v>
      </c>
      <c r="AI118" s="1">
        <f t="shared" si="71"/>
        <v>61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980</v>
      </c>
      <c r="AP118" t="s">
        <v>1250</v>
      </c>
      <c r="AQ118" s="22">
        <v>25.131391491339862</v>
      </c>
      <c r="AR118" s="21">
        <v>7.6963609516604192</v>
      </c>
      <c r="AS118">
        <v>5.9941520467836185</v>
      </c>
      <c r="AT118">
        <v>-25.131391491339862</v>
      </c>
      <c r="AU118">
        <v>-7.6963609516604192</v>
      </c>
      <c r="AV118" t="s">
        <v>2130</v>
      </c>
    </row>
    <row r="119" spans="1:48" x14ac:dyDescent="0.25">
      <c r="A119" s="14">
        <v>1.2199999999999976E-9</v>
      </c>
      <c r="B119" t="s">
        <v>1048</v>
      </c>
      <c r="C119" s="4">
        <v>0</v>
      </c>
      <c r="D119" s="4">
        <v>0</v>
      </c>
      <c r="E119" s="4">
        <v>0</v>
      </c>
      <c r="F119" s="4">
        <v>0</v>
      </c>
      <c r="G119" s="4" t="s">
        <v>132</v>
      </c>
      <c r="H119" s="4" t="s">
        <v>132</v>
      </c>
      <c r="I119" s="34" t="s">
        <v>132</v>
      </c>
      <c r="J119" s="35" t="s">
        <v>1238</v>
      </c>
      <c r="K119" s="35" t="s">
        <v>1238</v>
      </c>
      <c r="L119" s="35" t="s">
        <v>1238</v>
      </c>
      <c r="M119" s="35" t="s">
        <v>1238</v>
      </c>
      <c r="N119" s="4">
        <v>-1.1500000000000001</v>
      </c>
      <c r="O119" s="4">
        <v>-15.000000000000014</v>
      </c>
      <c r="P119" s="35" t="s">
        <v>137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 xml:space="preserve"> </v>
      </c>
      <c r="T119" s="37" t="str">
        <f t="shared" si="56"/>
        <v xml:space="preserve"> </v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 xml:space="preserve"> </v>
      </c>
      <c r="X119" s="37" t="str">
        <f t="shared" si="60"/>
        <v xml:space="preserve"> </v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1048</v>
      </c>
      <c r="AP119" t="s">
        <v>1248</v>
      </c>
      <c r="AQ119" s="22" t="e">
        <v>#VALUE!</v>
      </c>
      <c r="AR119" s="21" t="e">
        <v>#VALUE!</v>
      </c>
      <c r="AS119" t="s">
        <v>137</v>
      </c>
      <c r="AT119" t="e">
        <v>#VALUE!</v>
      </c>
      <c r="AU119" t="e">
        <v>#VALUE!</v>
      </c>
      <c r="AV119" t="s">
        <v>2131</v>
      </c>
    </row>
    <row r="120" spans="1:48" x14ac:dyDescent="0.25">
      <c r="A120" s="14">
        <v>1.2299999999999976E-9</v>
      </c>
      <c r="B120" t="s">
        <v>1071</v>
      </c>
      <c r="C120" s="4">
        <v>11</v>
      </c>
      <c r="D120" s="4">
        <v>1</v>
      </c>
      <c r="E120" s="4">
        <v>6</v>
      </c>
      <c r="F120" s="4">
        <v>18</v>
      </c>
      <c r="G120" s="4">
        <v>6.5</v>
      </c>
      <c r="H120" s="4">
        <v>6.09</v>
      </c>
      <c r="I120" s="34">
        <v>1207.4270338743138</v>
      </c>
      <c r="J120" s="35" t="s">
        <v>1238</v>
      </c>
      <c r="K120" s="35" t="s">
        <v>1238</v>
      </c>
      <c r="L120" s="35">
        <v>7.4021378009611816</v>
      </c>
      <c r="M120" s="35">
        <v>4.1624871307867082</v>
      </c>
      <c r="N120" s="4">
        <v>-0.52600000000000002</v>
      </c>
      <c r="O120" s="4" t="s">
        <v>132</v>
      </c>
      <c r="P120" s="35">
        <v>0.2813037862918647</v>
      </c>
      <c r="Q120" s="36" t="str">
        <f t="shared" si="53"/>
        <v xml:space="preserve"> </v>
      </c>
      <c r="R120" s="36" t="str">
        <f t="shared" si="54"/>
        <v xml:space="preserve"> </v>
      </c>
      <c r="S120" s="37" t="str">
        <f t="shared" si="55"/>
        <v/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-0.45537373566885819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34</v>
      </c>
      <c r="AC120" s="1" t="str">
        <f t="shared" si="65"/>
        <v xml:space="preserve"> 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1071</v>
      </c>
      <c r="AP120" t="s">
        <v>1242</v>
      </c>
      <c r="AQ120" s="22" t="e">
        <v>#VALUE!</v>
      </c>
      <c r="AR120" s="21">
        <v>45.537373566885819</v>
      </c>
      <c r="AS120">
        <v>6.7323481116584594</v>
      </c>
      <c r="AT120" t="e">
        <v>#VALUE!</v>
      </c>
      <c r="AU120">
        <v>-45.537373566885819</v>
      </c>
      <c r="AV120" t="s">
        <v>2132</v>
      </c>
    </row>
    <row r="121" spans="1:48" x14ac:dyDescent="0.25">
      <c r="A121" s="14">
        <v>1.2399999999999976E-9</v>
      </c>
      <c r="B121" t="s">
        <v>1046</v>
      </c>
      <c r="C121" s="4">
        <v>2</v>
      </c>
      <c r="D121" s="4">
        <v>1</v>
      </c>
      <c r="E121" s="4">
        <v>4</v>
      </c>
      <c r="F121" s="4">
        <v>7</v>
      </c>
      <c r="G121" s="4">
        <v>26</v>
      </c>
      <c r="H121" s="4">
        <v>22.1</v>
      </c>
      <c r="I121" s="34">
        <v>877.10598756901902</v>
      </c>
      <c r="J121" s="35">
        <v>7.6470588235294121</v>
      </c>
      <c r="K121" s="35">
        <v>6.3688760806916429</v>
      </c>
      <c r="L121" s="35" t="s">
        <v>1238</v>
      </c>
      <c r="M121" s="35" t="s">
        <v>1238</v>
      </c>
      <c r="N121" s="4">
        <v>2.89</v>
      </c>
      <c r="O121" s="4">
        <v>16.064257028112443</v>
      </c>
      <c r="P121" s="35">
        <v>1.936651583710407</v>
      </c>
      <c r="Q121" s="36" t="str">
        <f t="shared" si="53"/>
        <v xml:space="preserve"> </v>
      </c>
      <c r="R121" s="36" t="str">
        <f t="shared" si="54"/>
        <v xml:space="preserve"> </v>
      </c>
      <c r="S121" s="37">
        <f t="shared" si="55"/>
        <v>0.17647058947529393</v>
      </c>
      <c r="T121" s="37" t="str">
        <f t="shared" si="56"/>
        <v/>
      </c>
      <c r="U121" s="37" t="str">
        <f t="shared" si="57"/>
        <v/>
      </c>
      <c r="V121" s="37">
        <f t="shared" si="58"/>
        <v>-0.67607157773729853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>
        <f t="shared" si="62"/>
        <v>7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86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1046</v>
      </c>
      <c r="AP121" t="s">
        <v>1246</v>
      </c>
      <c r="AQ121" s="22">
        <v>67.607157773729853</v>
      </c>
      <c r="AR121" s="21" t="e">
        <v>#VALUE!</v>
      </c>
      <c r="AS121">
        <v>17.647058823529392</v>
      </c>
      <c r="AT121">
        <v>-67.607157773729853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973</v>
      </c>
      <c r="C122" s="4">
        <v>2</v>
      </c>
      <c r="D122" s="4">
        <v>4</v>
      </c>
      <c r="E122" s="4">
        <v>8</v>
      </c>
      <c r="F122" s="4">
        <v>14</v>
      </c>
      <c r="G122" s="4">
        <v>1.25</v>
      </c>
      <c r="H122" s="4">
        <v>0.97</v>
      </c>
      <c r="I122" s="34">
        <v>355.131096960337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-0.95800000000000007</v>
      </c>
      <c r="O122" s="4">
        <v>-150.13054830287206</v>
      </c>
      <c r="P122" s="35" t="s">
        <v>137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0.28865979506443307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48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>
        <f t="shared" si="74"/>
        <v>-150.13054830162207</v>
      </c>
      <c r="AM122" s="1" t="str">
        <f t="shared" si="75"/>
        <v xml:space="preserve"> </v>
      </c>
      <c r="AN122" s="1">
        <f t="shared" si="76"/>
        <v>17</v>
      </c>
      <c r="AO122" t="s">
        <v>973</v>
      </c>
      <c r="AP122" t="s">
        <v>1313</v>
      </c>
      <c r="AQ122" s="22" t="e">
        <v>#VALUE!</v>
      </c>
      <c r="AR122" s="21" t="e">
        <v>#VALUE!</v>
      </c>
      <c r="AS122">
        <v>28.865979381443307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949</v>
      </c>
      <c r="C123" s="4">
        <v>5</v>
      </c>
      <c r="D123" s="4">
        <v>0</v>
      </c>
      <c r="E123" s="4">
        <v>2</v>
      </c>
      <c r="F123" s="4">
        <v>7</v>
      </c>
      <c r="G123" s="4">
        <v>15</v>
      </c>
      <c r="H123" s="4">
        <v>10.53</v>
      </c>
      <c r="I123" s="34">
        <v>2291.4443925741639</v>
      </c>
      <c r="J123" s="35" t="s">
        <v>1238</v>
      </c>
      <c r="K123" s="35" t="s">
        <v>1238</v>
      </c>
      <c r="L123" s="35">
        <v>12.466330258096848</v>
      </c>
      <c r="M123" s="35">
        <v>12.449604405010916</v>
      </c>
      <c r="N123" s="4" t="s">
        <v>132</v>
      </c>
      <c r="O123" s="4" t="s">
        <v>132</v>
      </c>
      <c r="P123" s="35">
        <v>6.5527065527065531</v>
      </c>
      <c r="Q123" s="36">
        <f t="shared" si="53"/>
        <v>71.428571429831436</v>
      </c>
      <c r="R123" s="36" t="str">
        <f t="shared" si="54"/>
        <v xml:space="preserve"> </v>
      </c>
      <c r="S123" s="37">
        <f t="shared" si="55"/>
        <v>0.42450142576142469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24</v>
      </c>
      <c r="AD123" s="1" t="str">
        <f t="shared" si="66"/>
        <v xml:space="preserve"> </v>
      </c>
      <c r="AE123" s="1">
        <f t="shared" si="67"/>
        <v>69</v>
      </c>
      <c r="AF123" s="1" t="str">
        <f t="shared" si="68"/>
        <v xml:space="preserve"> </v>
      </c>
      <c r="AG123" s="38">
        <f t="shared" si="69"/>
        <v>6.5527065539665532</v>
      </c>
      <c r="AH123" s="38" t="str">
        <f t="shared" si="70"/>
        <v xml:space="preserve"> </v>
      </c>
      <c r="AI123" s="1">
        <f t="shared" si="71"/>
        <v>20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949</v>
      </c>
      <c r="AP123" t="s">
        <v>1254</v>
      </c>
      <c r="AQ123" s="22" t="e">
        <v>#VALUE!</v>
      </c>
      <c r="AR123" s="21">
        <v>8.2766214173432893</v>
      </c>
      <c r="AS123">
        <v>42.450142450142472</v>
      </c>
      <c r="AT123" t="e">
        <v>#VALUE!</v>
      </c>
      <c r="AU123">
        <v>-8.2766214173432893</v>
      </c>
      <c r="AV123" t="s">
        <v>2135</v>
      </c>
    </row>
    <row r="124" spans="1:48" x14ac:dyDescent="0.25">
      <c r="A124" s="14">
        <v>1.2699999999999975E-9</v>
      </c>
      <c r="B124" t="s">
        <v>967</v>
      </c>
      <c r="C124" s="4">
        <v>1</v>
      </c>
      <c r="D124" s="4">
        <v>6</v>
      </c>
      <c r="E124" s="4">
        <v>14</v>
      </c>
      <c r="F124" s="4">
        <v>21</v>
      </c>
      <c r="G124" s="4">
        <v>4.5</v>
      </c>
      <c r="H124" s="4">
        <v>3.62</v>
      </c>
      <c r="I124" s="34">
        <v>2761.071913245325</v>
      </c>
      <c r="J124" s="35" t="s">
        <v>1238</v>
      </c>
      <c r="K124" s="35" t="s">
        <v>1238</v>
      </c>
      <c r="L124" s="35">
        <v>9.2913050879151022</v>
      </c>
      <c r="M124" s="35">
        <v>5.2097753746694098</v>
      </c>
      <c r="N124" s="4">
        <v>-2.0100000000000002</v>
      </c>
      <c r="O124" s="4">
        <v>-43.571428571428569</v>
      </c>
      <c r="P124" s="35">
        <v>2.596685082872928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0.24309392392193374</v>
      </c>
      <c r="T124" s="37" t="str">
        <f t="shared" si="56"/>
        <v/>
      </c>
      <c r="U124" s="37" t="str">
        <f t="shared" si="57"/>
        <v xml:space="preserve"> </v>
      </c>
      <c r="V124" s="37" t="str">
        <f t="shared" si="58"/>
        <v xml:space="preserve"> </v>
      </c>
      <c r="W124" s="37" t="str">
        <f t="shared" si="59"/>
        <v/>
      </c>
      <c r="X124" s="37">
        <f t="shared" si="60"/>
        <v>-0.31637468568404048</v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>
        <f t="shared" si="64"/>
        <v>55</v>
      </c>
      <c r="AC124" s="1">
        <f t="shared" si="65"/>
        <v>59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2.5966850841429281</v>
      </c>
      <c r="AH124" s="38" t="str">
        <f t="shared" si="70"/>
        <v xml:space="preserve"> </v>
      </c>
      <c r="AI124" s="1">
        <f t="shared" si="71"/>
        <v>79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967</v>
      </c>
      <c r="AP124" t="s">
        <v>1295</v>
      </c>
      <c r="AQ124" s="22" t="e">
        <v>#VALUE!</v>
      </c>
      <c r="AR124" s="21">
        <v>31.637468568404049</v>
      </c>
      <c r="AS124">
        <v>24.309392265193374</v>
      </c>
      <c r="AT124" t="e">
        <v>#VALUE!</v>
      </c>
      <c r="AU124">
        <v>-31.637468568404049</v>
      </c>
      <c r="AV124" t="s">
        <v>2136</v>
      </c>
    </row>
    <row r="125" spans="1:48" x14ac:dyDescent="0.25">
      <c r="A125" s="14">
        <v>1.2799999999999974E-9</v>
      </c>
      <c r="B125" t="s">
        <v>977</v>
      </c>
      <c r="C125" s="4">
        <v>7</v>
      </c>
      <c r="D125" s="4">
        <v>0</v>
      </c>
      <c r="E125" s="4">
        <v>1</v>
      </c>
      <c r="F125" s="4">
        <v>8</v>
      </c>
      <c r="G125" s="4">
        <v>56</v>
      </c>
      <c r="H125" s="4">
        <v>45.98</v>
      </c>
      <c r="I125" s="34">
        <v>3733.6968412456417</v>
      </c>
      <c r="J125" s="35">
        <v>7.6125827814569531</v>
      </c>
      <c r="K125" s="35">
        <v>7.0553935860058301</v>
      </c>
      <c r="L125" s="35" t="s">
        <v>1238</v>
      </c>
      <c r="M125" s="35" t="s">
        <v>1238</v>
      </c>
      <c r="N125" s="4">
        <v>6.04</v>
      </c>
      <c r="O125" s="4">
        <v>-3.5143769968051082</v>
      </c>
      <c r="P125" s="35">
        <v>4.3018703784254031</v>
      </c>
      <c r="Q125" s="36">
        <f t="shared" si="53"/>
        <v>87.50000000128</v>
      </c>
      <c r="R125" s="36" t="str">
        <f t="shared" si="54"/>
        <v xml:space="preserve"> </v>
      </c>
      <c r="S125" s="37">
        <f t="shared" si="55"/>
        <v>0.21792083642571558</v>
      </c>
      <c r="T125" s="37" t="str">
        <f t="shared" si="56"/>
        <v/>
      </c>
      <c r="U125" s="37" t="str">
        <f t="shared" si="57"/>
        <v/>
      </c>
      <c r="V125" s="37">
        <f t="shared" si="58"/>
        <v>-0.67753197841841173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6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66</v>
      </c>
      <c r="AD125" s="1" t="str">
        <f t="shared" si="66"/>
        <v xml:space="preserve"> </v>
      </c>
      <c r="AE125" s="1">
        <f t="shared" si="67"/>
        <v>28</v>
      </c>
      <c r="AF125" s="1" t="str">
        <f t="shared" si="68"/>
        <v xml:space="preserve"> </v>
      </c>
      <c r="AG125" s="38">
        <f t="shared" si="69"/>
        <v>4.3018703797054032</v>
      </c>
      <c r="AH125" s="38" t="str">
        <f t="shared" si="70"/>
        <v xml:space="preserve"> </v>
      </c>
      <c r="AI125" s="1">
        <f t="shared" si="71"/>
        <v>50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977</v>
      </c>
      <c r="AP125" t="s">
        <v>1246</v>
      </c>
      <c r="AQ125" s="22">
        <v>67.753197841841171</v>
      </c>
      <c r="AR125" s="21" t="e">
        <v>#VALUE!</v>
      </c>
      <c r="AS125">
        <v>21.792083514571559</v>
      </c>
      <c r="AT125">
        <v>-67.753197841841171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975</v>
      </c>
      <c r="C126" s="4">
        <v>10</v>
      </c>
      <c r="D126" s="4">
        <v>0</v>
      </c>
      <c r="E126" s="4">
        <v>2</v>
      </c>
      <c r="F126" s="4">
        <v>12</v>
      </c>
      <c r="G126" s="4">
        <v>156</v>
      </c>
      <c r="H126" s="4">
        <v>140.77000000000001</v>
      </c>
      <c r="I126" s="34">
        <v>15277.479158816435</v>
      </c>
      <c r="J126" s="35">
        <v>17.49130218687873</v>
      </c>
      <c r="K126" s="35">
        <v>16.264586943963028</v>
      </c>
      <c r="L126" s="35" t="s">
        <v>1238</v>
      </c>
      <c r="M126" s="35" t="s">
        <v>1238</v>
      </c>
      <c r="N126" s="4">
        <v>8.048</v>
      </c>
      <c r="O126" s="4">
        <v>30.649350649350648</v>
      </c>
      <c r="P126" s="35">
        <v>2.5182922497691269</v>
      </c>
      <c r="Q126" s="36">
        <f t="shared" si="53"/>
        <v>83.333333334623333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39</v>
      </c>
      <c r="AF126" s="1" t="str">
        <f t="shared" si="68"/>
        <v xml:space="preserve"> </v>
      </c>
      <c r="AG126" s="38">
        <f t="shared" si="69"/>
        <v>2.518292251059127</v>
      </c>
      <c r="AH126" s="38" t="str">
        <f t="shared" si="70"/>
        <v xml:space="preserve"> </v>
      </c>
      <c r="AI126" s="1">
        <f t="shared" si="71"/>
        <v>81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975</v>
      </c>
      <c r="AP126" t="s">
        <v>1246</v>
      </c>
      <c r="AQ126" s="22">
        <v>25.907070267563071</v>
      </c>
      <c r="AR126" s="21" t="e">
        <v>#VALUE!</v>
      </c>
      <c r="AS126">
        <v>10.819066562477797</v>
      </c>
      <c r="AT126">
        <v>-25.907070267563071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988</v>
      </c>
      <c r="C127" s="4">
        <v>7</v>
      </c>
      <c r="D127" s="4">
        <v>0</v>
      </c>
      <c r="E127" s="4">
        <v>0</v>
      </c>
      <c r="F127" s="4">
        <v>7</v>
      </c>
      <c r="G127" s="4">
        <v>23.25</v>
      </c>
      <c r="H127" s="4">
        <v>16.5</v>
      </c>
      <c r="I127" s="34">
        <v>842.29020077829023</v>
      </c>
      <c r="J127" s="35">
        <v>7.3924731182795691</v>
      </c>
      <c r="K127" s="35">
        <v>9.1870824053452118</v>
      </c>
      <c r="L127" s="35">
        <v>4.1798460504059793</v>
      </c>
      <c r="M127" s="35">
        <v>4.5955208889271937</v>
      </c>
      <c r="N127" s="4">
        <v>2.2320000000000002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0.40909091039090917</v>
      </c>
      <c r="T127" s="37" t="str">
        <f t="shared" si="56"/>
        <v/>
      </c>
      <c r="U127" s="37" t="str">
        <f t="shared" si="57"/>
        <v/>
      </c>
      <c r="V127" s="37">
        <f t="shared" si="58"/>
        <v>-0.68685579526920415</v>
      </c>
      <c r="W127" s="37" t="str">
        <f t="shared" si="59"/>
        <v/>
      </c>
      <c r="X127" s="37">
        <f t="shared" si="60"/>
        <v>-0.69245993507223225</v>
      </c>
      <c r="Y127" s="1" t="str">
        <f t="shared" si="61"/>
        <v xml:space="preserve"> </v>
      </c>
      <c r="Z127" s="1">
        <f t="shared" si="62"/>
        <v>5</v>
      </c>
      <c r="AA127" s="1" t="str">
        <f t="shared" si="63"/>
        <v xml:space="preserve"> </v>
      </c>
      <c r="AB127" s="1">
        <f t="shared" si="64"/>
        <v>6</v>
      </c>
      <c r="AC127" s="1">
        <f t="shared" si="65"/>
        <v>26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988</v>
      </c>
      <c r="AP127" t="s">
        <v>1242</v>
      </c>
      <c r="AQ127" s="22">
        <v>68.685579526920421</v>
      </c>
      <c r="AR127" s="21">
        <v>69.245993507223218</v>
      </c>
      <c r="AS127">
        <v>40.909090909090921</v>
      </c>
      <c r="AT127">
        <v>-68.685579526920421</v>
      </c>
      <c r="AU127">
        <v>-69.245993507223218</v>
      </c>
      <c r="AV127" t="s">
        <v>2139</v>
      </c>
    </row>
    <row r="128" spans="1:48" x14ac:dyDescent="0.25">
      <c r="A128" s="14">
        <v>1.3099999999999973E-9</v>
      </c>
      <c r="B128" t="s">
        <v>1148</v>
      </c>
      <c r="C128" s="4">
        <v>2</v>
      </c>
      <c r="D128" s="4">
        <v>1</v>
      </c>
      <c r="E128" s="4">
        <v>5</v>
      </c>
      <c r="F128" s="4">
        <v>8</v>
      </c>
      <c r="G128" s="4">
        <v>35.5</v>
      </c>
      <c r="H128" s="4">
        <v>31.54</v>
      </c>
      <c r="I128" s="34">
        <v>5703.6295497192923</v>
      </c>
      <c r="J128" s="35">
        <v>10.213730569948186</v>
      </c>
      <c r="K128" s="35">
        <v>9.2873969375736163</v>
      </c>
      <c r="L128" s="35">
        <v>7.9957425307557122</v>
      </c>
      <c r="M128" s="35">
        <v>7.2939118236472948</v>
      </c>
      <c r="N128" s="4">
        <v>3.0880000000000001</v>
      </c>
      <c r="O128" s="4">
        <v>-1.0256410256410264</v>
      </c>
      <c r="P128" s="35">
        <v>7.1337983512999372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>
        <f t="shared" si="58"/>
        <v>-0.56734769467712431</v>
      </c>
      <c r="W128" s="37" t="str">
        <f t="shared" si="59"/>
        <v/>
      </c>
      <c r="X128" s="37">
        <f t="shared" si="60"/>
        <v>-0.41169814691728002</v>
      </c>
      <c r="Y128" s="1" t="str">
        <f t="shared" si="61"/>
        <v xml:space="preserve"> </v>
      </c>
      <c r="Z128" s="1">
        <f t="shared" si="62"/>
        <v>20</v>
      </c>
      <c r="AA128" s="1" t="str">
        <f t="shared" si="63"/>
        <v xml:space="preserve"> </v>
      </c>
      <c r="AB128" s="1">
        <f t="shared" si="64"/>
        <v>38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7.1337983526099373</v>
      </c>
      <c r="AH128" s="38" t="str">
        <f t="shared" si="70"/>
        <v xml:space="preserve"> </v>
      </c>
      <c r="AI128" s="1">
        <f t="shared" si="71"/>
        <v>12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1148</v>
      </c>
      <c r="AP128" t="s">
        <v>1246</v>
      </c>
      <c r="AQ128" s="22">
        <v>56.734769467712432</v>
      </c>
      <c r="AR128" s="21">
        <v>41.169814691728</v>
      </c>
      <c r="AS128">
        <v>12.5554850982879</v>
      </c>
      <c r="AT128">
        <v>-56.734769467712432</v>
      </c>
      <c r="AU128">
        <v>-41.169814691728</v>
      </c>
      <c r="AV128" t="s">
        <v>2140</v>
      </c>
    </row>
    <row r="129" spans="1:48" x14ac:dyDescent="0.25">
      <c r="A129" s="14">
        <v>1.3199999999999973E-9</v>
      </c>
      <c r="B129" t="s">
        <v>1131</v>
      </c>
      <c r="C129" s="4">
        <v>8</v>
      </c>
      <c r="D129" s="4">
        <v>1</v>
      </c>
      <c r="E129" s="4">
        <v>3</v>
      </c>
      <c r="F129" s="4">
        <v>12</v>
      </c>
      <c r="G129" s="4">
        <v>16.25</v>
      </c>
      <c r="H129" s="4">
        <v>13.2</v>
      </c>
      <c r="I129" s="34">
        <v>1411.8407698043764</v>
      </c>
      <c r="J129" s="35" t="s">
        <v>1238</v>
      </c>
      <c r="K129" s="35" t="s">
        <v>1238</v>
      </c>
      <c r="L129" s="35">
        <v>27.561936311177604</v>
      </c>
      <c r="M129" s="35">
        <v>23.236450450450452</v>
      </c>
      <c r="N129" s="4" t="s">
        <v>132</v>
      </c>
      <c r="O129" s="4" t="s">
        <v>132</v>
      </c>
      <c r="P129" s="35">
        <v>2.3636363636363638</v>
      </c>
      <c r="Q129" s="36" t="str">
        <f t="shared" si="53"/>
        <v xml:space="preserve"> </v>
      </c>
      <c r="R129" s="36" t="str">
        <f t="shared" si="54"/>
        <v xml:space="preserve"> </v>
      </c>
      <c r="S129" s="37">
        <f t="shared" si="55"/>
        <v>0.23106060738060619</v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>
        <f t="shared" si="65"/>
        <v>62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2.3636363649563639</v>
      </c>
      <c r="AH129" s="38" t="str">
        <f t="shared" si="70"/>
        <v xml:space="preserve"> </v>
      </c>
      <c r="AI129" s="1">
        <f t="shared" si="71"/>
        <v>83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1131</v>
      </c>
      <c r="AP129" t="s">
        <v>1254</v>
      </c>
      <c r="AQ129" s="22" t="e">
        <v>#VALUE!</v>
      </c>
      <c r="AR129" s="21">
        <v>-102.79215024800412</v>
      </c>
      <c r="AS129">
        <v>23.10606060606062</v>
      </c>
      <c r="AT129" t="e">
        <v>#VALUE!</v>
      </c>
      <c r="AU129">
        <v>102.79215024800412</v>
      </c>
      <c r="AV129" t="s">
        <v>2141</v>
      </c>
    </row>
    <row r="130" spans="1:48" x14ac:dyDescent="0.25">
      <c r="A130" s="14">
        <v>1.3299999999999973E-9</v>
      </c>
      <c r="B130" t="s">
        <v>1180</v>
      </c>
      <c r="C130" s="4">
        <v>6</v>
      </c>
      <c r="D130" s="4">
        <v>1</v>
      </c>
      <c r="E130" s="4">
        <v>8</v>
      </c>
      <c r="F130" s="4">
        <v>15</v>
      </c>
      <c r="G130" s="4">
        <v>7.5</v>
      </c>
      <c r="H130" s="4">
        <v>5.61</v>
      </c>
      <c r="I130" s="34">
        <v>2014.3032491419842</v>
      </c>
      <c r="J130" s="35">
        <v>17.09676712121993</v>
      </c>
      <c r="K130" s="35">
        <v>6.4795966715125752</v>
      </c>
      <c r="L130" s="35">
        <v>4.1177644567969152</v>
      </c>
      <c r="M130" s="35">
        <v>2.3688588264790948</v>
      </c>
      <c r="N130" s="4">
        <v>0.249</v>
      </c>
      <c r="O130" s="4" t="s">
        <v>132</v>
      </c>
      <c r="P130" s="35" t="s">
        <v>137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0.33689839705192515</v>
      </c>
      <c r="T130" s="37" t="str">
        <f t="shared" si="56"/>
        <v/>
      </c>
      <c r="U130" s="37" t="str">
        <f t="shared" si="57"/>
        <v/>
      </c>
      <c r="V130" s="37" t="str">
        <f t="shared" si="58"/>
        <v/>
      </c>
      <c r="W130" s="37" t="str">
        <f t="shared" si="59"/>
        <v/>
      </c>
      <c r="X130" s="37">
        <f t="shared" si="60"/>
        <v>-0.69702770553533255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5</v>
      </c>
      <c r="AC130" s="1">
        <f t="shared" si="65"/>
        <v>36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1180</v>
      </c>
      <c r="AP130" t="s">
        <v>1242</v>
      </c>
      <c r="AQ130" s="22">
        <v>27.578315700551403</v>
      </c>
      <c r="AR130" s="21">
        <v>69.702770553533256</v>
      </c>
      <c r="AS130">
        <v>33.689839572192511</v>
      </c>
      <c r="AT130">
        <v>-27.578315700551403</v>
      </c>
      <c r="AU130">
        <v>-69.702770553533256</v>
      </c>
      <c r="AV130" t="s">
        <v>2142</v>
      </c>
    </row>
    <row r="131" spans="1:48" x14ac:dyDescent="0.25">
      <c r="A131" s="14">
        <v>1.3399999999999972E-9</v>
      </c>
      <c r="B131" t="s">
        <v>1120</v>
      </c>
      <c r="C131" s="4">
        <v>0</v>
      </c>
      <c r="D131" s="4">
        <v>5</v>
      </c>
      <c r="E131" s="4">
        <v>17</v>
      </c>
      <c r="F131" s="4">
        <v>22</v>
      </c>
      <c r="G131" s="4">
        <v>24</v>
      </c>
      <c r="H131" s="4">
        <v>19.32</v>
      </c>
      <c r="I131" s="34">
        <v>10762.150874304676</v>
      </c>
      <c r="J131" s="35" t="s">
        <v>1238</v>
      </c>
      <c r="K131" s="35">
        <v>34.255319148936167</v>
      </c>
      <c r="L131" s="35">
        <v>22.875676600220608</v>
      </c>
      <c r="M131" s="35">
        <v>8.0420350145212094</v>
      </c>
      <c r="N131" s="4">
        <v>-1.0640000000000001</v>
      </c>
      <c r="O131" s="4" t="s">
        <v>132</v>
      </c>
      <c r="P131" s="35">
        <v>4.616977225672878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0.2422360261847204</v>
      </c>
      <c r="T131" s="37" t="str">
        <f t="shared" si="56"/>
        <v/>
      </c>
      <c r="U131" s="37" t="str">
        <f t="shared" si="57"/>
        <v xml:space="preserve"> </v>
      </c>
      <c r="V131" s="37" t="str">
        <f t="shared" si="58"/>
        <v xml:space="preserve"> </v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>
        <f t="shared" si="65"/>
        <v>60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4.6169772270128782</v>
      </c>
      <c r="AH131" s="38" t="str">
        <f t="shared" si="70"/>
        <v xml:space="preserve"> </v>
      </c>
      <c r="AI131" s="1">
        <f t="shared" si="71"/>
        <v>45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1120</v>
      </c>
      <c r="AP131" t="s">
        <v>1295</v>
      </c>
      <c r="AQ131" s="22" t="e">
        <v>#VALUE!</v>
      </c>
      <c r="AR131" s="21">
        <v>-68.312109634161075</v>
      </c>
      <c r="AS131">
        <v>24.223602484472039</v>
      </c>
      <c r="AT131" t="e">
        <v>#VALUE!</v>
      </c>
      <c r="AU131">
        <v>68.312109634161075</v>
      </c>
      <c r="AV131" t="s">
        <v>2143</v>
      </c>
    </row>
    <row r="132" spans="1:48" x14ac:dyDescent="0.25">
      <c r="A132" s="14">
        <v>1.3499999999999972E-9</v>
      </c>
      <c r="B132" t="s">
        <v>962</v>
      </c>
      <c r="C132" s="4">
        <v>4</v>
      </c>
      <c r="D132" s="4">
        <v>0</v>
      </c>
      <c r="E132" s="4">
        <v>5</v>
      </c>
      <c r="F132" s="4">
        <v>9</v>
      </c>
      <c r="G132" s="4">
        <v>24</v>
      </c>
      <c r="H132" s="4">
        <v>22.38</v>
      </c>
      <c r="I132" s="34">
        <v>2961.9348514441945</v>
      </c>
      <c r="J132" s="35" t="s">
        <v>1238</v>
      </c>
      <c r="K132" s="35" t="s">
        <v>1238</v>
      </c>
      <c r="L132" s="35">
        <v>15.325986976744188</v>
      </c>
      <c r="M132" s="35">
        <v>13.977040084835632</v>
      </c>
      <c r="N132" s="4">
        <v>0</v>
      </c>
      <c r="O132" s="4" t="s">
        <v>132</v>
      </c>
      <c r="P132" s="35">
        <v>3.284182305630027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3.2841823069800271</v>
      </c>
      <c r="AH132" s="38" t="str">
        <f t="shared" si="70"/>
        <v xml:space="preserve"> </v>
      </c>
      <c r="AI132" s="1">
        <f t="shared" si="71"/>
        <v>73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962</v>
      </c>
      <c r="AP132" t="s">
        <v>1250</v>
      </c>
      <c r="AQ132" s="22" t="e">
        <v>#VALUE!</v>
      </c>
      <c r="AR132" s="21">
        <v>-12.763842808331006</v>
      </c>
      <c r="AS132">
        <v>7.2386058981233292</v>
      </c>
      <c r="AT132" t="e">
        <v>#VALUE!</v>
      </c>
      <c r="AU132">
        <v>12.763842808331006</v>
      </c>
      <c r="AV132" t="s">
        <v>2144</v>
      </c>
    </row>
    <row r="133" spans="1:48" x14ac:dyDescent="0.25">
      <c r="A133" s="14">
        <v>1.3599999999999972E-9</v>
      </c>
      <c r="B133" t="s">
        <v>1082</v>
      </c>
      <c r="C133" s="4">
        <v>3</v>
      </c>
      <c r="D133" s="4">
        <v>0</v>
      </c>
      <c r="E133" s="4">
        <v>18</v>
      </c>
      <c r="F133" s="4">
        <v>21</v>
      </c>
      <c r="G133" s="4">
        <v>14.5</v>
      </c>
      <c r="H133" s="4">
        <v>13.79</v>
      </c>
      <c r="I133" s="34">
        <v>4491.5254371460342</v>
      </c>
      <c r="J133" s="35">
        <v>18.435828877005346</v>
      </c>
      <c r="K133" s="35">
        <v>17.19451371571072</v>
      </c>
      <c r="L133" s="35">
        <v>13.592539526100891</v>
      </c>
      <c r="M133" s="35">
        <v>13.127439717567166</v>
      </c>
      <c r="N133" s="4">
        <v>0.748</v>
      </c>
      <c r="O133" s="4">
        <v>-42.900763358778626</v>
      </c>
      <c r="P133" s="35">
        <v>3.546047860768673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3.5460478621286731</v>
      </c>
      <c r="AH133" s="38" t="str">
        <f t="shared" si="70"/>
        <v xml:space="preserve"> </v>
      </c>
      <c r="AI133" s="1">
        <f t="shared" si="71"/>
        <v>65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1082</v>
      </c>
      <c r="AP133" t="s">
        <v>1295</v>
      </c>
      <c r="AQ133" s="22">
        <v>21.90606743002358</v>
      </c>
      <c r="AR133" s="21">
        <v>-9.6759062286233544E-3</v>
      </c>
      <c r="AS133">
        <v>5.1486584481508446</v>
      </c>
      <c r="AT133">
        <v>-21.90606743002358</v>
      </c>
      <c r="AU133">
        <v>9.6759062286233544E-3</v>
      </c>
      <c r="AV133" t="s">
        <v>2145</v>
      </c>
    </row>
    <row r="134" spans="1:48" x14ac:dyDescent="0.25">
      <c r="A134" s="14">
        <v>1.3699999999999971E-9</v>
      </c>
      <c r="B134" t="s">
        <v>1174</v>
      </c>
      <c r="C134" s="4">
        <v>6</v>
      </c>
      <c r="D134" s="4">
        <v>0</v>
      </c>
      <c r="E134" s="4">
        <v>2</v>
      </c>
      <c r="F134" s="4">
        <v>8</v>
      </c>
      <c r="G134" s="4">
        <v>18</v>
      </c>
      <c r="H134" s="4">
        <v>15.35</v>
      </c>
      <c r="I134" s="34">
        <v>687.35668068729683</v>
      </c>
      <c r="J134" s="35">
        <v>13.191620781602733</v>
      </c>
      <c r="K134" s="35">
        <v>11.030493513404558</v>
      </c>
      <c r="L134" s="35">
        <v>7.9457903861308123</v>
      </c>
      <c r="M134" s="35">
        <v>7.2177580529706518</v>
      </c>
      <c r="N134" s="4">
        <v>0.88300000000000001</v>
      </c>
      <c r="O134" s="4">
        <v>-9.8979591836734677</v>
      </c>
      <c r="P134" s="35">
        <v>5.0651597821363019</v>
      </c>
      <c r="Q134" s="36">
        <f t="shared" si="53"/>
        <v>75.000000001369997</v>
      </c>
      <c r="R134" s="36" t="str">
        <f t="shared" si="54"/>
        <v xml:space="preserve"> </v>
      </c>
      <c r="S134" s="37">
        <f t="shared" si="55"/>
        <v>0.17263843785208477</v>
      </c>
      <c r="T134" s="37" t="str">
        <f t="shared" si="56"/>
        <v/>
      </c>
      <c r="U134" s="37" t="str">
        <f t="shared" si="57"/>
        <v/>
      </c>
      <c r="V134" s="37">
        <f t="shared" si="58"/>
        <v>-0.44120465063975822</v>
      </c>
      <c r="W134" s="37" t="str">
        <f t="shared" si="59"/>
        <v/>
      </c>
      <c r="X134" s="37">
        <f t="shared" si="60"/>
        <v>-0.41537347027033289</v>
      </c>
      <c r="Y134" s="1" t="str">
        <f t="shared" si="61"/>
        <v xml:space="preserve"> </v>
      </c>
      <c r="Z134" s="1">
        <f t="shared" si="62"/>
        <v>31</v>
      </c>
      <c r="AA134" s="1" t="str">
        <f t="shared" si="63"/>
        <v xml:space="preserve"> </v>
      </c>
      <c r="AB134" s="1">
        <f t="shared" si="64"/>
        <v>37</v>
      </c>
      <c r="AC134" s="1">
        <f t="shared" si="65"/>
        <v>91</v>
      </c>
      <c r="AD134" s="1" t="str">
        <f t="shared" si="66"/>
        <v xml:space="preserve"> </v>
      </c>
      <c r="AE134" s="1">
        <f t="shared" si="67"/>
        <v>56</v>
      </c>
      <c r="AF134" s="1" t="str">
        <f t="shared" si="68"/>
        <v xml:space="preserve"> </v>
      </c>
      <c r="AG134" s="38">
        <f t="shared" si="69"/>
        <v>5.065159783506302</v>
      </c>
      <c r="AH134" s="38" t="str">
        <f t="shared" si="70"/>
        <v xml:space="preserve"> </v>
      </c>
      <c r="AI134" s="1">
        <f t="shared" si="71"/>
        <v>35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1174</v>
      </c>
      <c r="AP134" t="s">
        <v>1242</v>
      </c>
      <c r="AQ134" s="22">
        <v>44.120465063975821</v>
      </c>
      <c r="AR134" s="21">
        <v>41.537347027033292</v>
      </c>
      <c r="AS134">
        <v>17.263843648208478</v>
      </c>
      <c r="AT134">
        <v>-44.120465063975821</v>
      </c>
      <c r="AU134">
        <v>-41.537347027033292</v>
      </c>
      <c r="AV134" t="s">
        <v>2146</v>
      </c>
    </row>
    <row r="135" spans="1:48" x14ac:dyDescent="0.25">
      <c r="A135" s="14">
        <v>1.3799999999999971E-9</v>
      </c>
      <c r="B135" t="s">
        <v>950</v>
      </c>
      <c r="C135" s="4">
        <v>5</v>
      </c>
      <c r="D135" s="4">
        <v>0</v>
      </c>
      <c r="E135" s="4">
        <v>2</v>
      </c>
      <c r="F135" s="4">
        <v>7</v>
      </c>
      <c r="G135" s="4">
        <v>7</v>
      </c>
      <c r="H135" s="4">
        <v>5.82</v>
      </c>
      <c r="I135" s="34">
        <v>5309.0641606319814</v>
      </c>
      <c r="J135" s="35" t="s">
        <v>1238</v>
      </c>
      <c r="K135" s="35" t="s">
        <v>1238</v>
      </c>
      <c r="L135" s="35" t="s">
        <v>1238</v>
      </c>
      <c r="M135" s="35">
        <v>23.992887595826183</v>
      </c>
      <c r="N135" s="4">
        <v>-0.03</v>
      </c>
      <c r="O135" s="4">
        <v>-49.999999999999986</v>
      </c>
      <c r="P135" s="35" t="s">
        <v>137</v>
      </c>
      <c r="Q135" s="36">
        <f t="shared" si="53"/>
        <v>71.428571429951432</v>
      </c>
      <c r="R135" s="36" t="str">
        <f t="shared" si="54"/>
        <v xml:space="preserve"> </v>
      </c>
      <c r="S135" s="37">
        <f t="shared" si="55"/>
        <v>0.20274914227347074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72</v>
      </c>
      <c r="AD135" s="1" t="str">
        <f t="shared" si="66"/>
        <v xml:space="preserve"> </v>
      </c>
      <c r="AE135" s="1">
        <f t="shared" si="67"/>
        <v>68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950</v>
      </c>
      <c r="AP135" t="s">
        <v>1242</v>
      </c>
      <c r="AQ135" s="22" t="e">
        <v>#VALUE!</v>
      </c>
      <c r="AR135" s="21" t="e">
        <v>#VALUE!</v>
      </c>
      <c r="AS135">
        <v>20.274914089347075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1160</v>
      </c>
      <c r="C136" s="4">
        <v>12</v>
      </c>
      <c r="D136" s="4">
        <v>1</v>
      </c>
      <c r="E136" s="4">
        <v>4</v>
      </c>
      <c r="F136" s="4">
        <v>17</v>
      </c>
      <c r="G136" s="4">
        <v>14.426275253295898</v>
      </c>
      <c r="H136" s="4">
        <v>12.3</v>
      </c>
      <c r="I136" s="34">
        <v>11742.670386190741</v>
      </c>
      <c r="J136" s="35">
        <v>13.807304333491617</v>
      </c>
      <c r="K136" s="35">
        <v>12.074693052316084</v>
      </c>
      <c r="L136" s="35">
        <v>6.2980301711957836</v>
      </c>
      <c r="M136" s="35">
        <v>5.386660942713462</v>
      </c>
      <c r="N136" s="4">
        <v>0.67600000000000005</v>
      </c>
      <c r="O136" s="4">
        <v>98.82352941176471</v>
      </c>
      <c r="P136" s="35">
        <v>0</v>
      </c>
      <c r="Q136" s="36">
        <f t="shared" si="53"/>
        <v>70.588235295507658</v>
      </c>
      <c r="R136" s="36" t="str">
        <f t="shared" si="54"/>
        <v xml:space="preserve"> </v>
      </c>
      <c r="S136" s="37">
        <f t="shared" si="55"/>
        <v>0.17286790816202424</v>
      </c>
      <c r="T136" s="37" t="str">
        <f t="shared" si="56"/>
        <v/>
      </c>
      <c r="U136" s="37" t="str">
        <f t="shared" si="57"/>
        <v/>
      </c>
      <c r="V136" s="37">
        <f t="shared" si="58"/>
        <v>-0.41512437504899014</v>
      </c>
      <c r="W136" s="37" t="str">
        <f t="shared" si="59"/>
        <v/>
      </c>
      <c r="X136" s="37">
        <f t="shared" si="60"/>
        <v>-0.53661053914211387</v>
      </c>
      <c r="Y136" s="1" t="str">
        <f t="shared" si="61"/>
        <v xml:space="preserve"> </v>
      </c>
      <c r="Z136" s="1">
        <f t="shared" si="62"/>
        <v>34</v>
      </c>
      <c r="AA136" s="1" t="str">
        <f t="shared" si="63"/>
        <v xml:space="preserve"> </v>
      </c>
      <c r="AB136" s="1">
        <f t="shared" si="64"/>
        <v>23</v>
      </c>
      <c r="AC136" s="1">
        <f t="shared" si="65"/>
        <v>90</v>
      </c>
      <c r="AD136" s="1" t="str">
        <f t="shared" si="66"/>
        <v xml:space="preserve"> </v>
      </c>
      <c r="AE136" s="1">
        <f t="shared" si="67"/>
        <v>73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>
        <f t="shared" si="73"/>
        <v>98.823529413154716</v>
      </c>
      <c r="AL136" s="25" t="str">
        <f t="shared" si="74"/>
        <v xml:space="preserve"> </v>
      </c>
      <c r="AM136" s="1">
        <f t="shared" si="75"/>
        <v>1</v>
      </c>
      <c r="AN136" s="1" t="str">
        <f t="shared" si="76"/>
        <v xml:space="preserve"> </v>
      </c>
      <c r="AO136" t="s">
        <v>1160</v>
      </c>
      <c r="AP136" t="s">
        <v>1242</v>
      </c>
      <c r="AQ136" s="22">
        <v>41.512437504899012</v>
      </c>
      <c r="AR136" s="21">
        <v>53.661053914211386</v>
      </c>
      <c r="AS136">
        <v>17.286790677202426</v>
      </c>
      <c r="AT136">
        <v>-41.512437504899012</v>
      </c>
      <c r="AU136">
        <v>-53.661053914211386</v>
      </c>
      <c r="AV136" t="s">
        <v>2148</v>
      </c>
    </row>
    <row r="137" spans="1:48" x14ac:dyDescent="0.25">
      <c r="A137" s="14">
        <v>1.399999999999997E-9</v>
      </c>
      <c r="B137" t="s">
        <v>1034</v>
      </c>
      <c r="C137" s="4">
        <v>14</v>
      </c>
      <c r="D137" s="4">
        <v>0</v>
      </c>
      <c r="E137" s="4">
        <v>0</v>
      </c>
      <c r="F137" s="4">
        <v>14</v>
      </c>
      <c r="G137" s="4">
        <v>2.75</v>
      </c>
      <c r="H137" s="4">
        <v>1.62</v>
      </c>
      <c r="I137" s="34">
        <v>231.01946269617704</v>
      </c>
      <c r="J137" s="35" t="s">
        <v>1238</v>
      </c>
      <c r="K137" s="35" t="s">
        <v>1238</v>
      </c>
      <c r="L137" s="35">
        <v>12.108821777966824</v>
      </c>
      <c r="M137" s="35">
        <v>11.179641847313855</v>
      </c>
      <c r="N137" s="4">
        <v>-1.8</v>
      </c>
      <c r="O137" s="4" t="s">
        <v>132</v>
      </c>
      <c r="P137" s="35">
        <v>0</v>
      </c>
      <c r="Q137" s="36">
        <f t="shared" si="53"/>
        <v>100.0000000014</v>
      </c>
      <c r="R137" s="36" t="str">
        <f t="shared" si="54"/>
        <v xml:space="preserve"> </v>
      </c>
      <c r="S137" s="37">
        <f t="shared" si="55"/>
        <v>0.69753086559753086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 t="str">
        <f t="shared" si="60"/>
        <v/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 t="str">
        <f t="shared" si="64"/>
        <v xml:space="preserve"> </v>
      </c>
      <c r="AC137" s="1">
        <f t="shared" si="65"/>
        <v>6</v>
      </c>
      <c r="AD137" s="1" t="str">
        <f t="shared" si="66"/>
        <v xml:space="preserve"> </v>
      </c>
      <c r="AE137" s="1">
        <f t="shared" si="67"/>
        <v>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1034</v>
      </c>
      <c r="AP137" t="s">
        <v>1295</v>
      </c>
      <c r="AQ137" s="22" t="e">
        <v>#VALUE!</v>
      </c>
      <c r="AR137" s="21">
        <v>10.907057559381006</v>
      </c>
      <c r="AS137">
        <v>69.753086419753089</v>
      </c>
      <c r="AT137" t="e">
        <v>#VALUE!</v>
      </c>
      <c r="AU137">
        <v>-10.907057559381006</v>
      </c>
      <c r="AV137" t="s">
        <v>2149</v>
      </c>
    </row>
    <row r="138" spans="1:48" x14ac:dyDescent="0.25">
      <c r="A138" s="14">
        <v>1.409999999999997E-9</v>
      </c>
      <c r="B138" t="s">
        <v>1100</v>
      </c>
      <c r="C138" s="4">
        <v>17</v>
      </c>
      <c r="D138" s="4">
        <v>0</v>
      </c>
      <c r="E138" s="4">
        <v>3</v>
      </c>
      <c r="F138" s="4">
        <v>20</v>
      </c>
      <c r="G138" s="4">
        <v>28</v>
      </c>
      <c r="H138" s="4">
        <v>21.68</v>
      </c>
      <c r="I138" s="34">
        <v>3522.7412101907298</v>
      </c>
      <c r="J138" s="35">
        <v>15.801749271137025</v>
      </c>
      <c r="K138" s="35">
        <v>13.482587064676617</v>
      </c>
      <c r="L138" s="35">
        <v>8.5254813261379176</v>
      </c>
      <c r="M138" s="35">
        <v>8.68936243548481</v>
      </c>
      <c r="N138" s="4">
        <v>1.3720000000000001</v>
      </c>
      <c r="O138" s="4">
        <v>-33.719806763285014</v>
      </c>
      <c r="P138" s="35">
        <v>8.9714022140221399</v>
      </c>
      <c r="Q138" s="36">
        <f t="shared" si="53"/>
        <v>85.000000001410001</v>
      </c>
      <c r="R138" s="36" t="str">
        <f t="shared" si="54"/>
        <v xml:space="preserve"> </v>
      </c>
      <c r="S138" s="37">
        <f t="shared" si="55"/>
        <v>0.29151291653915135</v>
      </c>
      <c r="T138" s="37" t="str">
        <f t="shared" si="56"/>
        <v/>
      </c>
      <c r="U138" s="37" t="str">
        <f t="shared" si="57"/>
        <v/>
      </c>
      <c r="V138" s="37">
        <f t="shared" si="58"/>
        <v>-0.33063994556435738</v>
      </c>
      <c r="W138" s="37" t="str">
        <f t="shared" si="59"/>
        <v/>
      </c>
      <c r="X138" s="37">
        <f t="shared" si="60"/>
        <v>-0.37272161487233135</v>
      </c>
      <c r="Y138" s="1" t="str">
        <f t="shared" si="61"/>
        <v xml:space="preserve"> </v>
      </c>
      <c r="Z138" s="1">
        <f t="shared" si="62"/>
        <v>42</v>
      </c>
      <c r="AA138" s="1" t="str">
        <f t="shared" si="63"/>
        <v xml:space="preserve"> </v>
      </c>
      <c r="AB138" s="1">
        <f t="shared" si="64"/>
        <v>44</v>
      </c>
      <c r="AC138" s="1">
        <f t="shared" si="65"/>
        <v>47</v>
      </c>
      <c r="AD138" s="1" t="str">
        <f t="shared" si="66"/>
        <v xml:space="preserve"> </v>
      </c>
      <c r="AE138" s="1">
        <f t="shared" si="67"/>
        <v>35</v>
      </c>
      <c r="AF138" s="1" t="str">
        <f t="shared" si="68"/>
        <v xml:space="preserve"> </v>
      </c>
      <c r="AG138" s="38">
        <f t="shared" si="69"/>
        <v>8.9714022154321391</v>
      </c>
      <c r="AH138" s="38" t="str">
        <f t="shared" si="70"/>
        <v xml:space="preserve"> </v>
      </c>
      <c r="AI138" s="1">
        <f t="shared" si="71"/>
        <v>6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1100</v>
      </c>
      <c r="AP138" t="s">
        <v>1295</v>
      </c>
      <c r="AQ138" s="22">
        <v>33.063994556435738</v>
      </c>
      <c r="AR138" s="21">
        <v>37.272161487233134</v>
      </c>
      <c r="AS138">
        <v>29.151291512915133</v>
      </c>
      <c r="AT138">
        <v>-33.063994556435738</v>
      </c>
      <c r="AU138">
        <v>-37.272161487233134</v>
      </c>
      <c r="AV138" t="s">
        <v>2150</v>
      </c>
    </row>
    <row r="139" spans="1:48" x14ac:dyDescent="0.25">
      <c r="A139" s="14">
        <v>1.419999999999997E-9</v>
      </c>
      <c r="B139" t="s">
        <v>994</v>
      </c>
      <c r="C139" s="4">
        <v>11</v>
      </c>
      <c r="D139" s="4">
        <v>0</v>
      </c>
      <c r="E139" s="4">
        <v>3</v>
      </c>
      <c r="F139" s="4">
        <v>14</v>
      </c>
      <c r="G139" s="4">
        <v>80</v>
      </c>
      <c r="H139" s="4">
        <v>70.260000000000005</v>
      </c>
      <c r="I139" s="34">
        <v>14781.626189306677</v>
      </c>
      <c r="J139" s="35">
        <v>15.977264347522063</v>
      </c>
      <c r="K139" s="35">
        <v>12.489138235577682</v>
      </c>
      <c r="L139" s="35">
        <v>8.69662718699084</v>
      </c>
      <c r="M139" s="35">
        <v>7.2688672783154953</v>
      </c>
      <c r="N139" s="4">
        <v>3.3370000000000002</v>
      </c>
      <c r="O139" s="4">
        <v>21.788321167883211</v>
      </c>
      <c r="P139" s="35">
        <v>0.93592687512339934</v>
      </c>
      <c r="Q139" s="36">
        <f t="shared" si="53"/>
        <v>78.571428572848575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>
        <f t="shared" si="58"/>
        <v>-0.32320514963970903</v>
      </c>
      <c r="W139" s="37" t="str">
        <f t="shared" si="59"/>
        <v/>
      </c>
      <c r="X139" s="37">
        <f t="shared" si="60"/>
        <v>-0.36012923502769223</v>
      </c>
      <c r="Y139" s="1" t="str">
        <f t="shared" si="61"/>
        <v xml:space="preserve"> </v>
      </c>
      <c r="Z139" s="1">
        <f t="shared" si="62"/>
        <v>46</v>
      </c>
      <c r="AA139" s="1" t="str">
        <f t="shared" si="63"/>
        <v xml:space="preserve"> </v>
      </c>
      <c r="AB139" s="1">
        <f t="shared" si="64"/>
        <v>47</v>
      </c>
      <c r="AC139" s="1" t="str">
        <f t="shared" si="65"/>
        <v xml:space="preserve"> </v>
      </c>
      <c r="AD139" s="1" t="str">
        <f t="shared" si="66"/>
        <v xml:space="preserve"> </v>
      </c>
      <c r="AE139" s="1">
        <f t="shared" si="67"/>
        <v>49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994</v>
      </c>
      <c r="AP139" t="s">
        <v>1242</v>
      </c>
      <c r="AQ139" s="22">
        <v>32.320514963970901</v>
      </c>
      <c r="AR139" s="21">
        <v>36.012923502769226</v>
      </c>
      <c r="AS139">
        <v>13.862795331625378</v>
      </c>
      <c r="AT139">
        <v>-32.320514963970901</v>
      </c>
      <c r="AU139">
        <v>-36.012923502769226</v>
      </c>
      <c r="AV139" t="s">
        <v>2151</v>
      </c>
    </row>
    <row r="140" spans="1:48" x14ac:dyDescent="0.25">
      <c r="A140" s="14">
        <v>1.4299999999999969E-9</v>
      </c>
      <c r="B140" t="s">
        <v>1050</v>
      </c>
      <c r="C140" s="4">
        <v>9</v>
      </c>
      <c r="D140" s="4">
        <v>0</v>
      </c>
      <c r="E140" s="4">
        <v>3</v>
      </c>
      <c r="F140" s="4">
        <v>12</v>
      </c>
      <c r="G140" s="4">
        <v>20.5</v>
      </c>
      <c r="H140" s="4">
        <v>17.739999999999998</v>
      </c>
      <c r="I140" s="34">
        <v>1376.4875577170865</v>
      </c>
      <c r="J140" s="35">
        <v>16.895238095238092</v>
      </c>
      <c r="K140" s="35">
        <v>13.140740740740739</v>
      </c>
      <c r="L140" s="35">
        <v>22.844133333333332</v>
      </c>
      <c r="M140" s="35">
        <v>21.965512820512821</v>
      </c>
      <c r="N140" s="4">
        <v>1.05</v>
      </c>
      <c r="O140" s="4">
        <v>-63.830520151567342</v>
      </c>
      <c r="P140" s="35">
        <v>3.9233370913190537</v>
      </c>
      <c r="Q140" s="36">
        <f t="shared" si="53"/>
        <v>75.000000001429996</v>
      </c>
      <c r="R140" s="36" t="str">
        <f t="shared" si="54"/>
        <v xml:space="preserve"> </v>
      </c>
      <c r="S140" s="37">
        <f t="shared" si="55"/>
        <v>0.15558061022368663</v>
      </c>
      <c r="T140" s="37" t="str">
        <f t="shared" si="56"/>
        <v/>
      </c>
      <c r="U140" s="37" t="str">
        <f t="shared" si="57"/>
        <v/>
      </c>
      <c r="V140" s="37" t="str">
        <f t="shared" si="58"/>
        <v/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 t="str">
        <f t="shared" si="62"/>
        <v xml:space="preserve"> </v>
      </c>
      <c r="AA140" s="1" t="str">
        <f t="shared" si="63"/>
        <v xml:space="preserve"> </v>
      </c>
      <c r="AB140" s="1" t="str">
        <f t="shared" si="64"/>
        <v xml:space="preserve"> </v>
      </c>
      <c r="AC140" s="1">
        <f t="shared" si="65"/>
        <v>98</v>
      </c>
      <c r="AD140" s="1" t="str">
        <f t="shared" si="66"/>
        <v xml:space="preserve"> </v>
      </c>
      <c r="AE140" s="1">
        <f t="shared" si="67"/>
        <v>55</v>
      </c>
      <c r="AF140" s="1" t="str">
        <f t="shared" si="68"/>
        <v xml:space="preserve"> </v>
      </c>
      <c r="AG140" s="38">
        <f t="shared" si="69"/>
        <v>3.9233370927490538</v>
      </c>
      <c r="AH140" s="38" t="str">
        <f t="shared" si="70"/>
        <v xml:space="preserve"> </v>
      </c>
      <c r="AI140" s="1">
        <f t="shared" si="71"/>
        <v>59</v>
      </c>
      <c r="AJ140" s="1" t="str">
        <f t="shared" si="72"/>
        <v xml:space="preserve"> </v>
      </c>
      <c r="AK140" s="25" t="str">
        <f t="shared" si="73"/>
        <v xml:space="preserve"> </v>
      </c>
      <c r="AL140" s="25">
        <f t="shared" si="74"/>
        <v>-63.830520150137339</v>
      </c>
      <c r="AM140" s="1" t="str">
        <f t="shared" si="75"/>
        <v xml:space="preserve"> </v>
      </c>
      <c r="AN140" s="1">
        <f t="shared" si="76"/>
        <v>5</v>
      </c>
      <c r="AO140" t="s">
        <v>1050</v>
      </c>
      <c r="AP140" t="s">
        <v>1254</v>
      </c>
      <c r="AQ140" s="22">
        <v>28.431990046897091</v>
      </c>
      <c r="AR140" s="21">
        <v>-68.080024092503265</v>
      </c>
      <c r="AS140">
        <v>15.558060879368663</v>
      </c>
      <c r="AT140">
        <v>-28.431990046897091</v>
      </c>
      <c r="AU140">
        <v>68.080024092503265</v>
      </c>
      <c r="AV140" t="s">
        <v>2152</v>
      </c>
    </row>
    <row r="141" spans="1:48" x14ac:dyDescent="0.25">
      <c r="A141" s="14">
        <v>1.4399999999999969E-9</v>
      </c>
      <c r="B141" t="s">
        <v>1036</v>
      </c>
      <c r="C141" s="4">
        <v>10</v>
      </c>
      <c r="D141" s="4">
        <v>0</v>
      </c>
      <c r="E141" s="4">
        <v>2</v>
      </c>
      <c r="F141" s="4">
        <v>12</v>
      </c>
      <c r="G141" s="4">
        <v>250</v>
      </c>
      <c r="H141" s="4">
        <v>182.99</v>
      </c>
      <c r="I141" s="34">
        <v>3726.737025934734</v>
      </c>
      <c r="J141" s="35" t="s">
        <v>1238</v>
      </c>
      <c r="K141" s="35" t="s">
        <v>1238</v>
      </c>
      <c r="L141" s="35" t="s">
        <v>1238</v>
      </c>
      <c r="M141" s="35" t="s">
        <v>1238</v>
      </c>
      <c r="N141" s="4">
        <v>1.1440000000000001</v>
      </c>
      <c r="O141" s="4">
        <v>-15.9441587068332</v>
      </c>
      <c r="P141" s="35" t="s">
        <v>137</v>
      </c>
      <c r="Q141" s="36">
        <f t="shared" si="53"/>
        <v>83.333333334773329</v>
      </c>
      <c r="R141" s="36" t="str">
        <f t="shared" si="54"/>
        <v xml:space="preserve"> </v>
      </c>
      <c r="S141" s="37">
        <f t="shared" si="55"/>
        <v>0.3661948754768326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 xml:space="preserve"> </v>
      </c>
      <c r="X141" s="37" t="str">
        <f t="shared" si="60"/>
        <v xml:space="preserve"> </v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31</v>
      </c>
      <c r="AD141" s="1" t="str">
        <f t="shared" si="66"/>
        <v xml:space="preserve"> </v>
      </c>
      <c r="AE141" s="1">
        <f t="shared" si="67"/>
        <v>38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1036</v>
      </c>
      <c r="AP141" t="s">
        <v>1293</v>
      </c>
      <c r="AQ141" s="22" t="e">
        <v>#VALUE!</v>
      </c>
      <c r="AR141" s="21" t="e">
        <v>#VALUE!</v>
      </c>
      <c r="AS141">
        <v>36.619487403683259</v>
      </c>
      <c r="AT141" t="e">
        <v>#VALUE!</v>
      </c>
      <c r="AU141" t="e">
        <v>#VALUE!</v>
      </c>
      <c r="AV141" t="s">
        <v>2153</v>
      </c>
    </row>
    <row r="142" spans="1:48" x14ac:dyDescent="0.25">
      <c r="A142" s="14">
        <v>1.4499999999999969E-9</v>
      </c>
      <c r="B142" t="s">
        <v>998</v>
      </c>
      <c r="C142" s="4">
        <v>5</v>
      </c>
      <c r="D142" s="4">
        <v>0</v>
      </c>
      <c r="E142" s="4">
        <v>6</v>
      </c>
      <c r="F142" s="4">
        <v>11</v>
      </c>
      <c r="G142" s="4">
        <v>79</v>
      </c>
      <c r="H142" s="4">
        <v>67.430000000000007</v>
      </c>
      <c r="I142" s="34">
        <v>18307.40837006435</v>
      </c>
      <c r="J142" s="35">
        <v>15.974887467424782</v>
      </c>
      <c r="K142" s="35">
        <v>13.795008183306058</v>
      </c>
      <c r="L142" s="35">
        <v>7.8547488456133312</v>
      </c>
      <c r="M142" s="35">
        <v>7.5047007355946755</v>
      </c>
      <c r="N142" s="4">
        <v>4.2210000000000001</v>
      </c>
      <c r="O142" s="4">
        <v>2.4514563106796108</v>
      </c>
      <c r="P142" s="35">
        <v>1.9842799940679223</v>
      </c>
      <c r="Q142" s="36" t="str">
        <f t="shared" si="53"/>
        <v xml:space="preserve"> </v>
      </c>
      <c r="R142" s="36" t="str">
        <f t="shared" si="54"/>
        <v xml:space="preserve"> </v>
      </c>
      <c r="S142" s="37">
        <f t="shared" si="55"/>
        <v>0.17158534921805557</v>
      </c>
      <c r="T142" s="37" t="str">
        <f t="shared" si="56"/>
        <v/>
      </c>
      <c r="U142" s="37" t="str">
        <f t="shared" si="57"/>
        <v/>
      </c>
      <c r="V142" s="37">
        <f t="shared" si="58"/>
        <v>-0.32330583397307011</v>
      </c>
      <c r="W142" s="37" t="str">
        <f t="shared" si="59"/>
        <v/>
      </c>
      <c r="X142" s="37">
        <f t="shared" si="60"/>
        <v>-0.42207202350512263</v>
      </c>
      <c r="Y142" s="1" t="str">
        <f t="shared" si="61"/>
        <v xml:space="preserve"> </v>
      </c>
      <c r="Z142" s="1">
        <f t="shared" si="62"/>
        <v>45</v>
      </c>
      <c r="AA142" s="1" t="str">
        <f t="shared" si="63"/>
        <v xml:space="preserve"> </v>
      </c>
      <c r="AB142" s="1">
        <f t="shared" si="64"/>
        <v>36</v>
      </c>
      <c r="AC142" s="1">
        <f t="shared" si="65"/>
        <v>93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998</v>
      </c>
      <c r="AP142" t="s">
        <v>1239</v>
      </c>
      <c r="AQ142" s="22">
        <v>32.330583397307009</v>
      </c>
      <c r="AR142" s="21">
        <v>42.207202350512262</v>
      </c>
      <c r="AS142">
        <v>17.158534776805556</v>
      </c>
      <c r="AT142">
        <v>-32.330583397307009</v>
      </c>
      <c r="AU142">
        <v>-42.207202350512262</v>
      </c>
      <c r="AV142" t="s">
        <v>2154</v>
      </c>
    </row>
    <row r="143" spans="1:48" x14ac:dyDescent="0.25">
      <c r="A143" s="14">
        <v>1.4599999999999968E-9</v>
      </c>
      <c r="B143" t="s">
        <v>1006</v>
      </c>
      <c r="C143" s="4">
        <v>0</v>
      </c>
      <c r="D143" s="4">
        <v>5</v>
      </c>
      <c r="E143" s="4">
        <v>5</v>
      </c>
      <c r="F143" s="4">
        <v>10</v>
      </c>
      <c r="G143" s="4">
        <v>30</v>
      </c>
      <c r="H143" s="4">
        <v>30.18</v>
      </c>
      <c r="I143" s="34">
        <v>983.46056617929037</v>
      </c>
      <c r="J143" s="35">
        <v>11.462210406380555</v>
      </c>
      <c r="K143" s="35">
        <v>10.75552387740556</v>
      </c>
      <c r="L143" s="35" t="s">
        <v>1238</v>
      </c>
      <c r="M143" s="35" t="s">
        <v>1238</v>
      </c>
      <c r="N143" s="4">
        <v>2.633</v>
      </c>
      <c r="O143" s="4">
        <v>-38.192488262910793</v>
      </c>
      <c r="P143" s="35">
        <v>5.1590457256461226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-0.51446225035466542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26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5.1590457271061227</v>
      </c>
      <c r="AH143" s="38" t="str">
        <f t="shared" si="70"/>
        <v xml:space="preserve"> </v>
      </c>
      <c r="AI143" s="1">
        <f t="shared" si="71"/>
        <v>34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1006</v>
      </c>
      <c r="AP143" t="s">
        <v>1246</v>
      </c>
      <c r="AQ143" s="22">
        <v>51.44622503546654</v>
      </c>
      <c r="AR143" s="21" t="e">
        <v>#VALUE!</v>
      </c>
      <c r="AS143">
        <v>-0.59642147117295874</v>
      </c>
      <c r="AT143">
        <v>-51.44622503546654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1072</v>
      </c>
      <c r="C144" s="4">
        <v>4</v>
      </c>
      <c r="D144" s="4">
        <v>0</v>
      </c>
      <c r="E144" s="4">
        <v>4</v>
      </c>
      <c r="F144" s="4">
        <v>8</v>
      </c>
      <c r="G144" s="4">
        <v>30</v>
      </c>
      <c r="H144" s="4">
        <v>26.66</v>
      </c>
      <c r="I144" s="34">
        <v>1294.7639563805103</v>
      </c>
      <c r="J144" s="35">
        <v>8.1305275998780111</v>
      </c>
      <c r="K144" s="35">
        <v>9.6245487364620939</v>
      </c>
      <c r="L144" s="35">
        <v>5.8178188153310106</v>
      </c>
      <c r="M144" s="35">
        <v>6.8221205311542388</v>
      </c>
      <c r="N144" s="4">
        <v>3.2789999999999999</v>
      </c>
      <c r="O144" s="4">
        <v>2.1495327102803721</v>
      </c>
      <c r="P144" s="35">
        <v>8.664666166541636</v>
      </c>
      <c r="Q144" s="36" t="str">
        <f t="shared" si="53"/>
        <v xml:space="preserve"> </v>
      </c>
      <c r="R144" s="36" t="str">
        <f t="shared" si="54"/>
        <v xml:space="preserve"> </v>
      </c>
      <c r="S144" s="37" t="str">
        <f t="shared" si="55"/>
        <v/>
      </c>
      <c r="T144" s="37" t="str">
        <f t="shared" si="56"/>
        <v/>
      </c>
      <c r="U144" s="37" t="str">
        <f t="shared" si="57"/>
        <v/>
      </c>
      <c r="V144" s="37">
        <f t="shared" si="58"/>
        <v>-0.65559190293029879</v>
      </c>
      <c r="W144" s="37" t="str">
        <f t="shared" si="59"/>
        <v/>
      </c>
      <c r="X144" s="37">
        <f t="shared" si="60"/>
        <v>-0.57194299631415713</v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>
        <f t="shared" si="64"/>
        <v>17</v>
      </c>
      <c r="AC144" s="1" t="str">
        <f t="shared" si="65"/>
        <v xml:space="preserve"> 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8.6646661680116352</v>
      </c>
      <c r="AH144" s="38" t="str">
        <f t="shared" si="70"/>
        <v xml:space="preserve"> </v>
      </c>
      <c r="AI144" s="1">
        <f t="shared" si="71"/>
        <v>7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1072</v>
      </c>
      <c r="AP144" t="s">
        <v>1242</v>
      </c>
      <c r="AQ144" s="22">
        <v>65.559190293029872</v>
      </c>
      <c r="AR144" s="21">
        <v>57.19429963141571</v>
      </c>
      <c r="AS144">
        <v>12.528132033008244</v>
      </c>
      <c r="AT144">
        <v>-65.559190293029872</v>
      </c>
      <c r="AU144">
        <v>-57.19429963141571</v>
      </c>
      <c r="AV144" t="s">
        <v>2156</v>
      </c>
    </row>
    <row r="145" spans="1:48" x14ac:dyDescent="0.25">
      <c r="A145" s="14">
        <v>1.4799999999999968E-9</v>
      </c>
      <c r="B145" t="s">
        <v>1049</v>
      </c>
      <c r="C145" s="4">
        <v>3</v>
      </c>
      <c r="D145" s="4">
        <v>0</v>
      </c>
      <c r="E145" s="4">
        <v>3</v>
      </c>
      <c r="F145" s="4">
        <v>6</v>
      </c>
      <c r="G145" s="4">
        <v>47</v>
      </c>
      <c r="H145" s="4">
        <v>39.880000000000003</v>
      </c>
      <c r="I145" s="34">
        <v>1980.7054994700688</v>
      </c>
      <c r="J145" s="35">
        <v>14.683357879234167</v>
      </c>
      <c r="K145" s="35">
        <v>8.1288218507949459</v>
      </c>
      <c r="L145" s="35">
        <v>5.4741260387811632</v>
      </c>
      <c r="M145" s="35">
        <v>4.4071353702051734</v>
      </c>
      <c r="N145" s="4">
        <v>2.7160000000000002</v>
      </c>
      <c r="O145" s="4">
        <v>-61.638418079096049</v>
      </c>
      <c r="P145" s="35">
        <v>0.90270812437311931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0.17853560830046133</v>
      </c>
      <c r="T145" s="37" t="str">
        <f t="shared" si="56"/>
        <v/>
      </c>
      <c r="U145" s="37" t="str">
        <f t="shared" si="57"/>
        <v/>
      </c>
      <c r="V145" s="37">
        <f t="shared" si="58"/>
        <v>-0.37801486020952468</v>
      </c>
      <c r="W145" s="37" t="str">
        <f t="shared" si="59"/>
        <v/>
      </c>
      <c r="X145" s="37">
        <f t="shared" si="60"/>
        <v>-0.59723084125884807</v>
      </c>
      <c r="Y145" s="1" t="str">
        <f t="shared" si="61"/>
        <v xml:space="preserve"> </v>
      </c>
      <c r="Z145" s="1">
        <f t="shared" si="62"/>
        <v>37</v>
      </c>
      <c r="AA145" s="1" t="str">
        <f t="shared" si="63"/>
        <v xml:space="preserve"> </v>
      </c>
      <c r="AB145" s="1">
        <f t="shared" si="64"/>
        <v>14</v>
      </c>
      <c r="AC145" s="1">
        <f t="shared" si="65"/>
        <v>84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>
        <f t="shared" si="74"/>
        <v>-61.638418077616052</v>
      </c>
      <c r="AM145" s="1" t="str">
        <f t="shared" si="75"/>
        <v xml:space="preserve"> </v>
      </c>
      <c r="AN145" s="1">
        <f t="shared" si="76"/>
        <v>4</v>
      </c>
      <c r="AO145" t="s">
        <v>1049</v>
      </c>
      <c r="AP145" t="s">
        <v>1248</v>
      </c>
      <c r="AQ145" s="22">
        <v>37.801486020952467</v>
      </c>
      <c r="AR145" s="21">
        <v>59.72308412588481</v>
      </c>
      <c r="AS145">
        <v>17.853560682046133</v>
      </c>
      <c r="AT145">
        <v>-37.801486020952467</v>
      </c>
      <c r="AU145">
        <v>-59.72308412588481</v>
      </c>
      <c r="AV145" t="s">
        <v>2157</v>
      </c>
    </row>
    <row r="146" spans="1:48" x14ac:dyDescent="0.25">
      <c r="A146" s="14">
        <v>1.4899999999999967E-9</v>
      </c>
      <c r="B146" t="s">
        <v>1030</v>
      </c>
      <c r="C146" s="4">
        <v>20</v>
      </c>
      <c r="D146" s="4">
        <v>0</v>
      </c>
      <c r="E146" s="4">
        <v>4</v>
      </c>
      <c r="F146" s="4">
        <v>24</v>
      </c>
      <c r="G146" s="4">
        <v>9.75</v>
      </c>
      <c r="H146" s="4">
        <v>8.48</v>
      </c>
      <c r="I146" s="34">
        <v>4721.1716087751429</v>
      </c>
      <c r="J146" s="35" t="s">
        <v>1238</v>
      </c>
      <c r="K146" s="35">
        <v>12.895725751609564</v>
      </c>
      <c r="L146" s="35">
        <v>7.0051011523687583</v>
      </c>
      <c r="M146" s="35">
        <v>4.8717577916295642</v>
      </c>
      <c r="N146" s="4">
        <v>0.155</v>
      </c>
      <c r="O146" s="4">
        <v>-32.608695652173921</v>
      </c>
      <c r="P146" s="35">
        <v>2.2843939459548803</v>
      </c>
      <c r="Q146" s="36">
        <f t="shared" si="53"/>
        <v>83.333333334823323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 xml:space="preserve"> </v>
      </c>
      <c r="V146" s="37" t="str">
        <f t="shared" si="58"/>
        <v xml:space="preserve"> </v>
      </c>
      <c r="W146" s="37" t="str">
        <f t="shared" si="59"/>
        <v/>
      </c>
      <c r="X146" s="37">
        <f t="shared" si="60"/>
        <v>-0.48458645671511724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30</v>
      </c>
      <c r="AC146" s="1" t="str">
        <f t="shared" si="65"/>
        <v xml:space="preserve"> </v>
      </c>
      <c r="AD146" s="1" t="str">
        <f t="shared" si="66"/>
        <v xml:space="preserve"> </v>
      </c>
      <c r="AE146" s="1">
        <f t="shared" si="67"/>
        <v>37</v>
      </c>
      <c r="AF146" s="1" t="str">
        <f t="shared" si="68"/>
        <v xml:space="preserve"> </v>
      </c>
      <c r="AG146" s="38">
        <f t="shared" si="69"/>
        <v>2.2843939474448804</v>
      </c>
      <c r="AH146" s="38" t="str">
        <f t="shared" si="70"/>
        <v xml:space="preserve"> </v>
      </c>
      <c r="AI146" s="1">
        <f t="shared" si="71"/>
        <v>86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1030</v>
      </c>
      <c r="AP146" t="s">
        <v>1242</v>
      </c>
      <c r="AQ146" s="22" t="e">
        <v>#VALUE!</v>
      </c>
      <c r="AR146" s="21">
        <v>48.458645671511725</v>
      </c>
      <c r="AS146">
        <v>14.976415094339623</v>
      </c>
      <c r="AT146" t="e">
        <v>#VALUE!</v>
      </c>
      <c r="AU146">
        <v>-48.458645671511725</v>
      </c>
      <c r="AV146" t="s">
        <v>2158</v>
      </c>
    </row>
    <row r="147" spans="1:48" x14ac:dyDescent="0.25">
      <c r="A147" s="14">
        <v>1.4999999999999967E-9</v>
      </c>
      <c r="B147" t="s">
        <v>1163</v>
      </c>
      <c r="C147" s="4">
        <v>10</v>
      </c>
      <c r="D147" s="4">
        <v>0</v>
      </c>
      <c r="E147" s="4">
        <v>1</v>
      </c>
      <c r="F147" s="4">
        <v>11</v>
      </c>
      <c r="G147" s="4">
        <v>26.75</v>
      </c>
      <c r="H147" s="4">
        <v>23.16</v>
      </c>
      <c r="I147" s="34">
        <v>1602.8480617774433</v>
      </c>
      <c r="J147" s="35" t="s">
        <v>1238</v>
      </c>
      <c r="K147" s="35" t="s">
        <v>1238</v>
      </c>
      <c r="L147" s="35" t="s">
        <v>1238</v>
      </c>
      <c r="M147" s="35">
        <v>36.981097560975613</v>
      </c>
      <c r="N147" s="4">
        <v>-0.152</v>
      </c>
      <c r="O147" s="4">
        <v>-198.03921568627447</v>
      </c>
      <c r="P147" s="35" t="s">
        <v>137</v>
      </c>
      <c r="Q147" s="36">
        <f t="shared" si="53"/>
        <v>90.909090910590905</v>
      </c>
      <c r="R147" s="36" t="str">
        <f t="shared" si="54"/>
        <v xml:space="preserve"> </v>
      </c>
      <c r="S147" s="37">
        <f t="shared" si="55"/>
        <v>0.15500863707858381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99</v>
      </c>
      <c r="AD147" s="1" t="str">
        <f t="shared" si="66"/>
        <v xml:space="preserve"> </v>
      </c>
      <c r="AE147" s="1">
        <f t="shared" si="67"/>
        <v>19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>
        <f t="shared" si="74"/>
        <v>-198.03921568477446</v>
      </c>
      <c r="AM147" s="1" t="str">
        <f t="shared" si="75"/>
        <v xml:space="preserve"> </v>
      </c>
      <c r="AN147" s="1">
        <f t="shared" si="76"/>
        <v>18</v>
      </c>
      <c r="AO147" t="s">
        <v>1163</v>
      </c>
      <c r="AP147" t="s">
        <v>1242</v>
      </c>
      <c r="AQ147" s="22" t="e">
        <v>#VALUE!</v>
      </c>
      <c r="AR147" s="21" t="e">
        <v>#VALUE!</v>
      </c>
      <c r="AS147">
        <v>15.500863557858381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979</v>
      </c>
      <c r="C148" s="4">
        <v>4</v>
      </c>
      <c r="D148" s="4">
        <v>1</v>
      </c>
      <c r="E148" s="4">
        <v>12</v>
      </c>
      <c r="F148" s="4">
        <v>17</v>
      </c>
      <c r="G148" s="4">
        <v>4.375</v>
      </c>
      <c r="H148" s="4">
        <v>3.04</v>
      </c>
      <c r="I148" s="34">
        <v>698.1636540395059</v>
      </c>
      <c r="J148" s="35" t="s">
        <v>1238</v>
      </c>
      <c r="K148" s="35" t="s">
        <v>1238</v>
      </c>
      <c r="L148" s="35">
        <v>15.575765472312703</v>
      </c>
      <c r="M148" s="35">
        <v>8.8499041833587846</v>
      </c>
      <c r="N148" s="4">
        <v>-1.4650000000000001</v>
      </c>
      <c r="O148" s="4">
        <v>-597.61904761904771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0.43914473835210532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 t="str">
        <f t="shared" si="60"/>
        <v/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 t="str">
        <f t="shared" si="64"/>
        <v xml:space="preserve"> </v>
      </c>
      <c r="AC148" s="1">
        <f t="shared" si="65"/>
        <v>21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>
        <f t="shared" si="74"/>
        <v>-597.61904761753772</v>
      </c>
      <c r="AM148" s="1" t="str">
        <f t="shared" si="75"/>
        <v xml:space="preserve"> </v>
      </c>
      <c r="AN148" s="1">
        <f t="shared" si="76"/>
        <v>21</v>
      </c>
      <c r="AO148" t="s">
        <v>979</v>
      </c>
      <c r="AP148" t="s">
        <v>1295</v>
      </c>
      <c r="AQ148" s="22" t="e">
        <v>#VALUE!</v>
      </c>
      <c r="AR148" s="21">
        <v>-14.601635248969824</v>
      </c>
      <c r="AS148">
        <v>43.914473684210535</v>
      </c>
      <c r="AT148" t="e">
        <v>#VALUE!</v>
      </c>
      <c r="AU148">
        <v>14.601635248969824</v>
      </c>
      <c r="AV148" t="s">
        <v>2160</v>
      </c>
    </row>
    <row r="149" spans="1:48" x14ac:dyDescent="0.25">
      <c r="A149" s="14">
        <v>1.5199999999999966E-9</v>
      </c>
      <c r="B149" t="s">
        <v>963</v>
      </c>
      <c r="C149" s="4">
        <v>12</v>
      </c>
      <c r="D149" s="4">
        <v>0</v>
      </c>
      <c r="E149" s="4">
        <v>4</v>
      </c>
      <c r="F149" s="4">
        <v>16</v>
      </c>
      <c r="G149" s="4">
        <v>23.058000564575195</v>
      </c>
      <c r="H149" s="4">
        <v>19.27</v>
      </c>
      <c r="I149" s="34">
        <v>28360.497865766265</v>
      </c>
      <c r="J149" s="35">
        <v>7.2716981132075471</v>
      </c>
      <c r="K149" s="35">
        <v>6.2585254952906784</v>
      </c>
      <c r="L149" s="35" t="s">
        <v>1238</v>
      </c>
      <c r="M149" s="35" t="s">
        <v>1238</v>
      </c>
      <c r="N149" s="4">
        <v>2.65</v>
      </c>
      <c r="O149" s="4">
        <v>-10.774410774410784</v>
      </c>
      <c r="P149" s="35">
        <v>5.9626362221069025</v>
      </c>
      <c r="Q149" s="36">
        <f t="shared" si="53"/>
        <v>75.000000001519993</v>
      </c>
      <c r="R149" s="36" t="str">
        <f t="shared" si="54"/>
        <v xml:space="preserve"> </v>
      </c>
      <c r="S149" s="37">
        <f t="shared" si="55"/>
        <v>0.19657501784460804</v>
      </c>
      <c r="T149" s="37" t="str">
        <f t="shared" si="56"/>
        <v/>
      </c>
      <c r="U149" s="37" t="str">
        <f t="shared" si="57"/>
        <v/>
      </c>
      <c r="V149" s="37">
        <f t="shared" si="58"/>
        <v>-0.69197180885620213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4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78</v>
      </c>
      <c r="AD149" s="1" t="str">
        <f t="shared" si="66"/>
        <v xml:space="preserve"> </v>
      </c>
      <c r="AE149" s="1">
        <f t="shared" si="67"/>
        <v>54</v>
      </c>
      <c r="AF149" s="1" t="str">
        <f t="shared" si="68"/>
        <v xml:space="preserve"> </v>
      </c>
      <c r="AG149" s="38">
        <f t="shared" si="69"/>
        <v>5.9626362236269026</v>
      </c>
      <c r="AH149" s="38" t="str">
        <f t="shared" si="70"/>
        <v xml:space="preserve"> </v>
      </c>
      <c r="AI149" s="1">
        <f t="shared" si="71"/>
        <v>26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963</v>
      </c>
      <c r="AP149" t="s">
        <v>1246</v>
      </c>
      <c r="AQ149" s="22">
        <v>69.197180885620213</v>
      </c>
      <c r="AR149" s="21" t="e">
        <v>#VALUE!</v>
      </c>
      <c r="AS149">
        <v>19.657501632460807</v>
      </c>
      <c r="AT149">
        <v>-69.197180885620213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1070</v>
      </c>
      <c r="C150" s="4">
        <v>7</v>
      </c>
      <c r="D150" s="4">
        <v>0</v>
      </c>
      <c r="E150" s="4">
        <v>1</v>
      </c>
      <c r="F150" s="4">
        <v>8</v>
      </c>
      <c r="G150" s="4">
        <v>34.75</v>
      </c>
      <c r="H150" s="4">
        <v>27.5</v>
      </c>
      <c r="I150" s="34">
        <v>2585.3531253789602</v>
      </c>
      <c r="J150" s="35">
        <v>27.173913043478262</v>
      </c>
      <c r="K150" s="35">
        <v>20.043731778425656</v>
      </c>
      <c r="L150" s="35">
        <v>10.518673937309188</v>
      </c>
      <c r="M150" s="35">
        <v>8.9901607512535975</v>
      </c>
      <c r="N150" s="4">
        <v>1.012</v>
      </c>
      <c r="O150" s="4">
        <v>48.823529411764696</v>
      </c>
      <c r="P150" s="35">
        <v>2.4</v>
      </c>
      <c r="Q150" s="36">
        <f t="shared" si="53"/>
        <v>87.500000001529997</v>
      </c>
      <c r="R150" s="36" t="str">
        <f t="shared" si="54"/>
        <v xml:space="preserve"> </v>
      </c>
      <c r="S150" s="37">
        <f t="shared" si="55"/>
        <v>0.26363636516636368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54</v>
      </c>
      <c r="AD150" s="1" t="str">
        <f t="shared" si="66"/>
        <v xml:space="preserve"> </v>
      </c>
      <c r="AE150" s="1">
        <f t="shared" si="67"/>
        <v>27</v>
      </c>
      <c r="AF150" s="1" t="str">
        <f t="shared" si="68"/>
        <v xml:space="preserve"> </v>
      </c>
      <c r="AG150" s="38">
        <f t="shared" si="69"/>
        <v>2.40000000153</v>
      </c>
      <c r="AH150" s="38" t="str">
        <f t="shared" si="70"/>
        <v xml:space="preserve"> </v>
      </c>
      <c r="AI150" s="1">
        <f t="shared" si="71"/>
        <v>82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1070</v>
      </c>
      <c r="AP150" t="s">
        <v>1239</v>
      </c>
      <c r="AQ150" s="22">
        <v>-15.108344031478339</v>
      </c>
      <c r="AR150" s="21">
        <v>22.606870525293964</v>
      </c>
      <c r="AS150">
        <v>26.363636363636367</v>
      </c>
      <c r="AT150">
        <v>15.108344031478339</v>
      </c>
      <c r="AU150">
        <v>-22.606870525293964</v>
      </c>
      <c r="AV150" t="s">
        <v>2162</v>
      </c>
    </row>
    <row r="151" spans="1:48" x14ac:dyDescent="0.25">
      <c r="A151" s="14">
        <v>1.5399999999999965E-9</v>
      </c>
      <c r="B151" t="s">
        <v>1149</v>
      </c>
      <c r="C151" s="4">
        <v>14</v>
      </c>
      <c r="D151" s="4">
        <v>0</v>
      </c>
      <c r="E151" s="4">
        <v>6</v>
      </c>
      <c r="F151" s="4">
        <v>20</v>
      </c>
      <c r="G151" s="4">
        <v>77.797401428222656</v>
      </c>
      <c r="H151" s="4">
        <v>62.77</v>
      </c>
      <c r="I151" s="34">
        <v>14224.203374897445</v>
      </c>
      <c r="J151" s="35">
        <v>23.733142022310922</v>
      </c>
      <c r="K151" s="35">
        <v>9.3856977416311373</v>
      </c>
      <c r="L151" s="35">
        <v>7.9967209081814472</v>
      </c>
      <c r="M151" s="35">
        <v>5.1762876417212134</v>
      </c>
      <c r="N151" s="4">
        <v>2.0070000000000001</v>
      </c>
      <c r="O151" s="4">
        <v>-66.826446280991718</v>
      </c>
      <c r="P151" s="35">
        <v>3.4766239836581754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0.23940419826172463</v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-0.4116261609509535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39</v>
      </c>
      <c r="AC151" s="1">
        <f t="shared" si="65"/>
        <v>61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3.4766239851981755</v>
      </c>
      <c r="AH151" s="38" t="str">
        <f t="shared" si="70"/>
        <v xml:space="preserve"> </v>
      </c>
      <c r="AI151" s="1">
        <f t="shared" si="71"/>
        <v>70</v>
      </c>
      <c r="AJ151" s="1" t="str">
        <f t="shared" si="72"/>
        <v xml:space="preserve"> </v>
      </c>
      <c r="AK151" s="25" t="str">
        <f t="shared" si="73"/>
        <v xml:space="preserve"> </v>
      </c>
      <c r="AL151" s="25">
        <f t="shared" si="74"/>
        <v>-66.826446279451716</v>
      </c>
      <c r="AM151" s="1" t="str">
        <f t="shared" si="75"/>
        <v xml:space="preserve"> </v>
      </c>
      <c r="AN151" s="1">
        <f t="shared" si="76"/>
        <v>6</v>
      </c>
      <c r="AO151" t="s">
        <v>1149</v>
      </c>
      <c r="AP151" t="s">
        <v>1248</v>
      </c>
      <c r="AQ151" s="22">
        <v>-0.53328250815731781</v>
      </c>
      <c r="AR151" s="21">
        <v>41.162616095095352</v>
      </c>
      <c r="AS151">
        <v>23.940419672172464</v>
      </c>
      <c r="AT151">
        <v>0.53328250815731781</v>
      </c>
      <c r="AU151">
        <v>-41.162616095095352</v>
      </c>
      <c r="AV151" t="s">
        <v>2163</v>
      </c>
    </row>
    <row r="152" spans="1:48" x14ac:dyDescent="0.25">
      <c r="A152" s="14">
        <v>1.5499999999999965E-9</v>
      </c>
      <c r="B152" t="s">
        <v>1019</v>
      </c>
      <c r="C152" s="4">
        <v>2</v>
      </c>
      <c r="D152" s="4">
        <v>0</v>
      </c>
      <c r="E152" s="4">
        <v>3</v>
      </c>
      <c r="F152" s="4">
        <v>5</v>
      </c>
      <c r="G152" s="4">
        <v>38</v>
      </c>
      <c r="H152" s="4">
        <v>36.200000000000003</v>
      </c>
      <c r="I152" s="34">
        <v>2370.4180855208356</v>
      </c>
      <c r="J152" s="35">
        <v>7.6890399320305862</v>
      </c>
      <c r="K152" s="35">
        <v>8.1165919282511219</v>
      </c>
      <c r="L152" s="35" t="s">
        <v>1238</v>
      </c>
      <c r="M152" s="35" t="s">
        <v>1238</v>
      </c>
      <c r="N152" s="4">
        <v>4.7080000000000002</v>
      </c>
      <c r="O152" s="4">
        <v>-12.490706319702596</v>
      </c>
      <c r="P152" s="35">
        <v>6.1049723756906076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-0.6742932634133938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8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6.1049723772406077</v>
      </c>
      <c r="AH152" s="38" t="str">
        <f t="shared" si="70"/>
        <v xml:space="preserve"> </v>
      </c>
      <c r="AI152" s="1">
        <f t="shared" si="71"/>
        <v>24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1019</v>
      </c>
      <c r="AP152" t="s">
        <v>1246</v>
      </c>
      <c r="AQ152" s="22">
        <v>67.429326341339376</v>
      </c>
      <c r="AR152" s="21" t="e">
        <v>#VALUE!</v>
      </c>
      <c r="AS152">
        <v>4.9723756906077332</v>
      </c>
      <c r="AT152">
        <v>-67.429326341339376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1154</v>
      </c>
      <c r="C153" s="4">
        <v>5</v>
      </c>
      <c r="D153" s="4">
        <v>0</v>
      </c>
      <c r="E153" s="4">
        <v>3</v>
      </c>
      <c r="F153" s="4">
        <v>8</v>
      </c>
      <c r="G153" s="4">
        <v>15</v>
      </c>
      <c r="H153" s="4">
        <v>10.06</v>
      </c>
      <c r="I153" s="34">
        <v>610.41628185086574</v>
      </c>
      <c r="J153" s="35">
        <v>26.062176165803109</v>
      </c>
      <c r="K153" s="35">
        <v>5.1431492842535791</v>
      </c>
      <c r="L153" s="35">
        <v>5.4660933049081954</v>
      </c>
      <c r="M153" s="35">
        <v>3.8122094365478256</v>
      </c>
      <c r="N153" s="4">
        <v>0.38600000000000001</v>
      </c>
      <c r="O153" s="4">
        <v>-82.374429223744286</v>
      </c>
      <c r="P153" s="35">
        <v>2.1868787276341948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0.49105367949240553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 t="str">
        <f t="shared" ref="V153:V216" si="82">IF(ISERROR((IF(((J153/$J$6-1))&lt;($V$5/100),((J153/$J$6-1)),"")))=TRUE," ",((IF(((J153/$J$6-1))&lt;($V$5/100),((J153/$J$6-1)),""))))</f>
        <v/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-0.59782186481977551</v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13</v>
      </c>
      <c r="AC153" s="1">
        <f t="shared" ref="AC153:AC216" si="89">IF(ISERROR((RANK(S153,S$7:S$184,0)))=TRUE," ",((RANK(S153,S$7:S$184,0))))</f>
        <v>15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2.1868787291941949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89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>
        <f t="shared" ref="AL153:AL216" si="98">IF(ISERROR((IF(O153&lt;$AL$5,O153+A153," ")))=TRUE," ",((IF(O153&lt;$AL$5,O153+A153," "))))</f>
        <v>-82.37442922218429</v>
      </c>
      <c r="AM153" s="1" t="str">
        <f t="shared" ref="AM153:AM216" si="99">IF(ISERROR((RANK(AK153,AK$7:AK$184,0)))=TRUE," ",((RANK(AK153,AK$7:AK$184,0))))</f>
        <v xml:space="preserve"> </v>
      </c>
      <c r="AN153" s="1">
        <f t="shared" ref="AN153:AN216" si="100">IF(ISERROR((RANK(AL153,AL$7:AL$184,0)))=TRUE," ",((RANK(AL153,AL$7:AL$184,0))))</f>
        <v>11</v>
      </c>
      <c r="AO153" t="s">
        <v>1154</v>
      </c>
      <c r="AP153" t="s">
        <v>1248</v>
      </c>
      <c r="AQ153" s="22">
        <v>-10.399041003123145</v>
      </c>
      <c r="AR153" s="21">
        <v>59.782186481977547</v>
      </c>
      <c r="AS153">
        <v>49.105367793240553</v>
      </c>
      <c r="AT153">
        <v>10.399041003123145</v>
      </c>
      <c r="AU153">
        <v>-59.782186481977547</v>
      </c>
      <c r="AV153" t="s">
        <v>2165</v>
      </c>
    </row>
    <row r="154" spans="1:48" x14ac:dyDescent="0.25">
      <c r="A154" s="14">
        <v>1.5699999999999964E-9</v>
      </c>
      <c r="B154" t="s">
        <v>999</v>
      </c>
      <c r="C154" s="4">
        <v>3</v>
      </c>
      <c r="D154" s="4">
        <v>2</v>
      </c>
      <c r="E154" s="4">
        <v>6</v>
      </c>
      <c r="F154" s="4">
        <v>11</v>
      </c>
      <c r="G154" s="4">
        <v>62</v>
      </c>
      <c r="H154" s="4">
        <v>60</v>
      </c>
      <c r="I154" s="34">
        <v>11438.504056088728</v>
      </c>
      <c r="J154" s="35">
        <v>18.270401948842874</v>
      </c>
      <c r="K154" s="35">
        <v>17.40139211136891</v>
      </c>
      <c r="L154" s="35">
        <v>11.526062632270197</v>
      </c>
      <c r="M154" s="35">
        <v>11.407480837562186</v>
      </c>
      <c r="N154" s="4">
        <v>3.2840000000000003</v>
      </c>
      <c r="O154" s="4">
        <v>15.633802816901424</v>
      </c>
      <c r="P154" s="35">
        <v>1.6583333333333334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999</v>
      </c>
      <c r="AP154" t="s">
        <v>1239</v>
      </c>
      <c r="AQ154" s="22">
        <v>22.606813757154644</v>
      </c>
      <c r="AR154" s="21">
        <v>15.194818001835198</v>
      </c>
      <c r="AS154">
        <v>3.3333333333333437</v>
      </c>
      <c r="AT154">
        <v>-22.606813757154644</v>
      </c>
      <c r="AU154">
        <v>-15.194818001835198</v>
      </c>
      <c r="AV154" t="s">
        <v>2166</v>
      </c>
    </row>
    <row r="155" spans="1:48" x14ac:dyDescent="0.25">
      <c r="A155" s="14">
        <v>1.5799999999999964E-9</v>
      </c>
      <c r="B155" t="s">
        <v>1028</v>
      </c>
      <c r="C155" s="4">
        <v>3</v>
      </c>
      <c r="D155" s="4">
        <v>0</v>
      </c>
      <c r="E155" s="4">
        <v>1</v>
      </c>
      <c r="F155" s="4">
        <v>4</v>
      </c>
      <c r="G155" s="4">
        <v>36</v>
      </c>
      <c r="H155" s="4">
        <v>28.19</v>
      </c>
      <c r="I155" s="34">
        <v>1461.6207743568366</v>
      </c>
      <c r="J155" s="35">
        <v>29.152016546018615</v>
      </c>
      <c r="K155" s="35">
        <v>34.462102689486549</v>
      </c>
      <c r="L155" s="35">
        <v>12.307465321563681</v>
      </c>
      <c r="M155" s="35">
        <v>11.674425837320573</v>
      </c>
      <c r="N155" s="4">
        <v>0.96699999999999997</v>
      </c>
      <c r="O155" s="4">
        <v>233.44827586206898</v>
      </c>
      <c r="P155" s="35">
        <v>2.8130542745654483</v>
      </c>
      <c r="Q155" s="36">
        <f t="shared" si="77"/>
        <v>75.000000001580005</v>
      </c>
      <c r="R155" s="36" t="str">
        <f t="shared" si="78"/>
        <v xml:space="preserve"> </v>
      </c>
      <c r="S155" s="37">
        <f t="shared" si="79"/>
        <v>0.27704860037389845</v>
      </c>
      <c r="T155" s="37" t="str">
        <f t="shared" si="80"/>
        <v/>
      </c>
      <c r="U155" s="37" t="str">
        <f t="shared" si="81"/>
        <v/>
      </c>
      <c r="V155" s="37" t="str">
        <f t="shared" si="82"/>
        <v/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49</v>
      </c>
      <c r="AD155" s="1" t="str">
        <f t="shared" si="90"/>
        <v xml:space="preserve"> </v>
      </c>
      <c r="AE155" s="1">
        <f t="shared" si="91"/>
        <v>53</v>
      </c>
      <c r="AF155" s="1" t="str">
        <f t="shared" si="92"/>
        <v xml:space="preserve"> </v>
      </c>
      <c r="AG155" s="38">
        <f t="shared" si="93"/>
        <v>2.8130542761454485</v>
      </c>
      <c r="AH155" s="38" t="str">
        <f t="shared" si="94"/>
        <v xml:space="preserve"> </v>
      </c>
      <c r="AI155" s="1">
        <f t="shared" si="95"/>
        <v>77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1028</v>
      </c>
      <c r="AP155" t="s">
        <v>1244</v>
      </c>
      <c r="AQ155" s="22">
        <v>-23.487564872288914</v>
      </c>
      <c r="AR155" s="21">
        <v>9.4455001824215064</v>
      </c>
      <c r="AS155">
        <v>27.704859879389844</v>
      </c>
      <c r="AT155">
        <v>23.487564872288914</v>
      </c>
      <c r="AU155">
        <v>-9.4455001824215064</v>
      </c>
      <c r="AV155" t="s">
        <v>2167</v>
      </c>
    </row>
    <row r="156" spans="1:48" x14ac:dyDescent="0.25">
      <c r="A156" s="14">
        <v>1.5899999999999964E-9</v>
      </c>
      <c r="B156" t="s">
        <v>1068</v>
      </c>
      <c r="C156" s="4">
        <v>8</v>
      </c>
      <c r="D156" s="4">
        <v>0</v>
      </c>
      <c r="E156" s="4">
        <v>2</v>
      </c>
      <c r="F156" s="4">
        <v>10</v>
      </c>
      <c r="G156" s="4">
        <v>10.875</v>
      </c>
      <c r="H156" s="4">
        <v>9.52</v>
      </c>
      <c r="I156" s="34">
        <v>710.03544983978645</v>
      </c>
      <c r="J156" s="35">
        <v>19.07815631262525</v>
      </c>
      <c r="K156" s="35">
        <v>18.63013698630137</v>
      </c>
      <c r="L156" s="35">
        <v>7.2251243781094523</v>
      </c>
      <c r="M156" s="35">
        <v>7.1258586849852792</v>
      </c>
      <c r="N156" s="4">
        <v>0.499</v>
      </c>
      <c r="O156" s="4">
        <v>8.4782608695652133</v>
      </c>
      <c r="P156" s="35">
        <v>3.9390756302521011</v>
      </c>
      <c r="Q156" s="36">
        <f t="shared" si="77"/>
        <v>80.000000001589996</v>
      </c>
      <c r="R156" s="36" t="str">
        <f t="shared" si="78"/>
        <v xml:space="preserve"> </v>
      </c>
      <c r="S156" s="37" t="str">
        <f t="shared" si="79"/>
        <v/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-0.46839783246582511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32</v>
      </c>
      <c r="AC156" s="1" t="str">
        <f t="shared" si="89"/>
        <v xml:space="preserve"> </v>
      </c>
      <c r="AD156" s="1" t="str">
        <f t="shared" si="90"/>
        <v xml:space="preserve"> </v>
      </c>
      <c r="AE156" s="1">
        <f t="shared" si="91"/>
        <v>44</v>
      </c>
      <c r="AF156" s="1" t="str">
        <f t="shared" si="92"/>
        <v xml:space="preserve"> </v>
      </c>
      <c r="AG156" s="38">
        <f t="shared" si="93"/>
        <v>3.9390756318421012</v>
      </c>
      <c r="AH156" s="38" t="str">
        <f t="shared" si="94"/>
        <v xml:space="preserve"> </v>
      </c>
      <c r="AI156" s="1">
        <f t="shared" si="95"/>
        <v>57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1068</v>
      </c>
      <c r="AP156" t="s">
        <v>1244</v>
      </c>
      <c r="AQ156" s="22">
        <v>19.185176724224462</v>
      </c>
      <c r="AR156" s="21">
        <v>46.839783246582513</v>
      </c>
      <c r="AS156">
        <v>14.23319327731094</v>
      </c>
      <c r="AT156">
        <v>-19.185176724224462</v>
      </c>
      <c r="AU156">
        <v>-46.839783246582513</v>
      </c>
      <c r="AV156" t="s">
        <v>2168</v>
      </c>
    </row>
    <row r="157" spans="1:48" x14ac:dyDescent="0.25">
      <c r="A157" s="14">
        <v>1.5999999999999963E-9</v>
      </c>
      <c r="B157" t="s">
        <v>1178</v>
      </c>
      <c r="C157" s="4">
        <v>1</v>
      </c>
      <c r="D157" s="4">
        <v>1</v>
      </c>
      <c r="E157" s="4">
        <v>5</v>
      </c>
      <c r="F157" s="4">
        <v>7</v>
      </c>
      <c r="G157" s="4">
        <v>28</v>
      </c>
      <c r="H157" s="4">
        <v>36.76</v>
      </c>
      <c r="I157" s="34">
        <v>689.18612485761889</v>
      </c>
      <c r="J157" s="35" t="s">
        <v>1238</v>
      </c>
      <c r="K157" s="35">
        <v>16.580965268380695</v>
      </c>
      <c r="L157" s="35">
        <v>17.755613722133081</v>
      </c>
      <c r="M157" s="35">
        <v>15.038363423781831</v>
      </c>
      <c r="N157" s="4">
        <v>-1.1200000000000001</v>
      </c>
      <c r="O157" s="4" t="s">
        <v>132</v>
      </c>
      <c r="P157" s="35">
        <v>2.013057671381937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>
        <f t="shared" si="80"/>
        <v>-0.23830250112034815</v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>
        <f t="shared" si="90"/>
        <v>1</v>
      </c>
      <c r="AE157" s="1" t="str">
        <f t="shared" si="91"/>
        <v xml:space="preserve"> </v>
      </c>
      <c r="AF157" s="1" t="str">
        <f t="shared" si="92"/>
        <v xml:space="preserve"> </v>
      </c>
      <c r="AG157" s="38">
        <f t="shared" si="93"/>
        <v>2.0130576729819372</v>
      </c>
      <c r="AH157" s="38" t="str">
        <f t="shared" si="94"/>
        <v xml:space="preserve"> </v>
      </c>
      <c r="AI157" s="1">
        <f t="shared" si="95"/>
        <v>91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1178</v>
      </c>
      <c r="AP157" t="s">
        <v>1248</v>
      </c>
      <c r="AQ157" s="22" t="e">
        <v>#VALUE!</v>
      </c>
      <c r="AR157" s="21">
        <v>-30.640280313835945</v>
      </c>
      <c r="AS157">
        <v>-23.830250272034814</v>
      </c>
      <c r="AT157" t="e">
        <v>#VALUE!</v>
      </c>
      <c r="AU157">
        <v>30.640280313835945</v>
      </c>
      <c r="AV157" t="s">
        <v>2169</v>
      </c>
    </row>
    <row r="158" spans="1:48" x14ac:dyDescent="0.25">
      <c r="A158" s="14">
        <v>1.6099999999999963E-9</v>
      </c>
      <c r="B158" t="s">
        <v>1021</v>
      </c>
      <c r="C158" s="4">
        <v>5</v>
      </c>
      <c r="D158" s="4">
        <v>2</v>
      </c>
      <c r="E158" s="4">
        <v>7</v>
      </c>
      <c r="F158" s="4">
        <v>14</v>
      </c>
      <c r="G158" s="4">
        <v>26.808000564575195</v>
      </c>
      <c r="H158" s="4">
        <v>31.12</v>
      </c>
      <c r="I158" s="34">
        <v>1799.3792142994187</v>
      </c>
      <c r="J158" s="35" t="s">
        <v>1238</v>
      </c>
      <c r="K158" s="35" t="s">
        <v>1238</v>
      </c>
      <c r="L158" s="35">
        <v>15.19272798372088</v>
      </c>
      <c r="M158" s="35">
        <v>10.071040428575543</v>
      </c>
      <c r="N158" s="4">
        <v>-2.0979999999999999</v>
      </c>
      <c r="O158" s="4" t="s">
        <v>132</v>
      </c>
      <c r="P158" s="35">
        <v>0.63518639701804036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1021</v>
      </c>
      <c r="AP158" t="s">
        <v>1242</v>
      </c>
      <c r="AQ158" s="22" t="e">
        <v>#VALUE!</v>
      </c>
      <c r="AR158" s="21">
        <v>-11.783364607163382</v>
      </c>
      <c r="AS158">
        <v>-13.856039316917757</v>
      </c>
      <c r="AT158" t="e">
        <v>#VALUE!</v>
      </c>
      <c r="AU158">
        <v>11.783364607163382</v>
      </c>
      <c r="AV158" t="s">
        <v>2170</v>
      </c>
    </row>
    <row r="159" spans="1:48" x14ac:dyDescent="0.25">
      <c r="A159" s="14">
        <v>1.6199999999999963E-9</v>
      </c>
      <c r="B159" t="s">
        <v>1007</v>
      </c>
      <c r="C159" s="4">
        <v>3</v>
      </c>
      <c r="D159" s="4">
        <v>1</v>
      </c>
      <c r="E159" s="4">
        <v>7</v>
      </c>
      <c r="F159" s="4">
        <v>11</v>
      </c>
      <c r="G159" s="4">
        <v>72</v>
      </c>
      <c r="H159" s="4">
        <v>71.34</v>
      </c>
      <c r="I159" s="34">
        <v>18171.203502331042</v>
      </c>
      <c r="J159" s="35">
        <v>12.180297080416596</v>
      </c>
      <c r="K159" s="35">
        <v>11.74320987654321</v>
      </c>
      <c r="L159" s="35" t="s">
        <v>1238</v>
      </c>
      <c r="M159" s="35" t="s">
        <v>1238</v>
      </c>
      <c r="N159" s="4">
        <v>5.8570000000000002</v>
      </c>
      <c r="O159" s="4">
        <v>-7.9088050314465423</v>
      </c>
      <c r="P159" s="35">
        <v>3.9809363610877484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-0.48404419176034075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27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3.9809363627077485</v>
      </c>
      <c r="AH159" s="38" t="str">
        <f t="shared" si="94"/>
        <v xml:space="preserve"> </v>
      </c>
      <c r="AI159" s="1">
        <f t="shared" si="95"/>
        <v>55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1007</v>
      </c>
      <c r="AP159" t="s">
        <v>1246</v>
      </c>
      <c r="AQ159" s="22">
        <v>48.404419176034075</v>
      </c>
      <c r="AR159" s="21" t="e">
        <v>#VALUE!</v>
      </c>
      <c r="AS159">
        <v>0.925147182506314</v>
      </c>
      <c r="AT159">
        <v>-48.404419176034075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1069</v>
      </c>
      <c r="C160" s="4">
        <v>7</v>
      </c>
      <c r="D160" s="4">
        <v>0</v>
      </c>
      <c r="E160" s="4">
        <v>1</v>
      </c>
      <c r="F160" s="4">
        <v>8</v>
      </c>
      <c r="G160" s="4">
        <v>22</v>
      </c>
      <c r="H160" s="4">
        <v>18.38</v>
      </c>
      <c r="I160" s="34">
        <v>871.8091877195933</v>
      </c>
      <c r="J160" s="35" t="s">
        <v>1238</v>
      </c>
      <c r="K160" s="35">
        <v>11.423003899716566</v>
      </c>
      <c r="L160" s="35">
        <v>14.72024130353663</v>
      </c>
      <c r="M160" s="35">
        <v>7.643049864735894</v>
      </c>
      <c r="N160" s="4">
        <v>-1.0649999999999999</v>
      </c>
      <c r="O160" s="4" t="s">
        <v>132</v>
      </c>
      <c r="P160" s="35">
        <v>4.7678837319582668</v>
      </c>
      <c r="Q160" s="36">
        <f t="shared" si="77"/>
        <v>87.500000001629999</v>
      </c>
      <c r="R160" s="36" t="str">
        <f t="shared" si="78"/>
        <v xml:space="preserve"> </v>
      </c>
      <c r="S160" s="37">
        <f t="shared" si="79"/>
        <v>0.1969532116408815</v>
      </c>
      <c r="T160" s="37" t="str">
        <f t="shared" si="80"/>
        <v/>
      </c>
      <c r="U160" s="37" t="str">
        <f t="shared" si="81"/>
        <v xml:space="preserve"> </v>
      </c>
      <c r="V160" s="37" t="str">
        <f t="shared" si="82"/>
        <v xml:space="preserve"> </v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77</v>
      </c>
      <c r="AD160" s="1" t="str">
        <f t="shared" si="90"/>
        <v xml:space="preserve"> </v>
      </c>
      <c r="AE160" s="1">
        <f t="shared" si="91"/>
        <v>26</v>
      </c>
      <c r="AF160" s="1" t="str">
        <f t="shared" si="92"/>
        <v xml:space="preserve"> </v>
      </c>
      <c r="AG160" s="38">
        <f t="shared" si="93"/>
        <v>4.7678837335882669</v>
      </c>
      <c r="AH160" s="38" t="str">
        <f t="shared" si="94"/>
        <v xml:space="preserve"> </v>
      </c>
      <c r="AI160" s="1">
        <f t="shared" si="95"/>
        <v>39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1069</v>
      </c>
      <c r="AP160" t="s">
        <v>1244</v>
      </c>
      <c r="AQ160" s="22" t="e">
        <v>#VALUE!</v>
      </c>
      <c r="AR160" s="21">
        <v>-8.3069546497378752</v>
      </c>
      <c r="AS160">
        <v>19.69532100108815</v>
      </c>
      <c r="AT160" t="e">
        <v>#VALUE!</v>
      </c>
      <c r="AU160">
        <v>8.3069546497378752</v>
      </c>
      <c r="AV160" t="s">
        <v>2172</v>
      </c>
    </row>
    <row r="161" spans="1:48" x14ac:dyDescent="0.25">
      <c r="A161" s="14">
        <v>1.6399999999999962E-9</v>
      </c>
      <c r="B161" t="s">
        <v>1033</v>
      </c>
      <c r="C161" s="4">
        <v>1</v>
      </c>
      <c r="D161" s="4">
        <v>0</v>
      </c>
      <c r="E161" s="4">
        <v>0</v>
      </c>
      <c r="F161" s="4">
        <v>1</v>
      </c>
      <c r="G161" s="4">
        <v>40.847999572753906</v>
      </c>
      <c r="H161" s="4">
        <v>15.55</v>
      </c>
      <c r="I161" s="34">
        <v>3889.2435486658196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0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1.6268810031032734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1033</v>
      </c>
      <c r="AP161" t="s">
        <v>1242</v>
      </c>
      <c r="AQ161" s="22" t="e">
        <v>#VALUE!</v>
      </c>
      <c r="AR161" s="21" t="e">
        <v>#VALUE!</v>
      </c>
      <c r="AS161">
        <v>162.68810014632734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1080</v>
      </c>
      <c r="C162" s="4">
        <v>5</v>
      </c>
      <c r="D162" s="4">
        <v>1</v>
      </c>
      <c r="E162" s="4">
        <v>5</v>
      </c>
      <c r="F162" s="4">
        <v>11</v>
      </c>
      <c r="G162" s="4">
        <v>38</v>
      </c>
      <c r="H162" s="4">
        <v>37.64</v>
      </c>
      <c r="I162" s="34">
        <v>5730.4414510951492</v>
      </c>
      <c r="J162" s="35">
        <v>20.501089324618736</v>
      </c>
      <c r="K162" s="35">
        <v>20.193133047210299</v>
      </c>
      <c r="L162" s="35">
        <v>12.962581922331733</v>
      </c>
      <c r="M162" s="35">
        <v>12.611983443980002</v>
      </c>
      <c r="N162" s="4">
        <v>1.8360000000000001</v>
      </c>
      <c r="O162" s="4">
        <v>25.495557074504443</v>
      </c>
      <c r="P162" s="35">
        <v>3.2359192348565355</v>
      </c>
      <c r="Q162" s="36" t="str">
        <f t="shared" si="77"/>
        <v xml:space="preserve"> 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 t="str">
        <f t="shared" si="91"/>
        <v xml:space="preserve"> </v>
      </c>
      <c r="AF162" s="1" t="str">
        <f t="shared" si="92"/>
        <v xml:space="preserve"> </v>
      </c>
      <c r="AG162" s="38">
        <f t="shared" si="93"/>
        <v>3.2359192365065357</v>
      </c>
      <c r="AH162" s="38" t="str">
        <f t="shared" si="94"/>
        <v xml:space="preserve"> </v>
      </c>
      <c r="AI162" s="1">
        <f t="shared" si="95"/>
        <v>74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1080</v>
      </c>
      <c r="AP162" t="s">
        <v>1250</v>
      </c>
      <c r="AQ162" s="22">
        <v>13.157650897663252</v>
      </c>
      <c r="AR162" s="21">
        <v>4.6253561028112848</v>
      </c>
      <c r="AS162">
        <v>0.95642933049946421</v>
      </c>
      <c r="AT162">
        <v>-13.157650897663252</v>
      </c>
      <c r="AU162">
        <v>-4.6253561028112848</v>
      </c>
      <c r="AV162" t="s">
        <v>2174</v>
      </c>
    </row>
    <row r="163" spans="1:48" x14ac:dyDescent="0.25">
      <c r="A163" s="14">
        <v>1.6599999999999961E-9</v>
      </c>
      <c r="B163" t="s">
        <v>985</v>
      </c>
      <c r="C163" s="4">
        <v>20</v>
      </c>
      <c r="D163" s="4">
        <v>0</v>
      </c>
      <c r="E163" s="4">
        <v>5</v>
      </c>
      <c r="F163" s="4">
        <v>25</v>
      </c>
      <c r="G163" s="4">
        <v>61.978897094726563</v>
      </c>
      <c r="H163" s="4">
        <v>52.89</v>
      </c>
      <c r="I163" s="34">
        <v>22842.713214388514</v>
      </c>
      <c r="J163" s="35">
        <v>23.079397490853037</v>
      </c>
      <c r="K163" s="35">
        <v>18.343268846706319</v>
      </c>
      <c r="L163" s="35">
        <v>9.1885657762221555</v>
      </c>
      <c r="M163" s="35">
        <v>8.3601084625275828</v>
      </c>
      <c r="N163" s="4">
        <v>1.7390000000000001</v>
      </c>
      <c r="O163" s="4">
        <v>-19.861751152073726</v>
      </c>
      <c r="P163" s="35">
        <v>4.6667413203065804</v>
      </c>
      <c r="Q163" s="36">
        <f t="shared" si="77"/>
        <v>80.000000001659998</v>
      </c>
      <c r="R163" s="36" t="str">
        <f t="shared" si="78"/>
        <v xml:space="preserve"> </v>
      </c>
      <c r="S163" s="37">
        <f t="shared" si="79"/>
        <v>0.17184528611313973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>
        <f t="shared" si="84"/>
        <v>-0.32393392451907221</v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>
        <f t="shared" si="88"/>
        <v>53</v>
      </c>
      <c r="AC163" s="1">
        <f t="shared" si="89"/>
        <v>92</v>
      </c>
      <c r="AD163" s="1" t="str">
        <f t="shared" si="90"/>
        <v xml:space="preserve"> </v>
      </c>
      <c r="AE163" s="1">
        <f t="shared" si="91"/>
        <v>43</v>
      </c>
      <c r="AF163" s="1" t="str">
        <f t="shared" si="92"/>
        <v xml:space="preserve"> </v>
      </c>
      <c r="AG163" s="38">
        <f t="shared" si="93"/>
        <v>4.6667413219665805</v>
      </c>
      <c r="AH163" s="38" t="str">
        <f t="shared" si="94"/>
        <v xml:space="preserve"> </v>
      </c>
      <c r="AI163" s="1">
        <f t="shared" si="95"/>
        <v>44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985</v>
      </c>
      <c r="AP163" t="s">
        <v>1242</v>
      </c>
      <c r="AQ163" s="22">
        <v>2.2359708678783452</v>
      </c>
      <c r="AR163" s="21">
        <v>32.393392451907218</v>
      </c>
      <c r="AS163">
        <v>17.184528445313973</v>
      </c>
      <c r="AT163">
        <v>-2.2359708678783452</v>
      </c>
      <c r="AU163">
        <v>-32.393392451907218</v>
      </c>
      <c r="AV163" t="s">
        <v>2175</v>
      </c>
    </row>
    <row r="164" spans="1:48" x14ac:dyDescent="0.25">
      <c r="A164" s="14">
        <v>1.6699999999999961E-9</v>
      </c>
      <c r="B164" t="s">
        <v>1102</v>
      </c>
      <c r="C164" s="4">
        <v>7</v>
      </c>
      <c r="D164" s="4">
        <v>0</v>
      </c>
      <c r="E164" s="4">
        <v>8</v>
      </c>
      <c r="F164" s="4">
        <v>15</v>
      </c>
      <c r="G164" s="4">
        <v>1.25</v>
      </c>
      <c r="H164" s="4">
        <v>0.78</v>
      </c>
      <c r="I164" s="34">
        <v>133.60016461238325</v>
      </c>
      <c r="J164" s="35" t="s">
        <v>1238</v>
      </c>
      <c r="K164" s="35" t="s">
        <v>1238</v>
      </c>
      <c r="L164" s="35">
        <v>6.0887341040462433</v>
      </c>
      <c r="M164" s="35">
        <v>5.9511355932203394</v>
      </c>
      <c r="N164" s="4">
        <v>-3.1680000000000001</v>
      </c>
      <c r="O164" s="4">
        <v>-992.41379310344837</v>
      </c>
      <c r="P164" s="35">
        <v>602.56410256410254</v>
      </c>
      <c r="Q164" s="36" t="str">
        <f t="shared" si="77"/>
        <v xml:space="preserve"> </v>
      </c>
      <c r="R164" s="36" t="str">
        <f t="shared" si="78"/>
        <v xml:space="preserve"> </v>
      </c>
      <c r="S164" s="37">
        <f t="shared" si="79"/>
        <v>0.60256410423410245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-0.55200989244462229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18</v>
      </c>
      <c r="AC164" s="1">
        <f t="shared" si="89"/>
        <v>11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>
        <f t="shared" si="98"/>
        <v>-992.41379310177842</v>
      </c>
      <c r="AM164" s="1" t="str">
        <f t="shared" si="99"/>
        <v xml:space="preserve"> </v>
      </c>
      <c r="AN164" s="1">
        <f t="shared" si="100"/>
        <v>22</v>
      </c>
      <c r="AO164" t="s">
        <v>1102</v>
      </c>
      <c r="AP164" t="s">
        <v>1295</v>
      </c>
      <c r="AQ164" s="22" t="e">
        <v>#VALUE!</v>
      </c>
      <c r="AR164" s="21">
        <v>55.200989244462228</v>
      </c>
      <c r="AS164">
        <v>60.256410256410241</v>
      </c>
      <c r="AT164" t="e">
        <v>#VALUE!</v>
      </c>
      <c r="AU164">
        <v>-55.200989244462228</v>
      </c>
      <c r="AV164" t="s">
        <v>2176</v>
      </c>
    </row>
    <row r="165" spans="1:48" x14ac:dyDescent="0.25">
      <c r="A165" s="14">
        <v>1.6799999999999961E-9</v>
      </c>
      <c r="B165" t="s">
        <v>1098</v>
      </c>
      <c r="C165" s="4">
        <v>1</v>
      </c>
      <c r="D165" s="4">
        <v>0</v>
      </c>
      <c r="E165" s="4">
        <v>5</v>
      </c>
      <c r="F165" s="4">
        <v>6</v>
      </c>
      <c r="G165" s="4">
        <v>36.25</v>
      </c>
      <c r="H165" s="4">
        <v>34</v>
      </c>
      <c r="I165" s="34">
        <v>1954.0128031895474</v>
      </c>
      <c r="J165" s="35" t="s">
        <v>1238</v>
      </c>
      <c r="K165" s="35" t="s">
        <v>1238</v>
      </c>
      <c r="L165" s="35">
        <v>22.608339449541287</v>
      </c>
      <c r="M165" s="35">
        <v>21.904968888888892</v>
      </c>
      <c r="N165" s="4" t="s">
        <v>132</v>
      </c>
      <c r="O165" s="4" t="s">
        <v>132</v>
      </c>
      <c r="P165" s="35">
        <v>4.7941176470588234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 xml:space="preserve"> </v>
      </c>
      <c r="V165" s="37" t="str">
        <f t="shared" si="82"/>
        <v xml:space="preserve"> 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4.7941176487388235</v>
      </c>
      <c r="AH165" s="38" t="str">
        <f t="shared" si="94"/>
        <v xml:space="preserve"> </v>
      </c>
      <c r="AI165" s="1">
        <f t="shared" si="95"/>
        <v>37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1098</v>
      </c>
      <c r="AP165" t="s">
        <v>1254</v>
      </c>
      <c r="AQ165" s="22" t="e">
        <v>#VALUE!</v>
      </c>
      <c r="AR165" s="21">
        <v>-66.345126073378083</v>
      </c>
      <c r="AS165">
        <v>6.6176470588235281</v>
      </c>
      <c r="AT165" t="e">
        <v>#VALUE!</v>
      </c>
      <c r="AU165">
        <v>66.345126073378083</v>
      </c>
      <c r="AV165" t="s">
        <v>2177</v>
      </c>
    </row>
    <row r="166" spans="1:48" x14ac:dyDescent="0.25">
      <c r="A166" s="14">
        <v>1.689999999999996E-9</v>
      </c>
      <c r="B166" t="s">
        <v>1051</v>
      </c>
      <c r="C166" s="4">
        <v>2</v>
      </c>
      <c r="D166" s="4">
        <v>0</v>
      </c>
      <c r="E166" s="4">
        <v>3</v>
      </c>
      <c r="F166" s="4">
        <v>5</v>
      </c>
      <c r="G166" s="4">
        <v>36</v>
      </c>
      <c r="H166" s="4">
        <v>34.6</v>
      </c>
      <c r="I166" s="34">
        <v>1290.3872115004162</v>
      </c>
      <c r="J166" s="35">
        <v>21.679197994987469</v>
      </c>
      <c r="K166" s="35">
        <v>13.473520249221185</v>
      </c>
      <c r="L166" s="35">
        <v>9.9219052044609661</v>
      </c>
      <c r="M166" s="35">
        <v>7.6256928571428571</v>
      </c>
      <c r="N166" s="4">
        <v>2.5680000000000001</v>
      </c>
      <c r="O166" s="4">
        <v>68.172888015717078</v>
      </c>
      <c r="P166" s="35">
        <v>3.9884393063583814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3.9884393080483815</v>
      </c>
      <c r="AH166" s="38" t="str">
        <f t="shared" si="94"/>
        <v xml:space="preserve"> </v>
      </c>
      <c r="AI166" s="1">
        <f t="shared" si="95"/>
        <v>54</v>
      </c>
      <c r="AJ166" s="1" t="str">
        <f t="shared" si="96"/>
        <v xml:space="preserve"> </v>
      </c>
      <c r="AK166" s="25">
        <f t="shared" si="97"/>
        <v>68.172888017407075</v>
      </c>
      <c r="AL166" s="25" t="str">
        <f t="shared" si="98"/>
        <v xml:space="preserve"> </v>
      </c>
      <c r="AM166" s="1">
        <f t="shared" si="99"/>
        <v>8</v>
      </c>
      <c r="AN166" s="1" t="str">
        <f t="shared" si="100"/>
        <v xml:space="preserve"> </v>
      </c>
      <c r="AO166" t="s">
        <v>1051</v>
      </c>
      <c r="AP166" t="s">
        <v>1239</v>
      </c>
      <c r="AQ166" s="22">
        <v>8.1671978142852542</v>
      </c>
      <c r="AR166" s="21">
        <v>26.99770915029973</v>
      </c>
      <c r="AS166">
        <v>4.0462427745664664</v>
      </c>
      <c r="AT166">
        <v>-8.1671978142852542</v>
      </c>
      <c r="AU166">
        <v>-26.99770915029973</v>
      </c>
      <c r="AV166" t="s">
        <v>2178</v>
      </c>
    </row>
    <row r="167" spans="1:48" x14ac:dyDescent="0.25">
      <c r="A167" s="14">
        <v>1.699999999999996E-9</v>
      </c>
      <c r="B167" t="s">
        <v>995</v>
      </c>
      <c r="C167" s="4">
        <v>2</v>
      </c>
      <c r="D167" s="4">
        <v>0</v>
      </c>
      <c r="E167" s="4">
        <v>4</v>
      </c>
      <c r="F167" s="4">
        <v>6</v>
      </c>
      <c r="G167" s="4">
        <v>12</v>
      </c>
      <c r="H167" s="4">
        <v>11.73</v>
      </c>
      <c r="I167" s="34">
        <v>1567.9923418722799</v>
      </c>
      <c r="J167" s="35">
        <v>12.612903225806452</v>
      </c>
      <c r="K167" s="35">
        <v>12.890109890109891</v>
      </c>
      <c r="L167" s="35">
        <v>19.478970479704799</v>
      </c>
      <c r="M167" s="35">
        <v>16.143122324159023</v>
      </c>
      <c r="N167" s="4">
        <v>0.93</v>
      </c>
      <c r="O167" s="4" t="s">
        <v>132</v>
      </c>
      <c r="P167" s="35">
        <v>6.8201193520886614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>
        <f t="shared" si="82"/>
        <v>-0.46571905141931114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>
        <f t="shared" si="86"/>
        <v>30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6.8201193537886615</v>
      </c>
      <c r="AH167" s="38" t="str">
        <f t="shared" si="94"/>
        <v xml:space="preserve"> </v>
      </c>
      <c r="AI167" s="1">
        <f t="shared" si="95"/>
        <v>17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995</v>
      </c>
      <c r="AP167" t="s">
        <v>1254</v>
      </c>
      <c r="AQ167" s="22">
        <v>46.571905141931111</v>
      </c>
      <c r="AR167" s="21">
        <v>-43.320203036488266</v>
      </c>
      <c r="AS167">
        <v>2.3017902813299296</v>
      </c>
      <c r="AT167">
        <v>-46.571905141931111</v>
      </c>
      <c r="AU167">
        <v>43.320203036488266</v>
      </c>
      <c r="AV167" t="s">
        <v>2179</v>
      </c>
    </row>
    <row r="168" spans="1:48" x14ac:dyDescent="0.25">
      <c r="A168" s="14">
        <v>1.709999999999996E-9</v>
      </c>
      <c r="B168" t="s">
        <v>1003</v>
      </c>
      <c r="C168" s="4">
        <v>10</v>
      </c>
      <c r="D168" s="4">
        <v>0</v>
      </c>
      <c r="E168" s="4">
        <v>0</v>
      </c>
      <c r="F168" s="4">
        <v>10</v>
      </c>
      <c r="G168" s="4">
        <v>4.0999999046325684</v>
      </c>
      <c r="H168" s="4">
        <v>2.38</v>
      </c>
      <c r="I168" s="34">
        <v>679.91337223764504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-0.08</v>
      </c>
      <c r="O168" s="4" t="s">
        <v>132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0.72268903726990275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5</v>
      </c>
      <c r="AD168" s="1" t="str">
        <f t="shared" si="90"/>
        <v xml:space="preserve"> </v>
      </c>
      <c r="AE168" s="1">
        <f t="shared" si="91"/>
        <v>3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1003</v>
      </c>
      <c r="AP168" t="s">
        <v>1295</v>
      </c>
      <c r="AQ168" s="22" t="e">
        <v>#VALUE!</v>
      </c>
      <c r="AR168" s="21" t="e">
        <v>#VALUE!</v>
      </c>
      <c r="AS168">
        <v>72.268903555990278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1112</v>
      </c>
      <c r="C169" s="4">
        <v>14</v>
      </c>
      <c r="D169" s="4">
        <v>1</v>
      </c>
      <c r="E169" s="4">
        <v>3</v>
      </c>
      <c r="F169" s="4">
        <v>18</v>
      </c>
      <c r="G169" s="4">
        <v>4.5</v>
      </c>
      <c r="H169" s="4">
        <v>2.76</v>
      </c>
      <c r="I169" s="34">
        <v>1303.6410159346253</v>
      </c>
      <c r="J169" s="35" t="s">
        <v>1238</v>
      </c>
      <c r="K169" s="35">
        <v>6.6069390713896334</v>
      </c>
      <c r="L169" s="35">
        <v>8.3499076162731374</v>
      </c>
      <c r="M169" s="35">
        <v>3.0446286491334664</v>
      </c>
      <c r="N169" s="4">
        <v>-3.7999999999999999E-2</v>
      </c>
      <c r="O169" s="4" t="s">
        <v>132</v>
      </c>
      <c r="P169" s="35">
        <v>0.71619567663773243</v>
      </c>
      <c r="Q169" s="36">
        <f t="shared" si="77"/>
        <v>77.777777779497768</v>
      </c>
      <c r="R169" s="36" t="str">
        <f t="shared" si="78"/>
        <v xml:space="preserve"> </v>
      </c>
      <c r="S169" s="37">
        <f t="shared" si="79"/>
        <v>0.63043478432869582</v>
      </c>
      <c r="T169" s="37" t="str">
        <f t="shared" si="80"/>
        <v/>
      </c>
      <c r="U169" s="37" t="str">
        <f t="shared" si="81"/>
        <v xml:space="preserve"> </v>
      </c>
      <c r="V169" s="37" t="str">
        <f t="shared" si="82"/>
        <v xml:space="preserve"> </v>
      </c>
      <c r="W169" s="37" t="str">
        <f t="shared" si="83"/>
        <v/>
      </c>
      <c r="X169" s="37">
        <f t="shared" si="84"/>
        <v>-0.38563978206802962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42</v>
      </c>
      <c r="AC169" s="1">
        <f t="shared" si="89"/>
        <v>9</v>
      </c>
      <c r="AD169" s="1" t="str">
        <f t="shared" si="90"/>
        <v xml:space="preserve"> </v>
      </c>
      <c r="AE169" s="1">
        <f t="shared" si="91"/>
        <v>50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1112</v>
      </c>
      <c r="AP169" t="s">
        <v>1242</v>
      </c>
      <c r="AQ169" s="22" t="e">
        <v>#VALUE!</v>
      </c>
      <c r="AR169" s="21">
        <v>38.563978206802965</v>
      </c>
      <c r="AS169">
        <v>63.043478260869577</v>
      </c>
      <c r="AT169" t="e">
        <v>#VALUE!</v>
      </c>
      <c r="AU169">
        <v>-38.563978206802965</v>
      </c>
      <c r="AV169" t="s">
        <v>2181</v>
      </c>
    </row>
    <row r="170" spans="1:48" x14ac:dyDescent="0.25">
      <c r="A170" s="14">
        <v>1.7299999999999959E-9</v>
      </c>
      <c r="B170" t="s">
        <v>1119</v>
      </c>
      <c r="C170" s="4">
        <v>5</v>
      </c>
      <c r="D170" s="4">
        <v>0</v>
      </c>
      <c r="E170" s="4">
        <v>0</v>
      </c>
      <c r="F170" s="4">
        <v>5</v>
      </c>
      <c r="G170" s="4">
        <v>82</v>
      </c>
      <c r="H170" s="4">
        <v>62.37</v>
      </c>
      <c r="I170" s="34">
        <v>4546.9257643726087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0.18</v>
      </c>
      <c r="O170" s="4">
        <v>-98.943661971830991</v>
      </c>
      <c r="P170" s="35" t="s">
        <v>137</v>
      </c>
      <c r="Q170" s="36">
        <f t="shared" si="77"/>
        <v>100.00000000173</v>
      </c>
      <c r="R170" s="36" t="str">
        <f t="shared" si="78"/>
        <v xml:space="preserve"> </v>
      </c>
      <c r="S170" s="37">
        <f t="shared" si="79"/>
        <v>0.31473464979798133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41</v>
      </c>
      <c r="AD170" s="1" t="str">
        <f t="shared" si="90"/>
        <v xml:space="preserve"> </v>
      </c>
      <c r="AE170" s="1">
        <f t="shared" si="91"/>
        <v>2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>
        <f t="shared" si="98"/>
        <v>-98.94366197010099</v>
      </c>
      <c r="AM170" s="1" t="str">
        <f t="shared" si="99"/>
        <v xml:space="preserve"> </v>
      </c>
      <c r="AN170" s="1">
        <f t="shared" si="100"/>
        <v>16</v>
      </c>
      <c r="AO170" t="s">
        <v>1119</v>
      </c>
      <c r="AP170" t="s">
        <v>1246</v>
      </c>
      <c r="AQ170" s="22" t="e">
        <v>#VALUE!</v>
      </c>
      <c r="AR170" s="21" t="e">
        <v>#VALUE!</v>
      </c>
      <c r="AS170">
        <v>31.473464806798134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1011</v>
      </c>
      <c r="C171" s="4">
        <v>11</v>
      </c>
      <c r="D171" s="4">
        <v>0</v>
      </c>
      <c r="E171" s="4">
        <v>3</v>
      </c>
      <c r="F171" s="4">
        <v>14</v>
      </c>
      <c r="G171" s="4">
        <v>19.875</v>
      </c>
      <c r="H171" s="4">
        <v>17.3</v>
      </c>
      <c r="I171" s="34">
        <v>2187.8950728603304</v>
      </c>
      <c r="J171" s="35" t="s">
        <v>1238</v>
      </c>
      <c r="K171" s="35">
        <v>31.171171171171171</v>
      </c>
      <c r="L171" s="35">
        <v>26.172263269639068</v>
      </c>
      <c r="M171" s="35">
        <v>16.613390835579516</v>
      </c>
      <c r="N171" s="4">
        <v>0.27300000000000002</v>
      </c>
      <c r="O171" s="4">
        <v>-2.5000000000000018</v>
      </c>
      <c r="P171" s="35">
        <v>1.1560693641618496</v>
      </c>
      <c r="Q171" s="36">
        <f t="shared" si="77"/>
        <v>78.571428573168575</v>
      </c>
      <c r="R171" s="36" t="str">
        <f t="shared" si="78"/>
        <v xml:space="preserve"> </v>
      </c>
      <c r="S171" s="37" t="str">
        <f t="shared" si="79"/>
        <v/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 t="str">
        <f t="shared" si="89"/>
        <v xml:space="preserve"> </v>
      </c>
      <c r="AD171" s="1" t="str">
        <f t="shared" si="90"/>
        <v xml:space="preserve"> </v>
      </c>
      <c r="AE171" s="1">
        <f t="shared" si="91"/>
        <v>48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1011</v>
      </c>
      <c r="AP171" t="s">
        <v>1242</v>
      </c>
      <c r="AQ171" s="22" t="e">
        <v>#VALUE!</v>
      </c>
      <c r="AR171" s="21">
        <v>-92.567368467306267</v>
      </c>
      <c r="AS171">
        <v>14.884393063583801</v>
      </c>
      <c r="AT171" t="e">
        <v>#VALUE!</v>
      </c>
      <c r="AU171">
        <v>92.567368467306267</v>
      </c>
      <c r="AV171" t="s">
        <v>2183</v>
      </c>
    </row>
    <row r="172" spans="1:48" x14ac:dyDescent="0.25">
      <c r="A172" s="14">
        <v>1.7499999999999958E-9</v>
      </c>
      <c r="B172" t="s">
        <v>1159</v>
      </c>
      <c r="C172" s="4">
        <v>7</v>
      </c>
      <c r="D172" s="4">
        <v>2</v>
      </c>
      <c r="E172" s="4">
        <v>1</v>
      </c>
      <c r="F172" s="4">
        <v>10</v>
      </c>
      <c r="G172" s="4">
        <v>54.520900726318359</v>
      </c>
      <c r="H172" s="4">
        <v>41.32</v>
      </c>
      <c r="I172" s="34">
        <v>2528.6932027734492</v>
      </c>
      <c r="J172" s="35">
        <v>6.7751270629198475</v>
      </c>
      <c r="K172" s="35">
        <v>8.3748098416648116</v>
      </c>
      <c r="L172" s="35">
        <v>4.671749123777901</v>
      </c>
      <c r="M172" s="35">
        <v>5.4793491994807439</v>
      </c>
      <c r="N172" s="4">
        <v>4.6280000000000001</v>
      </c>
      <c r="O172" s="4" t="s">
        <v>132</v>
      </c>
      <c r="P172" s="35">
        <v>3.6229933473747673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0.31947969018945682</v>
      </c>
      <c r="T172" s="37" t="str">
        <f t="shared" si="80"/>
        <v/>
      </c>
      <c r="U172" s="37" t="str">
        <f t="shared" si="81"/>
        <v/>
      </c>
      <c r="V172" s="37">
        <f t="shared" si="82"/>
        <v>-0.71300649429187501</v>
      </c>
      <c r="W172" s="37" t="str">
        <f t="shared" si="83"/>
        <v/>
      </c>
      <c r="X172" s="37">
        <f t="shared" si="84"/>
        <v>-0.65626723771002293</v>
      </c>
      <c r="Y172" s="1" t="str">
        <f t="shared" si="85"/>
        <v xml:space="preserve"> </v>
      </c>
      <c r="Z172" s="1">
        <f t="shared" si="86"/>
        <v>3</v>
      </c>
      <c r="AA172" s="1" t="str">
        <f t="shared" si="87"/>
        <v xml:space="preserve"> </v>
      </c>
      <c r="AB172" s="1">
        <f t="shared" si="88"/>
        <v>9</v>
      </c>
      <c r="AC172" s="1">
        <f t="shared" si="89"/>
        <v>40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3.6229933491247674</v>
      </c>
      <c r="AH172" s="38" t="str">
        <f t="shared" si="94"/>
        <v xml:space="preserve"> </v>
      </c>
      <c r="AI172" s="1">
        <f t="shared" si="95"/>
        <v>64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1159</v>
      </c>
      <c r="AP172" t="s">
        <v>1242</v>
      </c>
      <c r="AQ172" s="22">
        <v>71.300649429187501</v>
      </c>
      <c r="AR172" s="21">
        <v>65.62672377100229</v>
      </c>
      <c r="AS172">
        <v>31.947968843945684</v>
      </c>
      <c r="AT172">
        <v>-71.300649429187501</v>
      </c>
      <c r="AU172">
        <v>-65.62672377100229</v>
      </c>
      <c r="AV172" t="s">
        <v>2184</v>
      </c>
    </row>
    <row r="173" spans="1:48" x14ac:dyDescent="0.25">
      <c r="A173" s="14">
        <v>1.7599999999999958E-9</v>
      </c>
      <c r="B173" t="s">
        <v>1176</v>
      </c>
      <c r="C173" s="4">
        <v>9</v>
      </c>
      <c r="D173" s="4">
        <v>1</v>
      </c>
      <c r="E173" s="4">
        <v>2</v>
      </c>
      <c r="F173" s="4">
        <v>12</v>
      </c>
      <c r="G173" s="4">
        <v>69.6112060546875</v>
      </c>
      <c r="H173" s="4">
        <v>55.54</v>
      </c>
      <c r="I173" s="34">
        <v>11458.353203005197</v>
      </c>
      <c r="J173" s="35">
        <v>15.609629433698164</v>
      </c>
      <c r="K173" s="35">
        <v>14.219298067133957</v>
      </c>
      <c r="L173" s="35">
        <v>12.762715970381205</v>
      </c>
      <c r="M173" s="35">
        <v>11.641069790711249</v>
      </c>
      <c r="N173" s="4">
        <v>2.964</v>
      </c>
      <c r="O173" s="4">
        <v>2.5605536332179875</v>
      </c>
      <c r="P173" s="35">
        <v>1.6846201511694883</v>
      </c>
      <c r="Q173" s="36">
        <f t="shared" si="77"/>
        <v>75.00000000176</v>
      </c>
      <c r="R173" s="36" t="str">
        <f t="shared" si="78"/>
        <v xml:space="preserve"> </v>
      </c>
      <c r="S173" s="37">
        <f t="shared" si="79"/>
        <v>0.25335264948573816</v>
      </c>
      <c r="T173" s="37" t="str">
        <f t="shared" si="80"/>
        <v/>
      </c>
      <c r="U173" s="37" t="str">
        <f t="shared" si="81"/>
        <v/>
      </c>
      <c r="V173" s="37">
        <f t="shared" si="82"/>
        <v>-0.33877811701864913</v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>
        <f t="shared" si="86"/>
        <v>41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56</v>
      </c>
      <c r="AD173" s="1" t="str">
        <f t="shared" si="90"/>
        <v xml:space="preserve"> </v>
      </c>
      <c r="AE173" s="1">
        <f t="shared" si="91"/>
        <v>52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1176</v>
      </c>
      <c r="AP173" t="s">
        <v>1293</v>
      </c>
      <c r="AQ173" s="22">
        <v>33.877811701864914</v>
      </c>
      <c r="AR173" s="21">
        <v>6.0959075800300582</v>
      </c>
      <c r="AS173">
        <v>25.335264772573819</v>
      </c>
      <c r="AT173">
        <v>-33.877811701864914</v>
      </c>
      <c r="AU173">
        <v>-6.0959075800300582</v>
      </c>
      <c r="AV173" t="s">
        <v>2185</v>
      </c>
    </row>
    <row r="174" spans="1:48" x14ac:dyDescent="0.25">
      <c r="A174" s="14">
        <v>1.7699999999999957E-9</v>
      </c>
      <c r="B174" t="s">
        <v>1088</v>
      </c>
      <c r="C174" s="4">
        <v>7</v>
      </c>
      <c r="D174" s="4">
        <v>0</v>
      </c>
      <c r="E174" s="4">
        <v>3</v>
      </c>
      <c r="F174" s="4">
        <v>10</v>
      </c>
      <c r="G174" s="4">
        <v>57.552001953125</v>
      </c>
      <c r="H174" s="4">
        <v>47.47</v>
      </c>
      <c r="I174" s="34">
        <v>7570.3381123942427</v>
      </c>
      <c r="J174" s="35">
        <v>39.027255592538701</v>
      </c>
      <c r="K174" s="35">
        <v>15.446894044559702</v>
      </c>
      <c r="L174" s="35">
        <v>14.179143134577568</v>
      </c>
      <c r="M174" s="35">
        <v>8.1936095509428846</v>
      </c>
      <c r="N174" s="4">
        <v>0.92300000000000004</v>
      </c>
      <c r="O174" s="4">
        <v>18.333333333333336</v>
      </c>
      <c r="P174" s="35">
        <v>0.69401729777408239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0.21238681350635988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67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1088</v>
      </c>
      <c r="AP174" t="s">
        <v>1242</v>
      </c>
      <c r="AQ174" s="22">
        <v>-65.318949691294037</v>
      </c>
      <c r="AR174" s="21">
        <v>-4.325722709441826</v>
      </c>
      <c r="AS174">
        <v>21.238681173635989</v>
      </c>
      <c r="AT174">
        <v>65.318949691294037</v>
      </c>
      <c r="AU174">
        <v>4.325722709441826</v>
      </c>
      <c r="AV174" t="s">
        <v>2186</v>
      </c>
    </row>
    <row r="175" spans="1:48" x14ac:dyDescent="0.25">
      <c r="A175" s="14">
        <v>1.7799999999999957E-9</v>
      </c>
      <c r="B175" t="s">
        <v>1107</v>
      </c>
      <c r="C175" s="4">
        <v>6</v>
      </c>
      <c r="D175" s="4">
        <v>1</v>
      </c>
      <c r="E175" s="4">
        <v>3</v>
      </c>
      <c r="F175" s="4">
        <v>10</v>
      </c>
      <c r="G175" s="4">
        <v>107</v>
      </c>
      <c r="H175" s="4">
        <v>97.18</v>
      </c>
      <c r="I175" s="34">
        <v>2925.6752581160486</v>
      </c>
      <c r="J175" s="35">
        <v>35.939349112426036</v>
      </c>
      <c r="K175" s="35">
        <v>23.507498790517658</v>
      </c>
      <c r="L175" s="35">
        <v>18.043532423208191</v>
      </c>
      <c r="M175" s="35">
        <v>13.900332077416369</v>
      </c>
      <c r="N175" s="4">
        <v>2.7040000000000002</v>
      </c>
      <c r="O175" s="4">
        <v>-18.30815709969788</v>
      </c>
      <c r="P175" s="35">
        <v>2.6137065239761266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2.6137065257561267</v>
      </c>
      <c r="AH175" s="38" t="str">
        <f t="shared" si="94"/>
        <v xml:space="preserve"> </v>
      </c>
      <c r="AI175" s="1">
        <f t="shared" si="95"/>
        <v>78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1107</v>
      </c>
      <c r="AP175" t="s">
        <v>1239</v>
      </c>
      <c r="AQ175" s="22">
        <v>-52.238617797939945</v>
      </c>
      <c r="AR175" s="21">
        <v>-32.758696517560892</v>
      </c>
      <c r="AS175">
        <v>10.104959868285658</v>
      </c>
      <c r="AT175">
        <v>52.238617797939945</v>
      </c>
      <c r="AU175">
        <v>32.758696517560892</v>
      </c>
      <c r="AV175" t="s">
        <v>2187</v>
      </c>
    </row>
    <row r="176" spans="1:48" x14ac:dyDescent="0.25">
      <c r="A176" s="14">
        <v>1.7899999999999957E-9</v>
      </c>
      <c r="B176" t="s">
        <v>1150</v>
      </c>
      <c r="C176" s="4">
        <v>6</v>
      </c>
      <c r="D176" s="4">
        <v>1</v>
      </c>
      <c r="E176" s="4">
        <v>9</v>
      </c>
      <c r="F176" s="4">
        <v>16</v>
      </c>
      <c r="G176" s="4">
        <v>1.2000000476837158</v>
      </c>
      <c r="H176" s="4">
        <v>0.87</v>
      </c>
      <c r="I176" s="34">
        <v>182.15501450188071</v>
      </c>
      <c r="J176" s="35" t="s">
        <v>1238</v>
      </c>
      <c r="K176" s="35" t="s">
        <v>1238</v>
      </c>
      <c r="L176" s="35">
        <v>6.2688842826172246</v>
      </c>
      <c r="M176" s="35">
        <v>7.7917290640394086</v>
      </c>
      <c r="N176" s="4">
        <v>-0.53900000000000003</v>
      </c>
      <c r="O176" s="4">
        <v>-418.26923076923077</v>
      </c>
      <c r="P176" s="35">
        <v>0</v>
      </c>
      <c r="Q176" s="36" t="str">
        <f t="shared" si="77"/>
        <v xml:space="preserve"> </v>
      </c>
      <c r="R176" s="36" t="str">
        <f t="shared" si="78"/>
        <v xml:space="preserve"> </v>
      </c>
      <c r="S176" s="37">
        <f t="shared" si="79"/>
        <v>0.37931040142645506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-0.53875500292325162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21</v>
      </c>
      <c r="AC176" s="1">
        <f t="shared" si="89"/>
        <v>28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>
        <f t="shared" si="98"/>
        <v>-418.26923076744077</v>
      </c>
      <c r="AM176" s="1" t="str">
        <f t="shared" si="99"/>
        <v xml:space="preserve"> </v>
      </c>
      <c r="AN176" s="1">
        <f t="shared" si="100"/>
        <v>20</v>
      </c>
      <c r="AO176" t="s">
        <v>1150</v>
      </c>
      <c r="AP176" t="s">
        <v>1295</v>
      </c>
      <c r="AQ176" s="22" t="e">
        <v>#VALUE!</v>
      </c>
      <c r="AR176" s="21">
        <v>53.875500292325164</v>
      </c>
      <c r="AS176">
        <v>37.93103996364551</v>
      </c>
      <c r="AT176" t="e">
        <v>#VALUE!</v>
      </c>
      <c r="AU176">
        <v>-53.875500292325164</v>
      </c>
      <c r="AV176" t="s">
        <v>2188</v>
      </c>
    </row>
    <row r="177" spans="1:48" x14ac:dyDescent="0.25">
      <c r="A177" s="14">
        <v>1.7999999999999956E-9</v>
      </c>
      <c r="B177" t="s">
        <v>1083</v>
      </c>
      <c r="C177" s="4">
        <v>3</v>
      </c>
      <c r="D177" s="4">
        <v>0</v>
      </c>
      <c r="E177" s="4">
        <v>10</v>
      </c>
      <c r="F177" s="4">
        <v>13</v>
      </c>
      <c r="G177" s="4">
        <v>3.25</v>
      </c>
      <c r="H177" s="4">
        <v>2.77</v>
      </c>
      <c r="I177" s="34">
        <v>346.56355224615771</v>
      </c>
      <c r="J177" s="35" t="s">
        <v>1238</v>
      </c>
      <c r="K177" s="35" t="s">
        <v>1238</v>
      </c>
      <c r="L177" s="35">
        <v>6.4197271066408286</v>
      </c>
      <c r="M177" s="35">
        <v>5.0048630227981228</v>
      </c>
      <c r="N177" s="4">
        <v>-0.51600000000000001</v>
      </c>
      <c r="O177" s="4" t="s">
        <v>132</v>
      </c>
      <c r="P177" s="35">
        <v>1.4440433212996391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0.17328520035595671</v>
      </c>
      <c r="T177" s="37" t="str">
        <f t="shared" si="80"/>
        <v/>
      </c>
      <c r="U177" s="37" t="str">
        <f t="shared" si="81"/>
        <v xml:space="preserve"> </v>
      </c>
      <c r="V177" s="37" t="str">
        <f t="shared" si="82"/>
        <v xml:space="preserve"> </v>
      </c>
      <c r="W177" s="37" t="str">
        <f t="shared" si="83"/>
        <v/>
      </c>
      <c r="X177" s="37">
        <f t="shared" si="84"/>
        <v>-0.52765645734653088</v>
      </c>
      <c r="Y177" s="1" t="str">
        <f t="shared" si="85"/>
        <v xml:space="preserve"> </v>
      </c>
      <c r="Z177" s="1" t="str">
        <f t="shared" si="86"/>
        <v xml:space="preserve"> </v>
      </c>
      <c r="AA177" s="1" t="str">
        <f t="shared" si="87"/>
        <v xml:space="preserve"> </v>
      </c>
      <c r="AB177" s="1">
        <f t="shared" si="88"/>
        <v>25</v>
      </c>
      <c r="AC177" s="1">
        <f t="shared" si="89"/>
        <v>89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 t="str">
        <f t="shared" si="93"/>
        <v xml:space="preserve"> </v>
      </c>
      <c r="AH177" s="38" t="str">
        <f t="shared" si="94"/>
        <v xml:space="preserve"> </v>
      </c>
      <c r="AI177" s="1" t="str">
        <f t="shared" si="95"/>
        <v xml:space="preserve"> 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1083</v>
      </c>
      <c r="AP177" t="s">
        <v>1295</v>
      </c>
      <c r="AQ177" s="22" t="e">
        <v>#VALUE!</v>
      </c>
      <c r="AR177" s="21">
        <v>52.765645734653091</v>
      </c>
      <c r="AS177">
        <v>17.328519855595669</v>
      </c>
      <c r="AT177" t="e">
        <v>#VALUE!</v>
      </c>
      <c r="AU177">
        <v>-52.765645734653091</v>
      </c>
      <c r="AV177" t="s">
        <v>2189</v>
      </c>
    </row>
    <row r="178" spans="1:48" x14ac:dyDescent="0.25">
      <c r="A178" s="14">
        <v>1.8099999999999956E-9</v>
      </c>
      <c r="B178" t="s">
        <v>1026</v>
      </c>
      <c r="C178" s="4">
        <v>14</v>
      </c>
      <c r="D178" s="4">
        <v>0</v>
      </c>
      <c r="E178" s="4">
        <v>0</v>
      </c>
      <c r="F178" s="4">
        <v>14</v>
      </c>
      <c r="G178" s="4">
        <v>45</v>
      </c>
      <c r="H178" s="4">
        <v>34.74</v>
      </c>
      <c r="I178" s="34">
        <v>3934.1451111782089</v>
      </c>
      <c r="J178" s="35" t="s">
        <v>1238</v>
      </c>
      <c r="K178" s="35">
        <v>21.591050341827223</v>
      </c>
      <c r="L178" s="35">
        <v>9.9489764271377297</v>
      </c>
      <c r="M178" s="35">
        <v>7.8625243157500471</v>
      </c>
      <c r="N178" s="4">
        <v>0.255</v>
      </c>
      <c r="O178" s="4">
        <v>-90</v>
      </c>
      <c r="P178" s="35">
        <v>3.4858952216465169</v>
      </c>
      <c r="Q178" s="36">
        <f t="shared" si="77"/>
        <v>100.00000000180999</v>
      </c>
      <c r="R178" s="36" t="str">
        <f t="shared" si="78"/>
        <v xml:space="preserve"> </v>
      </c>
      <c r="S178" s="37">
        <f t="shared" si="79"/>
        <v>0.29533678937476676</v>
      </c>
      <c r="T178" s="37" t="str">
        <f t="shared" si="80"/>
        <v/>
      </c>
      <c r="U178" s="37" t="str">
        <f t="shared" si="81"/>
        <v xml:space="preserve"> </v>
      </c>
      <c r="V178" s="37" t="str">
        <f t="shared" si="82"/>
        <v xml:space="preserve"> </v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>
        <f t="shared" si="89"/>
        <v>46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3.485895223456517</v>
      </c>
      <c r="AH178" s="38" t="str">
        <f t="shared" si="94"/>
        <v xml:space="preserve"> </v>
      </c>
      <c r="AI178" s="1">
        <f t="shared" si="95"/>
        <v>69</v>
      </c>
      <c r="AJ178" s="1" t="str">
        <f t="shared" si="96"/>
        <v xml:space="preserve"> </v>
      </c>
      <c r="AK178" s="25" t="str">
        <f t="shared" si="97"/>
        <v xml:space="preserve"> </v>
      </c>
      <c r="AL178" s="25">
        <f t="shared" si="98"/>
        <v>-89.999999998190006</v>
      </c>
      <c r="AM178" s="1" t="str">
        <f t="shared" si="99"/>
        <v xml:space="preserve"> </v>
      </c>
      <c r="AN178" s="1">
        <f t="shared" si="100"/>
        <v>14</v>
      </c>
      <c r="AO178" t="s">
        <v>1026</v>
      </c>
      <c r="AP178" t="s">
        <v>1295</v>
      </c>
      <c r="AQ178" s="22" t="e">
        <v>#VALUE!</v>
      </c>
      <c r="AR178" s="21">
        <v>26.798527518266248</v>
      </c>
      <c r="AS178">
        <v>29.533678756476679</v>
      </c>
      <c r="AT178" t="e">
        <v>#VALUE!</v>
      </c>
      <c r="AU178">
        <v>-26.798527518266248</v>
      </c>
      <c r="AV178" t="s">
        <v>2190</v>
      </c>
    </row>
    <row r="179" spans="1:48" x14ac:dyDescent="0.25">
      <c r="A179" s="14">
        <v>1.8199999999999956E-9</v>
      </c>
      <c r="B179" t="s">
        <v>1175</v>
      </c>
      <c r="C179" s="4">
        <v>3</v>
      </c>
      <c r="D179" s="4">
        <v>0</v>
      </c>
      <c r="E179" s="4">
        <v>5</v>
      </c>
      <c r="F179" s="4">
        <v>8</v>
      </c>
      <c r="G179" s="4">
        <v>27</v>
      </c>
      <c r="H179" s="4">
        <v>26.15</v>
      </c>
      <c r="I179" s="34">
        <v>13300.133285601314</v>
      </c>
      <c r="J179" s="35">
        <v>9.108324625566004</v>
      </c>
      <c r="K179" s="35">
        <v>8.131218905472636</v>
      </c>
      <c r="L179" s="35" t="s">
        <v>1238</v>
      </c>
      <c r="M179" s="35" t="s">
        <v>1238</v>
      </c>
      <c r="N179" s="4">
        <v>2.871</v>
      </c>
      <c r="O179" s="4">
        <v>-4.3000000000000007</v>
      </c>
      <c r="P179" s="35">
        <v>6.9216061185468458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-0.61417254744558614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13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6.921606120366846</v>
      </c>
      <c r="AH179" s="38" t="str">
        <f t="shared" si="94"/>
        <v xml:space="preserve"> </v>
      </c>
      <c r="AI179" s="1">
        <f t="shared" si="95"/>
        <v>15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1175</v>
      </c>
      <c r="AP179" t="s">
        <v>1246</v>
      </c>
      <c r="AQ179" s="22">
        <v>61.417254744558612</v>
      </c>
      <c r="AR179" s="21" t="e">
        <v>#VALUE!</v>
      </c>
      <c r="AS179">
        <v>3.2504780114722909</v>
      </c>
      <c r="AT179">
        <v>-61.417254744558612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955</v>
      </c>
      <c r="C180" s="4">
        <v>20</v>
      </c>
      <c r="D180" s="4">
        <v>0</v>
      </c>
      <c r="E180" s="4">
        <v>3</v>
      </c>
      <c r="F180" s="4">
        <v>23</v>
      </c>
      <c r="G180" s="4">
        <v>40</v>
      </c>
      <c r="H180" s="4">
        <v>31.77</v>
      </c>
      <c r="I180" s="34">
        <v>13255.669216358241</v>
      </c>
      <c r="J180" s="35">
        <v>15.497560975609757</v>
      </c>
      <c r="K180" s="35">
        <v>13.259599332220368</v>
      </c>
      <c r="L180" s="35">
        <v>9.9614767170222702</v>
      </c>
      <c r="M180" s="35">
        <v>9.6061638507171292</v>
      </c>
      <c r="N180" s="4">
        <v>2.0499999999999998</v>
      </c>
      <c r="O180" s="4">
        <v>-22.641509433962266</v>
      </c>
      <c r="P180" s="35">
        <v>8.0768020144790675</v>
      </c>
      <c r="Q180" s="36">
        <f t="shared" si="77"/>
        <v>86.95652174096044</v>
      </c>
      <c r="R180" s="36" t="str">
        <f t="shared" si="78"/>
        <v xml:space="preserve"> </v>
      </c>
      <c r="S180" s="37">
        <f t="shared" si="79"/>
        <v>0.25904941951964428</v>
      </c>
      <c r="T180" s="37" t="str">
        <f t="shared" si="80"/>
        <v/>
      </c>
      <c r="U180" s="37" t="str">
        <f t="shared" si="81"/>
        <v/>
      </c>
      <c r="V180" s="37">
        <f t="shared" si="82"/>
        <v>-0.34352532240201727</v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>
        <f t="shared" si="86"/>
        <v>40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55</v>
      </c>
      <c r="AD180" s="1" t="str">
        <f t="shared" si="90"/>
        <v xml:space="preserve"> </v>
      </c>
      <c r="AE180" s="1">
        <f t="shared" si="91"/>
        <v>31</v>
      </c>
      <c r="AF180" s="1" t="str">
        <f t="shared" si="92"/>
        <v xml:space="preserve"> </v>
      </c>
      <c r="AG180" s="38">
        <f t="shared" si="93"/>
        <v>8.0768020163090668</v>
      </c>
      <c r="AH180" s="38" t="str">
        <f t="shared" si="94"/>
        <v xml:space="preserve"> </v>
      </c>
      <c r="AI180" s="1">
        <f t="shared" si="95"/>
        <v>10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955</v>
      </c>
      <c r="AP180" t="s">
        <v>1295</v>
      </c>
      <c r="AQ180" s="22">
        <v>34.352532240201725</v>
      </c>
      <c r="AR180" s="21">
        <v>26.706554275320272</v>
      </c>
      <c r="AS180">
        <v>25.904941768964427</v>
      </c>
      <c r="AT180">
        <v>-34.352532240201725</v>
      </c>
      <c r="AU180">
        <v>-26.706554275320272</v>
      </c>
      <c r="AV180" t="s">
        <v>2192</v>
      </c>
    </row>
    <row r="181" spans="1:48" x14ac:dyDescent="0.25">
      <c r="A181" s="14">
        <v>1.8399999999999955E-9</v>
      </c>
      <c r="B181" t="s">
        <v>1065</v>
      </c>
      <c r="C181" s="4">
        <v>0</v>
      </c>
      <c r="D181" s="4">
        <v>0</v>
      </c>
      <c r="E181" s="4">
        <v>6</v>
      </c>
      <c r="F181" s="4">
        <v>6</v>
      </c>
      <c r="G181" s="4">
        <v>8</v>
      </c>
      <c r="H181" s="4">
        <v>5.48</v>
      </c>
      <c r="I181" s="34">
        <v>349.70716113103811</v>
      </c>
      <c r="J181" s="35" t="s">
        <v>1238</v>
      </c>
      <c r="K181" s="35" t="s">
        <v>1238</v>
      </c>
      <c r="L181" s="35">
        <v>9.5783525535420111</v>
      </c>
      <c r="M181" s="35">
        <v>12.274754042984421</v>
      </c>
      <c r="N181" s="4">
        <v>-7.0000000000000001E-3</v>
      </c>
      <c r="O181" s="4" t="s">
        <v>132</v>
      </c>
      <c r="P181" s="35">
        <v>3.6496350364963499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0.45985401643854013</v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/>
      </c>
      <c r="X181" s="37" t="str">
        <f t="shared" si="84"/>
        <v/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19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3.6496350383363501</v>
      </c>
      <c r="AH181" s="38" t="str">
        <f t="shared" si="94"/>
        <v xml:space="preserve"> </v>
      </c>
      <c r="AI181" s="1">
        <f t="shared" si="95"/>
        <v>63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1065</v>
      </c>
      <c r="AP181" t="s">
        <v>1295</v>
      </c>
      <c r="AQ181" s="22" t="e">
        <v>#VALUE!</v>
      </c>
      <c r="AR181" s="21">
        <v>29.525462643983069</v>
      </c>
      <c r="AS181">
        <v>45.985401459854018</v>
      </c>
      <c r="AT181" t="e">
        <v>#VALUE!</v>
      </c>
      <c r="AU181">
        <v>-29.525462643983069</v>
      </c>
      <c r="AV181" t="s">
        <v>2193</v>
      </c>
    </row>
    <row r="182" spans="1:48" x14ac:dyDescent="0.25">
      <c r="A182" s="14">
        <v>1.8499999999999955E-9</v>
      </c>
      <c r="B182" t="s">
        <v>981</v>
      </c>
      <c r="C182" s="4">
        <v>8</v>
      </c>
      <c r="D182" s="4">
        <v>1</v>
      </c>
      <c r="E182" s="4">
        <v>5</v>
      </c>
      <c r="F182" s="4">
        <v>14</v>
      </c>
      <c r="G182" s="4">
        <v>11.25</v>
      </c>
      <c r="H182" s="4">
        <v>8.82</v>
      </c>
      <c r="I182" s="34">
        <v>1557.0330782611964</v>
      </c>
      <c r="J182" s="35" t="s">
        <v>1238</v>
      </c>
      <c r="K182" s="35" t="s">
        <v>1238</v>
      </c>
      <c r="L182" s="35">
        <v>14.956349782293179</v>
      </c>
      <c r="M182" s="35">
        <v>12.541516311392114</v>
      </c>
      <c r="N182" s="4">
        <v>0.08</v>
      </c>
      <c r="O182" s="4">
        <v>-83.333333333333329</v>
      </c>
      <c r="P182" s="35">
        <v>3.4920634920634921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0.27551020593163261</v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50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3.4920634939134922</v>
      </c>
      <c r="AH182" s="38" t="str">
        <f t="shared" si="94"/>
        <v xml:space="preserve"> </v>
      </c>
      <c r="AI182" s="1">
        <f t="shared" si="95"/>
        <v>68</v>
      </c>
      <c r="AJ182" s="1" t="str">
        <f t="shared" si="96"/>
        <v xml:space="preserve"> </v>
      </c>
      <c r="AK182" s="25" t="str">
        <f t="shared" si="97"/>
        <v xml:space="preserve"> </v>
      </c>
      <c r="AL182" s="25">
        <f t="shared" si="98"/>
        <v>-83.333333331483331</v>
      </c>
      <c r="AM182" s="1" t="str">
        <f t="shared" si="99"/>
        <v xml:space="preserve"> </v>
      </c>
      <c r="AN182" s="1">
        <f t="shared" si="100"/>
        <v>12</v>
      </c>
      <c r="AO182" t="s">
        <v>981</v>
      </c>
      <c r="AP182" t="s">
        <v>1295</v>
      </c>
      <c r="AQ182" s="22" t="e">
        <v>#VALUE!</v>
      </c>
      <c r="AR182" s="21">
        <v>-10.044167360711587</v>
      </c>
      <c r="AS182">
        <v>27.551020408163261</v>
      </c>
      <c r="AT182" t="e">
        <v>#VALUE!</v>
      </c>
      <c r="AU182">
        <v>10.044167360711587</v>
      </c>
      <c r="AV182" t="s">
        <v>2194</v>
      </c>
    </row>
    <row r="183" spans="1:48" x14ac:dyDescent="0.25">
      <c r="A183" s="14">
        <v>1.8599999999999954E-9</v>
      </c>
      <c r="B183" t="s">
        <v>996</v>
      </c>
      <c r="C183" s="4">
        <v>3</v>
      </c>
      <c r="D183" s="4">
        <v>0</v>
      </c>
      <c r="E183" s="4">
        <v>6</v>
      </c>
      <c r="F183" s="4">
        <v>9</v>
      </c>
      <c r="G183" s="4">
        <v>17.25</v>
      </c>
      <c r="H183" s="4">
        <v>18.899999999999999</v>
      </c>
      <c r="I183" s="34">
        <v>2658.8116939731158</v>
      </c>
      <c r="J183" s="35">
        <v>20.200119441935449</v>
      </c>
      <c r="K183" s="35">
        <v>13.581519700543719</v>
      </c>
      <c r="L183" s="35">
        <v>10.849478260869565</v>
      </c>
      <c r="M183" s="35">
        <v>9.6222879177377898</v>
      </c>
      <c r="N183" s="4">
        <v>0.71</v>
      </c>
      <c r="O183" s="4">
        <v>29.090909090909072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996</v>
      </c>
      <c r="AP183" t="s">
        <v>1242</v>
      </c>
      <c r="AQ183" s="22">
        <v>14.432555426267236</v>
      </c>
      <c r="AR183" s="21">
        <v>20.172915257102598</v>
      </c>
      <c r="AS183">
        <v>-8.7301587301587205</v>
      </c>
      <c r="AT183">
        <v>-14.432555426267236</v>
      </c>
      <c r="AU183">
        <v>-20.172915257102598</v>
      </c>
      <c r="AV183" t="s">
        <v>2195</v>
      </c>
    </row>
    <row r="184" spans="1:48" x14ac:dyDescent="0.25">
      <c r="A184" s="14">
        <v>1.8699999999999954E-9</v>
      </c>
      <c r="B184" t="s">
        <v>1101</v>
      </c>
      <c r="C184" s="4">
        <v>0</v>
      </c>
      <c r="D184" s="4">
        <v>0</v>
      </c>
      <c r="E184" s="4">
        <v>0</v>
      </c>
      <c r="F184" s="4">
        <v>0</v>
      </c>
      <c r="G184" s="4" t="s">
        <v>132</v>
      </c>
      <c r="H184" s="4" t="s">
        <v>132</v>
      </c>
      <c r="I184" s="34" t="s">
        <v>132</v>
      </c>
      <c r="J184" s="35" t="s">
        <v>1238</v>
      </c>
      <c r="K184" s="35" t="s">
        <v>1238</v>
      </c>
      <c r="L184" s="35" t="s">
        <v>1238</v>
      </c>
      <c r="M184" s="35" t="s">
        <v>1238</v>
      </c>
      <c r="N184" s="4">
        <v>3.653</v>
      </c>
      <c r="O184" s="4">
        <v>26.401384083044977</v>
      </c>
      <c r="P184" s="35" t="s">
        <v>137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 xml:space="preserve"> </v>
      </c>
      <c r="T184" s="37" t="str">
        <f t="shared" si="80"/>
        <v xml:space="preserve"> </v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1101</v>
      </c>
      <c r="AP184" t="s">
        <v>1246</v>
      </c>
      <c r="AQ184" s="22" t="e">
        <v>#VALUE!</v>
      </c>
      <c r="AR184" s="21" t="e">
        <v>#VALUE!</v>
      </c>
      <c r="AS184" t="s">
        <v>137</v>
      </c>
      <c r="AT184" t="e">
        <v>#VALUE!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1017</v>
      </c>
      <c r="C185" s="4">
        <v>12</v>
      </c>
      <c r="D185" s="4">
        <v>0</v>
      </c>
      <c r="E185" s="4">
        <v>0</v>
      </c>
      <c r="F185" s="4">
        <v>12</v>
      </c>
      <c r="G185" s="4">
        <v>25</v>
      </c>
      <c r="H185" s="4">
        <v>15</v>
      </c>
      <c r="I185" s="34">
        <v>1576.1128464514786</v>
      </c>
      <c r="J185" s="35">
        <v>26.287775951783736</v>
      </c>
      <c r="K185" s="35">
        <v>10.18122270762286</v>
      </c>
      <c r="L185" s="35">
        <v>4.7440458015267177</v>
      </c>
      <c r="M185" s="35">
        <v>3.0315609756097563</v>
      </c>
      <c r="N185" s="4">
        <v>0.433</v>
      </c>
      <c r="O185" s="4">
        <v>-80.318181818181827</v>
      </c>
      <c r="P185" s="35">
        <v>0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0.66666666854666679</v>
      </c>
      <c r="T185" s="37" t="str">
        <f t="shared" si="80"/>
        <v/>
      </c>
      <c r="U185" s="37" t="str">
        <f t="shared" si="81"/>
        <v/>
      </c>
      <c r="V185" s="37" t="str">
        <f t="shared" si="82"/>
        <v/>
      </c>
      <c r="W185" s="37" t="str">
        <f t="shared" si="83"/>
        <v/>
      </c>
      <c r="X185" s="37">
        <f t="shared" si="84"/>
        <v>-0.65094787314472435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>
        <f t="shared" si="98"/>
        <v>-80.318181816301831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1017</v>
      </c>
      <c r="AP185" t="s">
        <v>1295</v>
      </c>
      <c r="AQ185" s="22">
        <v>-11.354678777356696</v>
      </c>
      <c r="AR185" s="21">
        <v>65.094787314472441</v>
      </c>
      <c r="AS185">
        <v>66.666666666666671</v>
      </c>
      <c r="AT185">
        <v>11.354678777356696</v>
      </c>
      <c r="AU185">
        <v>-65.094787314472441</v>
      </c>
      <c r="AV185" t="s">
        <v>2197</v>
      </c>
    </row>
    <row r="186" spans="1:48" x14ac:dyDescent="0.25">
      <c r="A186" s="14">
        <v>1.8899999999999957E-9</v>
      </c>
      <c r="B186" t="s">
        <v>1173</v>
      </c>
      <c r="C186" s="4">
        <v>11</v>
      </c>
      <c r="D186" s="4">
        <v>0</v>
      </c>
      <c r="E186" s="4">
        <v>1</v>
      </c>
      <c r="F186" s="4">
        <v>12</v>
      </c>
      <c r="G186" s="4">
        <v>37</v>
      </c>
      <c r="H186" s="4">
        <v>33.64</v>
      </c>
      <c r="I186" s="34">
        <v>6413.2520575182443</v>
      </c>
      <c r="J186" s="35">
        <v>15.085201793721973</v>
      </c>
      <c r="K186" s="35">
        <v>13.434504792332268</v>
      </c>
      <c r="L186" s="35">
        <v>7.783725664432553</v>
      </c>
      <c r="M186" s="35">
        <v>7.4613730741263415</v>
      </c>
      <c r="N186" s="4">
        <v>2.23</v>
      </c>
      <c r="O186" s="4">
        <v>-1.7621145374449354</v>
      </c>
      <c r="P186" s="35">
        <v>2.5653983353151011</v>
      </c>
      <c r="Q186" s="36">
        <f t="shared" si="77"/>
        <v>91.666666668556672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>
        <f t="shared" si="82"/>
        <v>-0.36099280398898359</v>
      </c>
      <c r="W186" s="37" t="str">
        <f t="shared" si="83"/>
        <v/>
      </c>
      <c r="X186" s="37">
        <f t="shared" si="84"/>
        <v>-0.42729768815599933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2.5653983372051012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1173</v>
      </c>
      <c r="AP186" t="s">
        <v>1262</v>
      </c>
      <c r="AQ186" s="22">
        <v>36.099280398898358</v>
      </c>
      <c r="AR186" s="21">
        <v>42.729768815599932</v>
      </c>
      <c r="AS186">
        <v>9.9881093935790801</v>
      </c>
      <c r="AT186">
        <v>-36.099280398898358</v>
      </c>
      <c r="AU186">
        <v>-42.729768815599932</v>
      </c>
      <c r="AV186" t="s">
        <v>2198</v>
      </c>
    </row>
    <row r="187" spans="1:48" x14ac:dyDescent="0.25">
      <c r="A187" s="14">
        <v>1.8999999999999959E-9</v>
      </c>
      <c r="B187" t="s">
        <v>1022</v>
      </c>
      <c r="C187" s="4">
        <v>21</v>
      </c>
      <c r="D187" s="4">
        <v>1</v>
      </c>
      <c r="E187" s="4">
        <v>6</v>
      </c>
      <c r="F187" s="4">
        <v>28</v>
      </c>
      <c r="G187" s="4">
        <v>82.568496704101563</v>
      </c>
      <c r="H187" s="4">
        <v>74.239999999999995</v>
      </c>
      <c r="I187" s="34">
        <v>26404.051023663043</v>
      </c>
      <c r="J187" s="35">
        <v>26.801292189152043</v>
      </c>
      <c r="K187" s="35">
        <v>20.530727471427692</v>
      </c>
      <c r="L187" s="35">
        <v>20.087888293872119</v>
      </c>
      <c r="M187" s="35">
        <v>16.487875146584045</v>
      </c>
      <c r="N187" s="4">
        <v>2.1019999999999999</v>
      </c>
      <c r="O187" s="4">
        <v>-22.72058823529413</v>
      </c>
      <c r="P187" s="35">
        <v>3.819916078756596</v>
      </c>
      <c r="Q187" s="36">
        <f t="shared" si="77"/>
        <v>75.000000001900005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3.8199160806565962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1022</v>
      </c>
      <c r="AP187" t="s">
        <v>1248</v>
      </c>
      <c r="AQ187" s="22">
        <v>-13.529926914132794</v>
      </c>
      <c r="AR187" s="21">
        <v>-47.800430821109742</v>
      </c>
      <c r="AS187">
        <v>11.218341465654058</v>
      </c>
      <c r="AT187">
        <v>13.529926914132794</v>
      </c>
      <c r="AU187">
        <v>47.800430821109742</v>
      </c>
      <c r="AV187" t="s">
        <v>2199</v>
      </c>
    </row>
    <row r="188" spans="1:48" x14ac:dyDescent="0.25">
      <c r="A188" s="14">
        <v>1.9099999999999961E-9</v>
      </c>
      <c r="B188" t="s">
        <v>957</v>
      </c>
      <c r="C188" s="4">
        <v>3</v>
      </c>
      <c r="D188" s="4">
        <v>2</v>
      </c>
      <c r="E188" s="4">
        <v>5</v>
      </c>
      <c r="F188" s="4">
        <v>10</v>
      </c>
      <c r="G188" s="4">
        <v>74.743202209472656</v>
      </c>
      <c r="H188" s="4">
        <v>74.88</v>
      </c>
      <c r="I188" s="34">
        <v>6147.8063233162584</v>
      </c>
      <c r="J188" s="35">
        <v>37.906587111217348</v>
      </c>
      <c r="K188" s="35">
        <v>32.562735862300748</v>
      </c>
      <c r="L188" s="35">
        <v>20.180103116583304</v>
      </c>
      <c r="M188" s="35">
        <v>18.344906610703045</v>
      </c>
      <c r="N188" s="4">
        <v>1.4990000000000001</v>
      </c>
      <c r="O188" s="4">
        <v>12.706766917293235</v>
      </c>
      <c r="P188" s="35">
        <v>1.6578093514992642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957</v>
      </c>
      <c r="AP188" t="s">
        <v>1244</v>
      </c>
      <c r="AQ188" s="22">
        <v>-60.571812505465282</v>
      </c>
      <c r="AR188" s="21">
        <v>-48.478918789850731</v>
      </c>
      <c r="AS188">
        <v>-0.18268935700765931</v>
      </c>
      <c r="AT188">
        <v>60.571812505465282</v>
      </c>
      <c r="AU188">
        <v>48.478918789850731</v>
      </c>
      <c r="AV188" t="s">
        <v>2200</v>
      </c>
    </row>
    <row r="189" spans="1:48" x14ac:dyDescent="0.25">
      <c r="A189" s="14">
        <v>1.9199999999999963E-9</v>
      </c>
      <c r="B189" t="s">
        <v>961</v>
      </c>
      <c r="C189" s="4">
        <v>0</v>
      </c>
      <c r="D189" s="4">
        <v>0</v>
      </c>
      <c r="E189" s="4">
        <v>2</v>
      </c>
      <c r="F189" s="4">
        <v>2</v>
      </c>
      <c r="G189" s="4">
        <v>33.75</v>
      </c>
      <c r="H189" s="4">
        <v>35.36</v>
      </c>
      <c r="I189" s="34">
        <v>1512.7636976061017</v>
      </c>
      <c r="J189" s="35">
        <v>27.625</v>
      </c>
      <c r="K189" s="35">
        <v>23.652173913043477</v>
      </c>
      <c r="L189" s="35">
        <v>15.052162962962964</v>
      </c>
      <c r="M189" s="35">
        <v>13.501940199335548</v>
      </c>
      <c r="N189" s="4">
        <v>1.28</v>
      </c>
      <c r="O189" s="4">
        <v>8.4745762711864483</v>
      </c>
      <c r="P189" s="35">
        <v>0.79185520361990958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961</v>
      </c>
      <c r="AP189" t="s">
        <v>1244</v>
      </c>
      <c r="AQ189" s="22">
        <v>-17.019142542400868</v>
      </c>
      <c r="AR189" s="21">
        <v>-10.7491309275219</v>
      </c>
      <c r="AS189">
        <v>-4.553167420814475</v>
      </c>
      <c r="AT189">
        <v>17.019142542400868</v>
      </c>
      <c r="AU189">
        <v>10.7491309275219</v>
      </c>
      <c r="AV189" t="s">
        <v>2201</v>
      </c>
    </row>
    <row r="190" spans="1:48" x14ac:dyDescent="0.25">
      <c r="A190" s="14">
        <v>1.9299999999999964E-9</v>
      </c>
      <c r="B190" t="s">
        <v>1066</v>
      </c>
      <c r="C190" s="4">
        <v>12</v>
      </c>
      <c r="D190" s="4">
        <v>1</v>
      </c>
      <c r="E190" s="4">
        <v>3</v>
      </c>
      <c r="F190" s="4">
        <v>16</v>
      </c>
      <c r="G190" s="4">
        <v>64.5</v>
      </c>
      <c r="H190" s="4">
        <v>53.31</v>
      </c>
      <c r="I190" s="34">
        <v>20707.865259666116</v>
      </c>
      <c r="J190" s="35">
        <v>18.18212824010914</v>
      </c>
      <c r="K190" s="35">
        <v>14.212210077312717</v>
      </c>
      <c r="L190" s="35">
        <v>8.6349954066071355</v>
      </c>
      <c r="M190" s="35">
        <v>7.8452691584813001</v>
      </c>
      <c r="N190" s="4">
        <v>2.9319999999999999</v>
      </c>
      <c r="O190" s="4">
        <v>-29.349397590361452</v>
      </c>
      <c r="P190" s="35">
        <v>3.8097917839054589</v>
      </c>
      <c r="Q190" s="36">
        <f t="shared" si="77"/>
        <v>75.000000001930005</v>
      </c>
      <c r="R190" s="36" t="str">
        <f t="shared" si="78"/>
        <v xml:space="preserve"> </v>
      </c>
      <c r="S190" s="37">
        <f t="shared" si="79"/>
        <v>0.20990433507575129</v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>
        <f t="shared" si="84"/>
        <v>-0.36466390963346573</v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3.8097917858354591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1066</v>
      </c>
      <c r="AP190" t="s">
        <v>1262</v>
      </c>
      <c r="AQ190" s="22">
        <v>22.980740045120584</v>
      </c>
      <c r="AR190" s="21">
        <v>36.466390963346576</v>
      </c>
      <c r="AS190">
        <v>20.990433314575128</v>
      </c>
      <c r="AT190">
        <v>-22.980740045120584</v>
      </c>
      <c r="AU190">
        <v>-36.466390963346576</v>
      </c>
      <c r="AV190" t="s">
        <v>2202</v>
      </c>
    </row>
    <row r="191" spans="1:48" x14ac:dyDescent="0.25">
      <c r="A191" s="14">
        <v>1.9399999999999966E-9</v>
      </c>
      <c r="B191" t="s">
        <v>1161</v>
      </c>
      <c r="C191" s="4">
        <v>6</v>
      </c>
      <c r="D191" s="4">
        <v>0</v>
      </c>
      <c r="E191" s="4">
        <v>3</v>
      </c>
      <c r="F191" s="4">
        <v>9</v>
      </c>
      <c r="G191" s="4">
        <v>20</v>
      </c>
      <c r="H191" s="4">
        <v>15.25</v>
      </c>
      <c r="I191" s="34">
        <v>3671.1218322205364</v>
      </c>
      <c r="J191" s="35" t="s">
        <v>1238</v>
      </c>
      <c r="K191" s="35" t="s">
        <v>1238</v>
      </c>
      <c r="L191" s="35">
        <v>17.674923670007711</v>
      </c>
      <c r="M191" s="35">
        <v>16.868562178072111</v>
      </c>
      <c r="N191" s="4" t="s">
        <v>132</v>
      </c>
      <c r="O191" s="4" t="s">
        <v>132</v>
      </c>
      <c r="P191" s="35">
        <v>9.442622950819672</v>
      </c>
      <c r="Q191" s="36" t="str">
        <f t="shared" si="77"/>
        <v xml:space="preserve"> </v>
      </c>
      <c r="R191" s="36" t="str">
        <f t="shared" si="78"/>
        <v xml:space="preserve"> </v>
      </c>
      <c r="S191" s="37">
        <f t="shared" si="79"/>
        <v>0.31147541177606547</v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9.4426229527596721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1161</v>
      </c>
      <c r="AP191" t="s">
        <v>1254</v>
      </c>
      <c r="AQ191" s="22" t="e">
        <v>#VALUE!</v>
      </c>
      <c r="AR191" s="21">
        <v>-30.046588020617371</v>
      </c>
      <c r="AS191">
        <v>31.147540983606547</v>
      </c>
      <c r="AT191" t="e">
        <v>#VALUE!</v>
      </c>
      <c r="AU191">
        <v>30.046588020617371</v>
      </c>
      <c r="AV191" t="s">
        <v>2203</v>
      </c>
    </row>
    <row r="192" spans="1:48" x14ac:dyDescent="0.25">
      <c r="A192" s="14">
        <v>1.9499999999999968E-9</v>
      </c>
      <c r="B192" t="s">
        <v>987</v>
      </c>
      <c r="C192" s="4">
        <v>3</v>
      </c>
      <c r="D192" s="4">
        <v>1</v>
      </c>
      <c r="E192" s="4">
        <v>8</v>
      </c>
      <c r="F192" s="4">
        <v>12</v>
      </c>
      <c r="G192" s="4">
        <v>16.25</v>
      </c>
      <c r="H192" s="4">
        <v>15.92</v>
      </c>
      <c r="I192" s="34">
        <v>3217.4497816751841</v>
      </c>
      <c r="J192" s="35">
        <v>26.756302521008404</v>
      </c>
      <c r="K192" s="35">
        <v>18.383371824480371</v>
      </c>
      <c r="L192" s="35">
        <v>10.991004332448396</v>
      </c>
      <c r="M192" s="35">
        <v>10.873467563243761</v>
      </c>
      <c r="N192" s="4">
        <v>0.59499999999999997</v>
      </c>
      <c r="O192" s="4">
        <v>-12.500000000000011</v>
      </c>
      <c r="P192" s="35">
        <v>5.9045226130653266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5.9045226150153267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987</v>
      </c>
      <c r="AP192" t="s">
        <v>1250</v>
      </c>
      <c r="AQ192" s="22">
        <v>-13.339351262026501</v>
      </c>
      <c r="AR192" s="21">
        <v>19.131610464594807</v>
      </c>
      <c r="AS192">
        <v>2.0728643216080478</v>
      </c>
      <c r="AT192">
        <v>13.339351262026501</v>
      </c>
      <c r="AU192">
        <v>-19.131610464594807</v>
      </c>
      <c r="AV192" t="s">
        <v>2204</v>
      </c>
    </row>
    <row r="193" spans="1:48" x14ac:dyDescent="0.25">
      <c r="A193" s="14">
        <v>1.959999999999997E-9</v>
      </c>
      <c r="B193" t="s">
        <v>1043</v>
      </c>
      <c r="C193" s="4">
        <v>4</v>
      </c>
      <c r="D193" s="4">
        <v>0</v>
      </c>
      <c r="E193" s="4">
        <v>2</v>
      </c>
      <c r="F193" s="4">
        <v>6</v>
      </c>
      <c r="G193" s="4">
        <v>20</v>
      </c>
      <c r="H193" s="4">
        <v>18</v>
      </c>
      <c r="I193" s="34">
        <v>849.23486247763549</v>
      </c>
      <c r="J193" s="35">
        <v>28.708133971291865</v>
      </c>
      <c r="K193" s="35">
        <v>11.780104712041885</v>
      </c>
      <c r="L193" s="35">
        <v>11.26672778561354</v>
      </c>
      <c r="M193" s="35">
        <v>7.2225226039782999</v>
      </c>
      <c r="N193" s="4">
        <v>0.627</v>
      </c>
      <c r="O193" s="4">
        <v>-48.774509803921568</v>
      </c>
      <c r="P193" s="35">
        <v>8.4444444444444446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8.4444444464044448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1043</v>
      </c>
      <c r="AP193" t="s">
        <v>1244</v>
      </c>
      <c r="AQ193" s="22">
        <v>-21.60728402942782</v>
      </c>
      <c r="AR193" s="21">
        <v>17.102923099894362</v>
      </c>
      <c r="AS193">
        <v>11.111111111111116</v>
      </c>
      <c r="AT193">
        <v>21.60728402942782</v>
      </c>
      <c r="AU193">
        <v>-17.102923099894362</v>
      </c>
      <c r="AV193" t="s">
        <v>2205</v>
      </c>
    </row>
    <row r="194" spans="1:48" x14ac:dyDescent="0.25">
      <c r="A194" s="14">
        <v>1.9699999999999971E-9</v>
      </c>
      <c r="B194" t="s">
        <v>1041</v>
      </c>
      <c r="C194" s="4">
        <v>10</v>
      </c>
      <c r="D194" s="4">
        <v>1</v>
      </c>
      <c r="E194" s="4">
        <v>4</v>
      </c>
      <c r="F194" s="4">
        <v>15</v>
      </c>
      <c r="G194" s="4">
        <v>109</v>
      </c>
      <c r="H194" s="4">
        <v>96.67</v>
      </c>
      <c r="I194" s="34">
        <v>104413.95775847614</v>
      </c>
      <c r="J194" s="35">
        <v>12.896211312700107</v>
      </c>
      <c r="K194" s="35">
        <v>11.598080383923214</v>
      </c>
      <c r="L194" s="35" t="s">
        <v>1238</v>
      </c>
      <c r="M194" s="35" t="s">
        <v>1238</v>
      </c>
      <c r="N194" s="4">
        <v>7.4960000000000004</v>
      </c>
      <c r="O194" s="4">
        <v>-15.680539932508436</v>
      </c>
      <c r="P194" s="35">
        <v>4.4129512775421542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>
        <f t="shared" si="82"/>
        <v>-0.45371815751754696</v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4.4129512795121544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1041</v>
      </c>
      <c r="AP194" t="s">
        <v>1246</v>
      </c>
      <c r="AQ194" s="22">
        <v>45.371815751754696</v>
      </c>
      <c r="AR194" s="21" t="e">
        <v>#VALUE!</v>
      </c>
      <c r="AS194">
        <v>12.754732595427743</v>
      </c>
      <c r="AT194">
        <v>-45.371815751754696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954</v>
      </c>
      <c r="C195" s="4">
        <v>3</v>
      </c>
      <c r="D195" s="4">
        <v>1</v>
      </c>
      <c r="E195" s="4">
        <v>5</v>
      </c>
      <c r="F195" s="4">
        <v>9</v>
      </c>
      <c r="G195" s="4">
        <v>39</v>
      </c>
      <c r="H195" s="4">
        <v>32.97</v>
      </c>
      <c r="I195" s="34">
        <v>10241.405425640642</v>
      </c>
      <c r="J195" s="35">
        <v>19.224489795918366</v>
      </c>
      <c r="K195" s="35">
        <v>19.7188995215311</v>
      </c>
      <c r="L195" s="35">
        <v>11.553366798045174</v>
      </c>
      <c r="M195" s="35">
        <v>11.38709044856606</v>
      </c>
      <c r="N195" s="4">
        <v>1.6719999999999999</v>
      </c>
      <c r="O195" s="4">
        <v>3.2098765432098655</v>
      </c>
      <c r="P195" s="35">
        <v>2.1170761298149836</v>
      </c>
      <c r="Q195" s="36" t="str">
        <f t="shared" si="77"/>
        <v xml:space="preserve"> </v>
      </c>
      <c r="R195" s="36" t="str">
        <f t="shared" si="78"/>
        <v xml:space="preserve"> </v>
      </c>
      <c r="S195" s="37">
        <f t="shared" si="79"/>
        <v>0.18289354156143772</v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2.1170761317949838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954</v>
      </c>
      <c r="AP195" t="s">
        <v>1239</v>
      </c>
      <c r="AQ195" s="22">
        <v>18.565309982497645</v>
      </c>
      <c r="AR195" s="21">
        <v>14.993922446975727</v>
      </c>
      <c r="AS195">
        <v>18.289353958143771</v>
      </c>
      <c r="AT195">
        <v>-18.565309982497645</v>
      </c>
      <c r="AU195">
        <v>-14.993922446975727</v>
      </c>
      <c r="AV195" t="s">
        <v>2207</v>
      </c>
    </row>
    <row r="196" spans="1:48" x14ac:dyDescent="0.25">
      <c r="A196" s="14">
        <v>1.9899999999999975E-9</v>
      </c>
      <c r="B196" t="s">
        <v>1054</v>
      </c>
      <c r="C196" s="4">
        <v>2</v>
      </c>
      <c r="D196" s="4">
        <v>0</v>
      </c>
      <c r="E196" s="4">
        <v>5</v>
      </c>
      <c r="F196" s="4">
        <v>7</v>
      </c>
      <c r="G196" s="4">
        <v>3.75</v>
      </c>
      <c r="H196" s="4">
        <v>2.62</v>
      </c>
      <c r="I196" s="34">
        <v>139.98685566756095</v>
      </c>
      <c r="J196" s="35" t="s">
        <v>1238</v>
      </c>
      <c r="K196" s="35" t="s">
        <v>1238</v>
      </c>
      <c r="L196" s="35">
        <v>4.9249437570303707</v>
      </c>
      <c r="M196" s="35">
        <v>1.770072771376592</v>
      </c>
      <c r="N196" s="4">
        <v>-2.67</v>
      </c>
      <c r="O196" s="4" t="s">
        <v>132</v>
      </c>
      <c r="P196" s="35" t="s">
        <v>137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0.43129771191366412</v>
      </c>
      <c r="T196" s="37" t="str">
        <f t="shared" si="80"/>
        <v/>
      </c>
      <c r="U196" s="37" t="str">
        <f t="shared" si="81"/>
        <v xml:space="preserve"> </v>
      </c>
      <c r="V196" s="37" t="str">
        <f t="shared" si="82"/>
        <v xml:space="preserve"> </v>
      </c>
      <c r="W196" s="37" t="str">
        <f t="shared" si="83"/>
        <v/>
      </c>
      <c r="X196" s="37">
        <f t="shared" si="84"/>
        <v>-0.63763796452369026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1054</v>
      </c>
      <c r="AP196" t="s">
        <v>1295</v>
      </c>
      <c r="AQ196" s="22" t="e">
        <v>#VALUE!</v>
      </c>
      <c r="AR196" s="21">
        <v>63.763796452369029</v>
      </c>
      <c r="AS196">
        <v>43.12977099236641</v>
      </c>
      <c r="AT196" t="e">
        <v>#VALUE!</v>
      </c>
      <c r="AU196">
        <v>-63.763796452369029</v>
      </c>
      <c r="AV196" t="s">
        <v>2208</v>
      </c>
    </row>
    <row r="197" spans="1:48" x14ac:dyDescent="0.25">
      <c r="A197" s="14">
        <v>1.9999999999999976E-9</v>
      </c>
      <c r="B197" t="s">
        <v>956</v>
      </c>
      <c r="C197" s="4">
        <v>12</v>
      </c>
      <c r="D197" s="4">
        <v>0</v>
      </c>
      <c r="E197" s="4">
        <v>0</v>
      </c>
      <c r="F197" s="4">
        <v>12</v>
      </c>
      <c r="G197" s="4">
        <v>2.5</v>
      </c>
      <c r="H197" s="4">
        <v>1.41</v>
      </c>
      <c r="I197" s="34">
        <v>169.63573962977225</v>
      </c>
      <c r="J197" s="35" t="s">
        <v>1238</v>
      </c>
      <c r="K197" s="35" t="s">
        <v>1238</v>
      </c>
      <c r="L197" s="35">
        <v>5.8631774380375754</v>
      </c>
      <c r="M197" s="35">
        <v>5.0781386744459063</v>
      </c>
      <c r="N197" s="4">
        <v>-0.40500000000000003</v>
      </c>
      <c r="O197" s="4" t="s">
        <v>132</v>
      </c>
      <c r="P197" s="35">
        <v>2.1276595744680851</v>
      </c>
      <c r="Q197" s="36">
        <f t="shared" si="77"/>
        <v>100.00000000199999</v>
      </c>
      <c r="R197" s="36" t="str">
        <f t="shared" si="78"/>
        <v xml:space="preserve"> </v>
      </c>
      <c r="S197" s="37">
        <f t="shared" si="79"/>
        <v>0.77304964739007109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-0.56860565000905672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2.1276595764680852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956</v>
      </c>
      <c r="AP197" t="s">
        <v>1295</v>
      </c>
      <c r="AQ197" s="22" t="e">
        <v>#VALUE!</v>
      </c>
      <c r="AR197" s="21">
        <v>56.860565000905673</v>
      </c>
      <c r="AS197">
        <v>77.304964539007102</v>
      </c>
      <c r="AT197" t="e">
        <v>#VALUE!</v>
      </c>
      <c r="AU197">
        <v>-56.860565000905673</v>
      </c>
      <c r="AV197" t="s">
        <v>2209</v>
      </c>
    </row>
    <row r="198" spans="1:48" x14ac:dyDescent="0.25">
      <c r="A198" s="14">
        <v>2.0099999999999978E-9</v>
      </c>
      <c r="B198" t="s">
        <v>1067</v>
      </c>
      <c r="C198" s="4">
        <v>14</v>
      </c>
      <c r="D198" s="4">
        <v>3</v>
      </c>
      <c r="E198" s="4">
        <v>17</v>
      </c>
      <c r="F198" s="4">
        <v>34</v>
      </c>
      <c r="G198" s="4">
        <v>1491.1824951171875</v>
      </c>
      <c r="H198" s="4">
        <v>1166.53</v>
      </c>
      <c r="I198" s="34">
        <v>106374.94379220606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2.36</v>
      </c>
      <c r="O198" s="4">
        <v>686.66666666666674</v>
      </c>
      <c r="P198" s="35">
        <v>0</v>
      </c>
      <c r="Q198" s="36" t="str">
        <f t="shared" si="77"/>
        <v xml:space="preserve"> </v>
      </c>
      <c r="R198" s="36" t="str">
        <f t="shared" si="78"/>
        <v xml:space="preserve"> </v>
      </c>
      <c r="S198" s="37">
        <f t="shared" si="79"/>
        <v>0.27830617083308012</v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1067</v>
      </c>
      <c r="AP198" t="s">
        <v>1293</v>
      </c>
      <c r="AQ198" s="22" t="e">
        <v>#VALUE!</v>
      </c>
      <c r="AR198" s="21" t="e">
        <v>#VALUE!</v>
      </c>
      <c r="AS198">
        <v>27.830616882308014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971</v>
      </c>
      <c r="C199" s="4">
        <v>5</v>
      </c>
      <c r="D199" s="4">
        <v>0</v>
      </c>
      <c r="E199" s="4">
        <v>5</v>
      </c>
      <c r="F199" s="4">
        <v>10</v>
      </c>
      <c r="G199" s="4">
        <v>14.125</v>
      </c>
      <c r="H199" s="4">
        <v>12.04</v>
      </c>
      <c r="I199" s="34">
        <v>612.49887186927174</v>
      </c>
      <c r="J199" s="35" t="s">
        <v>1238</v>
      </c>
      <c r="K199" s="35" t="s">
        <v>1238</v>
      </c>
      <c r="L199" s="35">
        <v>15.990942028985508</v>
      </c>
      <c r="M199" s="35">
        <v>13.878930817610064</v>
      </c>
      <c r="N199" s="4" t="s">
        <v>132</v>
      </c>
      <c r="O199" s="4" t="s">
        <v>132</v>
      </c>
      <c r="P199" s="35">
        <v>7.8488372093023262</v>
      </c>
      <c r="Q199" s="36" t="str">
        <f t="shared" si="77"/>
        <v xml:space="preserve"> </v>
      </c>
      <c r="R199" s="36" t="str">
        <f t="shared" si="78"/>
        <v xml:space="preserve"> </v>
      </c>
      <c r="S199" s="37">
        <f t="shared" si="79"/>
        <v>0.17317275949508321</v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7.8488372113223264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971</v>
      </c>
      <c r="AP199" t="s">
        <v>1313</v>
      </c>
      <c r="AQ199" s="22" t="e">
        <v>#VALUE!</v>
      </c>
      <c r="AR199" s="21">
        <v>-17.656375152207172</v>
      </c>
      <c r="AS199">
        <v>17.317275747508319</v>
      </c>
      <c r="AT199" t="e">
        <v>#VALUE!</v>
      </c>
      <c r="AU199">
        <v>17.656375152207172</v>
      </c>
      <c r="AV199" t="s">
        <v>2211</v>
      </c>
    </row>
    <row r="200" spans="1:48" x14ac:dyDescent="0.25">
      <c r="A200" s="14">
        <v>2.0299999999999982E-9</v>
      </c>
      <c r="B200" t="s">
        <v>1040</v>
      </c>
      <c r="C200" s="4">
        <v>5</v>
      </c>
      <c r="D200" s="4">
        <v>0</v>
      </c>
      <c r="E200" s="4">
        <v>3</v>
      </c>
      <c r="F200" s="4">
        <v>8</v>
      </c>
      <c r="G200" s="4">
        <v>49</v>
      </c>
      <c r="H200" s="4">
        <v>46.33</v>
      </c>
      <c r="I200" s="34">
        <v>2372.6891946783476</v>
      </c>
      <c r="J200" s="35">
        <v>17.300224047796863</v>
      </c>
      <c r="K200" s="35">
        <v>16.394196744515217</v>
      </c>
      <c r="L200" s="35">
        <v>11.32309705561614</v>
      </c>
      <c r="M200" s="35">
        <v>11.168820365722482</v>
      </c>
      <c r="N200" s="4">
        <v>2.6779999999999999</v>
      </c>
      <c r="O200" s="4">
        <v>12.995780590717294</v>
      </c>
      <c r="P200" s="35">
        <v>1.3749190589251026</v>
      </c>
      <c r="Q200" s="36" t="str">
        <f t="shared" si="77"/>
        <v xml:space="preserve"> 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1040</v>
      </c>
      <c r="AP200" t="s">
        <v>1242</v>
      </c>
      <c r="AQ200" s="22">
        <v>26.716474792231214</v>
      </c>
      <c r="AR200" s="21">
        <v>16.688175553035624</v>
      </c>
      <c r="AS200">
        <v>5.7630045327002</v>
      </c>
      <c r="AT200">
        <v>-26.716474792231214</v>
      </c>
      <c r="AU200">
        <v>-16.688175553035624</v>
      </c>
      <c r="AV200" t="s">
        <v>2212</v>
      </c>
    </row>
    <row r="201" spans="1:48" x14ac:dyDescent="0.25">
      <c r="A201" s="14">
        <v>2.0399999999999983E-9</v>
      </c>
      <c r="B201" t="s">
        <v>1152</v>
      </c>
      <c r="C201" s="4">
        <v>10</v>
      </c>
      <c r="D201" s="4">
        <v>1</v>
      </c>
      <c r="E201" s="4">
        <v>3</v>
      </c>
      <c r="F201" s="4">
        <v>14</v>
      </c>
      <c r="G201" s="4">
        <v>27</v>
      </c>
      <c r="H201" s="4">
        <v>24.71</v>
      </c>
      <c r="I201" s="34">
        <v>9623.5294045697046</v>
      </c>
      <c r="J201" s="35">
        <v>19.022324865280986</v>
      </c>
      <c r="K201" s="35">
        <v>18.677248677248677</v>
      </c>
      <c r="L201" s="35">
        <v>7.7314651260504199</v>
      </c>
      <c r="M201" s="35">
        <v>7.6102227661247257</v>
      </c>
      <c r="N201" s="4">
        <v>1.2989999999999999</v>
      </c>
      <c r="O201" s="4">
        <v>-8.52112676056338</v>
      </c>
      <c r="P201" s="35">
        <v>5.0748684743019021</v>
      </c>
      <c r="Q201" s="36">
        <f t="shared" si="77"/>
        <v>71.428571430611427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>
        <f t="shared" si="84"/>
        <v>-0.43114285593810953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5.0748684763419023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1152</v>
      </c>
      <c r="AP201" t="s">
        <v>1262</v>
      </c>
      <c r="AQ201" s="22">
        <v>19.421678012735843</v>
      </c>
      <c r="AR201" s="21">
        <v>43.114285593810955</v>
      </c>
      <c r="AS201">
        <v>9.2675030352084242</v>
      </c>
      <c r="AT201">
        <v>-19.421678012735843</v>
      </c>
      <c r="AU201">
        <v>-43.114285593810955</v>
      </c>
      <c r="AV201" t="s">
        <v>2213</v>
      </c>
    </row>
    <row r="202" spans="1:48" x14ac:dyDescent="0.25">
      <c r="A202" s="14">
        <v>2.0499999999999985E-9</v>
      </c>
      <c r="B202" t="s">
        <v>947</v>
      </c>
      <c r="C202" s="4">
        <v>8</v>
      </c>
      <c r="D202" s="4">
        <v>1</v>
      </c>
      <c r="E202" s="4">
        <v>6</v>
      </c>
      <c r="F202" s="4">
        <v>15</v>
      </c>
      <c r="G202" s="4">
        <v>60</v>
      </c>
      <c r="H202" s="4">
        <v>55.12</v>
      </c>
      <c r="I202" s="34">
        <v>24451.631493753419</v>
      </c>
      <c r="J202" s="35">
        <v>10.748829953198127</v>
      </c>
      <c r="K202" s="35">
        <v>9.8200605736682682</v>
      </c>
      <c r="L202" s="35" t="s">
        <v>1238</v>
      </c>
      <c r="M202" s="35" t="s">
        <v>1238</v>
      </c>
      <c r="N202" s="4">
        <v>5.1280000000000001</v>
      </c>
      <c r="O202" s="4">
        <v>-0.62015503875969047</v>
      </c>
      <c r="P202" s="35">
        <v>3.6611030478955011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>
        <f t="shared" si="82"/>
        <v>-0.5446809540425992</v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3.6611030499455013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947</v>
      </c>
      <c r="AP202" t="s">
        <v>1246</v>
      </c>
      <c r="AQ202" s="22">
        <v>54.46809540425992</v>
      </c>
      <c r="AR202" s="21" t="e">
        <v>#VALUE!</v>
      </c>
      <c r="AS202">
        <v>8.8534107402032056</v>
      </c>
      <c r="AT202">
        <v>-54.46809540425992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1053</v>
      </c>
      <c r="C203" s="4">
        <v>1</v>
      </c>
      <c r="D203" s="4">
        <v>0</v>
      </c>
      <c r="E203" s="4">
        <v>2</v>
      </c>
      <c r="F203" s="4">
        <v>3</v>
      </c>
      <c r="G203" s="4">
        <v>3.6500000953674316</v>
      </c>
      <c r="H203" s="4" t="s">
        <v>132</v>
      </c>
      <c r="I203" s="34" t="s">
        <v>132</v>
      </c>
      <c r="J203" s="35" t="s">
        <v>1238</v>
      </c>
      <c r="K203" s="35" t="s">
        <v>1238</v>
      </c>
      <c r="L203" s="35" t="s">
        <v>1238</v>
      </c>
      <c r="M203" s="35" t="s">
        <v>1238</v>
      </c>
      <c r="N203" s="4">
        <v>0.38300000000000001</v>
      </c>
      <c r="O203" s="4">
        <v>74.090909090909093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 t="str">
        <f t="shared" si="79"/>
        <v xml:space="preserve"> </v>
      </c>
      <c r="T203" s="37" t="str">
        <f t="shared" si="80"/>
        <v xml:space="preserve"> </v>
      </c>
      <c r="U203" s="37" t="str">
        <f t="shared" si="81"/>
        <v xml:space="preserve"> </v>
      </c>
      <c r="V203" s="37" t="str">
        <f t="shared" si="82"/>
        <v xml:space="preserve"> </v>
      </c>
      <c r="W203" s="37" t="str">
        <f t="shared" si="83"/>
        <v xml:space="preserve"> </v>
      </c>
      <c r="X203" s="37" t="str">
        <f t="shared" si="84"/>
        <v xml:space="preserve"> 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>
        <f t="shared" si="97"/>
        <v>74.090909092969099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1053</v>
      </c>
      <c r="AP203" t="s">
        <v>1242</v>
      </c>
      <c r="AQ203" s="22" t="e">
        <v>#VALUE!</v>
      </c>
      <c r="AR203" s="21" t="e">
        <v>#VALUE!</v>
      </c>
      <c r="AS203" t="s">
        <v>137</v>
      </c>
      <c r="AT203" t="e">
        <v>#VALUE!</v>
      </c>
      <c r="AU203" t="e">
        <v>#VALUE!</v>
      </c>
      <c r="AV203" t="s">
        <v>2215</v>
      </c>
    </row>
    <row r="204" spans="1:48" x14ac:dyDescent="0.25">
      <c r="A204" s="14">
        <v>2.0699999999999988E-9</v>
      </c>
      <c r="B204" t="s">
        <v>1094</v>
      </c>
      <c r="C204" s="4">
        <v>4</v>
      </c>
      <c r="D204" s="4">
        <v>0</v>
      </c>
      <c r="E204" s="4">
        <v>4</v>
      </c>
      <c r="F204" s="4">
        <v>8</v>
      </c>
      <c r="G204" s="4">
        <v>13</v>
      </c>
      <c r="H204" s="4">
        <v>12.62</v>
      </c>
      <c r="I204" s="34">
        <v>1463.4099403603752</v>
      </c>
      <c r="J204" s="35" t="s">
        <v>1238</v>
      </c>
      <c r="K204" s="35" t="s">
        <v>1238</v>
      </c>
      <c r="L204" s="35">
        <v>24.356925332305622</v>
      </c>
      <c r="M204" s="35">
        <v>22.540034965034966</v>
      </c>
      <c r="N204" s="4" t="s">
        <v>132</v>
      </c>
      <c r="O204" s="4" t="s">
        <v>132</v>
      </c>
      <c r="P204" s="35">
        <v>4.2947702060221875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4.2947702080921877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1094</v>
      </c>
      <c r="AP204" t="s">
        <v>1254</v>
      </c>
      <c r="AQ204" s="22" t="e">
        <v>#VALUE!</v>
      </c>
      <c r="AR204" s="21">
        <v>-79.21067684802658</v>
      </c>
      <c r="AS204">
        <v>3.0110935023771823</v>
      </c>
      <c r="AT204" t="e">
        <v>#VALUE!</v>
      </c>
      <c r="AU204">
        <v>79.21067684802658</v>
      </c>
      <c r="AV204" t="s">
        <v>2216</v>
      </c>
    </row>
    <row r="205" spans="1:48" x14ac:dyDescent="0.25">
      <c r="A205" s="14">
        <v>2.079999999999999E-9</v>
      </c>
      <c r="B205" t="s">
        <v>1153</v>
      </c>
      <c r="C205" s="4">
        <v>12</v>
      </c>
      <c r="D205" s="4">
        <v>0</v>
      </c>
      <c r="E205" s="4">
        <v>2</v>
      </c>
      <c r="F205" s="4">
        <v>14</v>
      </c>
      <c r="G205" s="4">
        <v>35</v>
      </c>
      <c r="H205" s="4">
        <v>22.99</v>
      </c>
      <c r="I205" s="34">
        <v>3062.6742416288771</v>
      </c>
      <c r="J205" s="35" t="s">
        <v>1238</v>
      </c>
      <c r="K205" s="35">
        <v>12.701657458563535</v>
      </c>
      <c r="L205" s="35">
        <v>13.934680523382577</v>
      </c>
      <c r="M205" s="35">
        <v>7.3107585210967727</v>
      </c>
      <c r="N205" s="4">
        <v>0.25</v>
      </c>
      <c r="O205" s="4" t="s">
        <v>132</v>
      </c>
      <c r="P205" s="35">
        <v>0.36972596781209222</v>
      </c>
      <c r="Q205" s="36">
        <f t="shared" si="77"/>
        <v>85.714285716365708</v>
      </c>
      <c r="R205" s="36" t="str">
        <f t="shared" si="78"/>
        <v xml:space="preserve"> </v>
      </c>
      <c r="S205" s="37">
        <f t="shared" si="79"/>
        <v>0.52240104601214443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1153</v>
      </c>
      <c r="AP205" t="s">
        <v>1244</v>
      </c>
      <c r="AQ205" s="22" t="e">
        <v>#VALUE!</v>
      </c>
      <c r="AR205" s="21">
        <v>-2.5270428917481214</v>
      </c>
      <c r="AS205">
        <v>52.240104393214452</v>
      </c>
      <c r="AT205" t="e">
        <v>#VALUE!</v>
      </c>
      <c r="AU205">
        <v>2.5270428917481214</v>
      </c>
      <c r="AV205" t="s">
        <v>2217</v>
      </c>
    </row>
    <row r="206" spans="1:48" x14ac:dyDescent="0.25">
      <c r="A206" s="14">
        <v>2.0899999999999992E-9</v>
      </c>
      <c r="B206" t="s">
        <v>1076</v>
      </c>
      <c r="C206" s="4">
        <v>9</v>
      </c>
      <c r="D206" s="4">
        <v>0</v>
      </c>
      <c r="E206" s="4">
        <v>3</v>
      </c>
      <c r="F206" s="4">
        <v>12</v>
      </c>
      <c r="G206" s="4">
        <v>14</v>
      </c>
      <c r="H206" s="4">
        <v>12.37</v>
      </c>
      <c r="I206" s="34">
        <v>1641.2244722437858</v>
      </c>
      <c r="J206" s="35" t="s">
        <v>1238</v>
      </c>
      <c r="K206" s="35">
        <v>15.290482076637822</v>
      </c>
      <c r="L206" s="35">
        <v>7.8256477495107628</v>
      </c>
      <c r="M206" s="35">
        <v>7.37125529953917</v>
      </c>
      <c r="N206" s="4">
        <v>0.27900000000000003</v>
      </c>
      <c r="O206" s="4">
        <v>-65.975609756097569</v>
      </c>
      <c r="P206" s="35">
        <v>5.8205335489086503</v>
      </c>
      <c r="Q206" s="36">
        <f t="shared" si="77"/>
        <v>75.000000002090005</v>
      </c>
      <c r="R206" s="36" t="str">
        <f t="shared" si="78"/>
        <v xml:space="preserve"> </v>
      </c>
      <c r="S206" s="37" t="str">
        <f t="shared" si="79"/>
        <v/>
      </c>
      <c r="T206" s="37" t="str">
        <f t="shared" si="80"/>
        <v/>
      </c>
      <c r="U206" s="37" t="str">
        <f t="shared" si="81"/>
        <v xml:space="preserve"> </v>
      </c>
      <c r="V206" s="37" t="str">
        <f t="shared" si="82"/>
        <v xml:space="preserve"> </v>
      </c>
      <c r="W206" s="37" t="str">
        <f t="shared" si="83"/>
        <v/>
      </c>
      <c r="X206" s="37">
        <f t="shared" si="84"/>
        <v>-0.42421319159526893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5.8205335509986504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>
        <f t="shared" si="98"/>
        <v>-65.975609754007564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1076</v>
      </c>
      <c r="AP206" t="s">
        <v>1250</v>
      </c>
      <c r="AQ206" s="22" t="e">
        <v>#VALUE!</v>
      </c>
      <c r="AR206" s="21">
        <v>42.421319159526895</v>
      </c>
      <c r="AS206">
        <v>13.177041228779318</v>
      </c>
      <c r="AT206" t="e">
        <v>#VALUE!</v>
      </c>
      <c r="AU206">
        <v>-42.421319159526895</v>
      </c>
      <c r="AV206" t="s">
        <v>2218</v>
      </c>
    </row>
    <row r="207" spans="1:48" x14ac:dyDescent="0.25">
      <c r="A207" s="14">
        <v>2.0999999999999994E-9</v>
      </c>
      <c r="B207" t="s">
        <v>1086</v>
      </c>
      <c r="C207" s="4">
        <v>3</v>
      </c>
      <c r="D207" s="4">
        <v>0</v>
      </c>
      <c r="E207" s="4">
        <v>5</v>
      </c>
      <c r="F207" s="4">
        <v>8</v>
      </c>
      <c r="G207" s="4">
        <v>24</v>
      </c>
      <c r="H207" s="4">
        <v>21.79</v>
      </c>
      <c r="I207" s="34">
        <v>2829.214363186647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8.5039008719596154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8.5039008740596156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1086</v>
      </c>
      <c r="AP207" t="s">
        <v>1254</v>
      </c>
      <c r="AQ207" s="22" t="e">
        <v>#VALUE!</v>
      </c>
      <c r="AR207" s="21" t="e">
        <v>#VALUE!</v>
      </c>
      <c r="AS207">
        <v>10.142267094997703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1015</v>
      </c>
      <c r="C208" s="4">
        <v>6</v>
      </c>
      <c r="D208" s="4">
        <v>0</v>
      </c>
      <c r="E208" s="4">
        <v>5</v>
      </c>
      <c r="F208" s="4">
        <v>11</v>
      </c>
      <c r="G208" s="4">
        <v>14</v>
      </c>
      <c r="H208" s="4">
        <v>12.53</v>
      </c>
      <c r="I208" s="34">
        <v>1816.1989636717706</v>
      </c>
      <c r="J208" s="35" t="s">
        <v>1238</v>
      </c>
      <c r="K208" s="35" t="s">
        <v>1238</v>
      </c>
      <c r="L208" s="35">
        <v>27.699551359209643</v>
      </c>
      <c r="M208" s="35">
        <v>20.204880273660205</v>
      </c>
      <c r="N208" s="4">
        <v>0.128</v>
      </c>
      <c r="O208" s="4">
        <v>42.222222222222236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1015</v>
      </c>
      <c r="AP208" t="s">
        <v>1242</v>
      </c>
      <c r="AQ208" s="22" t="e">
        <v>#VALUE!</v>
      </c>
      <c r="AR208" s="21">
        <v>-103.80467894634462</v>
      </c>
      <c r="AS208">
        <v>11.73184357541901</v>
      </c>
      <c r="AT208" t="e">
        <v>#VALUE!</v>
      </c>
      <c r="AU208">
        <v>103.80467894634462</v>
      </c>
      <c r="AV208" t="s">
        <v>2220</v>
      </c>
    </row>
    <row r="209" spans="1:48" x14ac:dyDescent="0.25">
      <c r="A209" s="14">
        <v>2.1199999999999997E-9</v>
      </c>
      <c r="B209" t="s">
        <v>1055</v>
      </c>
      <c r="C209" s="4">
        <v>5</v>
      </c>
      <c r="D209" s="4">
        <v>0</v>
      </c>
      <c r="E209" s="4">
        <v>1</v>
      </c>
      <c r="F209" s="4">
        <v>6</v>
      </c>
      <c r="G209" s="4">
        <v>38.765499114990234</v>
      </c>
      <c r="H209" s="4">
        <v>29.39</v>
      </c>
      <c r="I209" s="34">
        <v>2750.7625093176134</v>
      </c>
      <c r="J209" s="35">
        <v>18.663030368285973</v>
      </c>
      <c r="K209" s="35">
        <v>10.193017043008107</v>
      </c>
      <c r="L209" s="35">
        <v>6.4240158415841586</v>
      </c>
      <c r="M209" s="35">
        <v>3.2593382451440052</v>
      </c>
      <c r="N209" s="4">
        <v>1.1950000000000001</v>
      </c>
      <c r="O209" s="4">
        <v>47.530864197530867</v>
      </c>
      <c r="P209" s="35">
        <v>5.4702825958366166</v>
      </c>
      <c r="Q209" s="36">
        <f t="shared" si="77"/>
        <v>83.333333335453332</v>
      </c>
      <c r="R209" s="36" t="str">
        <f t="shared" si="78"/>
        <v xml:space="preserve"> </v>
      </c>
      <c r="S209" s="37">
        <f t="shared" si="79"/>
        <v>0.31900303427346161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>
        <f t="shared" si="84"/>
        <v>-0.52734090557571833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>
        <f t="shared" si="93"/>
        <v>5.4702825979566168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1055</v>
      </c>
      <c r="AP209" t="s">
        <v>1242</v>
      </c>
      <c r="AQ209" s="22">
        <v>20.943644852864708</v>
      </c>
      <c r="AR209" s="21">
        <v>52.734090557571832</v>
      </c>
      <c r="AS209">
        <v>31.90030321534616</v>
      </c>
      <c r="AT209">
        <v>-20.943644852864708</v>
      </c>
      <c r="AU209">
        <v>-52.734090557571832</v>
      </c>
      <c r="AV209" t="s">
        <v>2221</v>
      </c>
    </row>
    <row r="210" spans="1:48" x14ac:dyDescent="0.25">
      <c r="A210" s="14">
        <v>2.1299999999999999E-9</v>
      </c>
      <c r="B210" t="s">
        <v>1044</v>
      </c>
      <c r="C210" s="4">
        <v>8</v>
      </c>
      <c r="D210" s="4">
        <v>0</v>
      </c>
      <c r="E210" s="4">
        <v>3</v>
      </c>
      <c r="F210" s="4">
        <v>11</v>
      </c>
      <c r="G210" s="4">
        <v>48</v>
      </c>
      <c r="H210" s="4">
        <v>40.880000000000003</v>
      </c>
      <c r="I210" s="34">
        <v>3467.2569352609507</v>
      </c>
      <c r="J210" s="35">
        <v>20.41958041958042</v>
      </c>
      <c r="K210" s="35">
        <v>17.140461215932913</v>
      </c>
      <c r="L210" s="35">
        <v>10.468526334776335</v>
      </c>
      <c r="M210" s="35">
        <v>9.4293273761169782</v>
      </c>
      <c r="N210" s="4">
        <v>2.0020000000000002</v>
      </c>
      <c r="O210" s="4">
        <v>-0.891089108910881</v>
      </c>
      <c r="P210" s="35">
        <v>1.5410958904109588</v>
      </c>
      <c r="Q210" s="36">
        <f t="shared" si="77"/>
        <v>72.727272729402728</v>
      </c>
      <c r="R210" s="36" t="str">
        <f t="shared" si="78"/>
        <v xml:space="preserve"> </v>
      </c>
      <c r="S210" s="37">
        <f t="shared" si="79"/>
        <v>0.17416829958596863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1044</v>
      </c>
      <c r="AP210" t="s">
        <v>1244</v>
      </c>
      <c r="AQ210" s="22">
        <v>13.502921564709535</v>
      </c>
      <c r="AR210" s="21">
        <v>22.975840979060493</v>
      </c>
      <c r="AS210">
        <v>17.416829745596864</v>
      </c>
      <c r="AT210">
        <v>-13.502921564709535</v>
      </c>
      <c r="AU210">
        <v>-22.975840979060493</v>
      </c>
      <c r="AV210" t="s">
        <v>2222</v>
      </c>
    </row>
    <row r="211" spans="1:48" x14ac:dyDescent="0.25">
      <c r="A211" s="14">
        <v>2.1400000000000001E-9</v>
      </c>
      <c r="B211" t="s">
        <v>1024</v>
      </c>
      <c r="C211" s="4">
        <v>23</v>
      </c>
      <c r="D211" s="4">
        <v>0</v>
      </c>
      <c r="E211" s="4">
        <v>4</v>
      </c>
      <c r="F211" s="4">
        <v>27</v>
      </c>
      <c r="G211" s="4">
        <v>30</v>
      </c>
      <c r="H211" s="4">
        <v>17.96</v>
      </c>
      <c r="I211" s="34">
        <v>20785.93665548167</v>
      </c>
      <c r="J211" s="35" t="s">
        <v>1238</v>
      </c>
      <c r="K211" s="35">
        <v>38.623655913978496</v>
      </c>
      <c r="L211" s="35">
        <v>9.2915066024058621</v>
      </c>
      <c r="M211" s="35">
        <v>5.790684737484737</v>
      </c>
      <c r="N211" s="4">
        <v>-1.5860000000000001</v>
      </c>
      <c r="O211" s="4" t="s">
        <v>132</v>
      </c>
      <c r="P211" s="35">
        <v>4.7717149220489974</v>
      </c>
      <c r="Q211" s="36">
        <f t="shared" si="77"/>
        <v>85.185185187325189</v>
      </c>
      <c r="R211" s="36" t="str">
        <f t="shared" si="78"/>
        <v xml:space="preserve"> </v>
      </c>
      <c r="S211" s="37">
        <f t="shared" si="79"/>
        <v>0.67037862129367465</v>
      </c>
      <c r="T211" s="37" t="str">
        <f t="shared" si="80"/>
        <v/>
      </c>
      <c r="U211" s="37" t="str">
        <f t="shared" si="81"/>
        <v xml:space="preserve"> </v>
      </c>
      <c r="V211" s="37" t="str">
        <f t="shared" si="82"/>
        <v xml:space="preserve"> </v>
      </c>
      <c r="W211" s="37" t="str">
        <f t="shared" si="83"/>
        <v/>
      </c>
      <c r="X211" s="37">
        <f t="shared" si="84"/>
        <v>-0.31635985887491291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4.7717149241889976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1024</v>
      </c>
      <c r="AP211" t="s">
        <v>1295</v>
      </c>
      <c r="AQ211" s="22" t="e">
        <v>#VALUE!</v>
      </c>
      <c r="AR211" s="21">
        <v>31.635985887491291</v>
      </c>
      <c r="AS211">
        <v>67.037861915367472</v>
      </c>
      <c r="AT211" t="e">
        <v>#VALUE!</v>
      </c>
      <c r="AU211">
        <v>-31.635985887491291</v>
      </c>
      <c r="AV211" t="s">
        <v>2223</v>
      </c>
    </row>
    <row r="212" spans="1:48" x14ac:dyDescent="0.25">
      <c r="A212" s="14">
        <v>2.1500000000000002E-9</v>
      </c>
      <c r="B212" t="s">
        <v>1181</v>
      </c>
      <c r="C212" s="4">
        <v>2</v>
      </c>
      <c r="D212" s="4">
        <v>1</v>
      </c>
      <c r="E212" s="4">
        <v>6</v>
      </c>
      <c r="F212" s="4">
        <v>9</v>
      </c>
      <c r="G212" s="4">
        <v>17.351100921630859</v>
      </c>
      <c r="H212" s="4">
        <v>13.49</v>
      </c>
      <c r="I212" s="34">
        <v>372.06203888466564</v>
      </c>
      <c r="J212" s="35" t="s">
        <v>1238</v>
      </c>
      <c r="K212" s="35" t="s">
        <v>1238</v>
      </c>
      <c r="L212" s="35" t="s">
        <v>1238</v>
      </c>
      <c r="M212" s="35">
        <v>25.34760962968015</v>
      </c>
      <c r="N212" s="4">
        <v>-0.95200000000000007</v>
      </c>
      <c r="O212" s="4">
        <v>-9420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0.28621949226348115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 xml:space="preserve"> </v>
      </c>
      <c r="X212" s="37" t="str">
        <f t="shared" si="84"/>
        <v xml:space="preserve"> 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-9419.99999999785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1181</v>
      </c>
      <c r="AP212" t="s">
        <v>1293</v>
      </c>
      <c r="AQ212" s="22" t="e">
        <v>#VALUE!</v>
      </c>
      <c r="AR212" s="21" t="e">
        <v>#VALUE!</v>
      </c>
      <c r="AS212">
        <v>28.621949011348114</v>
      </c>
      <c r="AT212" t="e">
        <v>#VALUE!</v>
      </c>
      <c r="AU212" t="e">
        <v>#VALUE!</v>
      </c>
      <c r="AV212" t="s">
        <v>2224</v>
      </c>
    </row>
    <row r="213" spans="1:48" x14ac:dyDescent="0.25">
      <c r="A213" s="14">
        <v>2.1600000000000004E-9</v>
      </c>
      <c r="B213" t="s">
        <v>1130</v>
      </c>
      <c r="C213" s="4">
        <v>10</v>
      </c>
      <c r="D213" s="4">
        <v>0</v>
      </c>
      <c r="E213" s="4">
        <v>7</v>
      </c>
      <c r="F213" s="4">
        <v>17</v>
      </c>
      <c r="G213" s="4">
        <v>26</v>
      </c>
      <c r="H213" s="4">
        <v>23.93</v>
      </c>
      <c r="I213" s="34">
        <v>23210.900037781023</v>
      </c>
      <c r="J213" s="35">
        <v>20.558419243986254</v>
      </c>
      <c r="K213" s="35">
        <v>18.183890577507597</v>
      </c>
      <c r="L213" s="35">
        <v>8.4720282599071375</v>
      </c>
      <c r="M213" s="35">
        <v>8.0054216886335752</v>
      </c>
      <c r="N213" s="4">
        <v>1.1639999999999999</v>
      </c>
      <c r="O213" s="4">
        <v>-18.601398601398603</v>
      </c>
      <c r="P213" s="35">
        <v>5.49937317175094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>
        <f t="shared" si="84"/>
        <v>-0.37665452514246089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5.4993731739109402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1130</v>
      </c>
      <c r="AP213" t="s">
        <v>1262</v>
      </c>
      <c r="AQ213" s="22">
        <v>12.914802101051048</v>
      </c>
      <c r="AR213" s="21">
        <v>37.665452514246091</v>
      </c>
      <c r="AS213">
        <v>8.6502298370246589</v>
      </c>
      <c r="AT213">
        <v>-12.914802101051048</v>
      </c>
      <c r="AU213">
        <v>-37.665452514246091</v>
      </c>
      <c r="AV213" t="s">
        <v>2225</v>
      </c>
    </row>
    <row r="214" spans="1:48" x14ac:dyDescent="0.25">
      <c r="A214" s="14">
        <v>2.1700000000000006E-9</v>
      </c>
      <c r="B214" t="s">
        <v>1162</v>
      </c>
      <c r="C214" s="4">
        <v>6</v>
      </c>
      <c r="D214" s="4">
        <v>0</v>
      </c>
      <c r="E214" s="4">
        <v>6</v>
      </c>
      <c r="F214" s="4">
        <v>12</v>
      </c>
      <c r="G214" s="4">
        <v>10.75</v>
      </c>
      <c r="H214" s="4">
        <v>8.06</v>
      </c>
      <c r="I214" s="34">
        <v>1679.0557481256228</v>
      </c>
      <c r="J214" s="35" t="s">
        <v>1238</v>
      </c>
      <c r="K214" s="35" t="s">
        <v>1238</v>
      </c>
      <c r="L214" s="35">
        <v>7.6330071438199214</v>
      </c>
      <c r="M214" s="35">
        <v>7.6408013997834701</v>
      </c>
      <c r="N214" s="4">
        <v>-0.29499999999999998</v>
      </c>
      <c r="O214" s="4">
        <v>8.9506172839506259</v>
      </c>
      <c r="P214" s="35">
        <v>2.1464019851116625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0.33374690043302718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>
        <f t="shared" si="84"/>
        <v>-0.43838708787456648</v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2.1464019872816626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1162</v>
      </c>
      <c r="AP214" t="s">
        <v>1250</v>
      </c>
      <c r="AQ214" s="22" t="e">
        <v>#VALUE!</v>
      </c>
      <c r="AR214" s="21">
        <v>43.838708787456646</v>
      </c>
      <c r="AS214">
        <v>33.374689826302713</v>
      </c>
      <c r="AT214" t="e">
        <v>#VALUE!</v>
      </c>
      <c r="AU214">
        <v>-43.838708787456646</v>
      </c>
      <c r="AV214" t="s">
        <v>2226</v>
      </c>
    </row>
    <row r="215" spans="1:48" x14ac:dyDescent="0.25">
      <c r="A215" s="14">
        <v>2.1800000000000007E-9</v>
      </c>
      <c r="B215" t="s">
        <v>1045</v>
      </c>
      <c r="C215" s="4">
        <v>6</v>
      </c>
      <c r="D215" s="4">
        <v>0</v>
      </c>
      <c r="E215" s="4">
        <v>2</v>
      </c>
      <c r="F215" s="4">
        <v>8</v>
      </c>
      <c r="G215" s="4">
        <v>19</v>
      </c>
      <c r="H215" s="4">
        <v>16.22</v>
      </c>
      <c r="I215" s="34">
        <v>1073.6852385109632</v>
      </c>
      <c r="J215" s="35">
        <v>6.7611504793664023</v>
      </c>
      <c r="K215" s="35">
        <v>7.5652985074626855</v>
      </c>
      <c r="L215" s="35">
        <v>5.0412874046805154</v>
      </c>
      <c r="M215" s="35">
        <v>5.3823739472206622</v>
      </c>
      <c r="N215" s="4">
        <v>2.399</v>
      </c>
      <c r="O215" s="4">
        <v>-4.8015873015873014</v>
      </c>
      <c r="P215" s="35">
        <v>5.6720098643649823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0.17139334373363752</v>
      </c>
      <c r="T215" s="37" t="str">
        <f t="shared" si="80"/>
        <v/>
      </c>
      <c r="U215" s="37" t="str">
        <f t="shared" si="81"/>
        <v/>
      </c>
      <c r="V215" s="37">
        <f t="shared" si="82"/>
        <v>-0.71359854056267902</v>
      </c>
      <c r="W215" s="37" t="str">
        <f t="shared" si="83"/>
        <v/>
      </c>
      <c r="X215" s="37">
        <f t="shared" si="84"/>
        <v>-0.62907776098490586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5.6720098665449825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1045</v>
      </c>
      <c r="AP215" t="s">
        <v>1244</v>
      </c>
      <c r="AQ215" s="22">
        <v>71.359854056267906</v>
      </c>
      <c r="AR215" s="21">
        <v>62.907776098490586</v>
      </c>
      <c r="AS215">
        <v>17.139334155363748</v>
      </c>
      <c r="AT215">
        <v>-71.359854056267906</v>
      </c>
      <c r="AU215">
        <v>-62.907776098490586</v>
      </c>
      <c r="AV215" t="s">
        <v>2227</v>
      </c>
    </row>
    <row r="216" spans="1:48" x14ac:dyDescent="0.25">
      <c r="A216" s="14">
        <v>2.1900000000000009E-9</v>
      </c>
      <c r="B216" t="s">
        <v>970</v>
      </c>
      <c r="C216" s="4">
        <v>9</v>
      </c>
      <c r="D216" s="4">
        <v>0</v>
      </c>
      <c r="E216" s="4">
        <v>0</v>
      </c>
      <c r="F216" s="4">
        <v>9</v>
      </c>
      <c r="G216" s="4">
        <v>12.5</v>
      </c>
      <c r="H216" s="4">
        <v>11.38</v>
      </c>
      <c r="I216" s="34">
        <v>1667.1740967785549</v>
      </c>
      <c r="J216" s="35" t="s">
        <v>1238</v>
      </c>
      <c r="K216" s="35">
        <v>14.636617798130219</v>
      </c>
      <c r="L216" s="35">
        <v>27.128480549199086</v>
      </c>
      <c r="M216" s="35">
        <v>23.853412474849097</v>
      </c>
      <c r="N216" s="4">
        <v>0.17</v>
      </c>
      <c r="O216" s="4">
        <v>-79.012345679012341</v>
      </c>
      <c r="P216" s="35">
        <v>2.8139315548177763</v>
      </c>
      <c r="Q216" s="36">
        <f t="shared" si="77"/>
        <v>100.00000000219001</v>
      </c>
      <c r="R216" s="36" t="str">
        <f t="shared" si="78"/>
        <v xml:space="preserve"> </v>
      </c>
      <c r="S216" s="37" t="str">
        <f t="shared" si="79"/>
        <v/>
      </c>
      <c r="T216" s="37" t="str">
        <f t="shared" si="80"/>
        <v/>
      </c>
      <c r="U216" s="37" t="str">
        <f t="shared" si="81"/>
        <v xml:space="preserve"> </v>
      </c>
      <c r="V216" s="37" t="str">
        <f t="shared" si="82"/>
        <v xml:space="preserve"> </v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2.8139315570077765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>
        <f t="shared" si="98"/>
        <v>-79.012345676822335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970</v>
      </c>
      <c r="AP216" t="s">
        <v>1254</v>
      </c>
      <c r="AQ216" s="22" t="e">
        <v>#VALUE!</v>
      </c>
      <c r="AR216" s="21">
        <v>-99.602917640519919</v>
      </c>
      <c r="AS216">
        <v>9.8418277680140562</v>
      </c>
      <c r="AT216" t="e">
        <v>#VALUE!</v>
      </c>
      <c r="AU216">
        <v>99.602917640519919</v>
      </c>
      <c r="AV216" t="s">
        <v>2228</v>
      </c>
    </row>
    <row r="217" spans="1:48" x14ac:dyDescent="0.25">
      <c r="A217" s="14">
        <v>2.2000000000000011E-9</v>
      </c>
      <c r="B217" t="s">
        <v>1008</v>
      </c>
      <c r="C217" s="4">
        <v>4</v>
      </c>
      <c r="D217" s="4">
        <v>1</v>
      </c>
      <c r="E217" s="4">
        <v>9</v>
      </c>
      <c r="F217" s="4">
        <v>14</v>
      </c>
      <c r="G217" s="4">
        <v>69</v>
      </c>
      <c r="H217" s="4">
        <v>62.56</v>
      </c>
      <c r="I217" s="34">
        <v>85632.635078055537</v>
      </c>
      <c r="J217" s="35">
        <v>12.378314206569055</v>
      </c>
      <c r="K217" s="35">
        <v>11.380753138075315</v>
      </c>
      <c r="L217" s="35" t="s">
        <v>1238</v>
      </c>
      <c r="M217" s="35" t="s">
        <v>1238</v>
      </c>
      <c r="N217" s="4">
        <v>5.0540000000000003</v>
      </c>
      <c r="O217" s="4">
        <v>-24.454409566517192</v>
      </c>
      <c r="P217" s="35">
        <v>5.0511508951406645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-0.47565621191922891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5.0511508973406647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1008</v>
      </c>
      <c r="AP217" t="s">
        <v>1246</v>
      </c>
      <c r="AQ217" s="22">
        <v>47.565621191922894</v>
      </c>
      <c r="AR217" s="21" t="e">
        <v>#VALUE!</v>
      </c>
      <c r="AS217">
        <v>10.294117647058808</v>
      </c>
      <c r="AT217">
        <v>-47.565621191922894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1155</v>
      </c>
      <c r="C218" s="4">
        <v>15</v>
      </c>
      <c r="D218" s="4">
        <v>0</v>
      </c>
      <c r="E218" s="4">
        <v>7</v>
      </c>
      <c r="F218" s="4">
        <v>22</v>
      </c>
      <c r="G218" s="4">
        <v>20</v>
      </c>
      <c r="H218" s="4">
        <v>18.920000000000002</v>
      </c>
      <c r="I218" s="34">
        <v>7639.8317016808242</v>
      </c>
      <c r="J218" s="35">
        <v>27.864506627393226</v>
      </c>
      <c r="K218" s="35">
        <v>9.7676819824470833</v>
      </c>
      <c r="L218" s="35">
        <v>6.9165665514512007</v>
      </c>
      <c r="M218" s="35">
        <v>4.6250442107926206</v>
      </c>
      <c r="N218" s="4">
        <v>0.67900000000000005</v>
      </c>
      <c r="O218" s="4">
        <v>-75.309090909090898</v>
      </c>
      <c r="P218" s="35">
        <v>1.109936575052854</v>
      </c>
      <c r="Q218" s="36" t="str">
        <f t="shared" si="101"/>
        <v xml:space="preserve"> </v>
      </c>
      <c r="R218" s="36" t="str">
        <f t="shared" si="102"/>
        <v xml:space="preserve"> </v>
      </c>
      <c r="S218" s="37" t="str">
        <f t="shared" si="103"/>
        <v/>
      </c>
      <c r="T218" s="37" t="str">
        <f t="shared" si="104"/>
        <v/>
      </c>
      <c r="U218" s="37" t="str">
        <f t="shared" si="105"/>
        <v/>
      </c>
      <c r="V218" s="37" t="str">
        <f t="shared" si="106"/>
        <v/>
      </c>
      <c r="W218" s="37" t="str">
        <f t="shared" si="107"/>
        <v/>
      </c>
      <c r="X218" s="37">
        <f t="shared" si="108"/>
        <v>-0.49110055713560874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>
        <f t="shared" si="122"/>
        <v>-75.309090906880897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1155</v>
      </c>
      <c r="AP218" t="s">
        <v>1242</v>
      </c>
      <c r="AQ218" s="22">
        <v>-18.03368951690867</v>
      </c>
      <c r="AR218" s="21">
        <v>49.110055713560875</v>
      </c>
      <c r="AS218">
        <v>5.7082452431289621</v>
      </c>
      <c r="AT218">
        <v>18.03368951690867</v>
      </c>
      <c r="AU218">
        <v>-49.110055713560875</v>
      </c>
      <c r="AV218" t="s">
        <v>2230</v>
      </c>
    </row>
    <row r="219" spans="1:48" x14ac:dyDescent="0.25">
      <c r="A219" s="14">
        <v>2.2200000000000014E-9</v>
      </c>
      <c r="B219" t="s">
        <v>1038</v>
      </c>
      <c r="C219" s="4">
        <v>19</v>
      </c>
      <c r="D219" s="4">
        <v>0</v>
      </c>
      <c r="E219" s="4">
        <v>1</v>
      </c>
      <c r="F219" s="4">
        <v>20</v>
      </c>
      <c r="G219" s="4">
        <v>67</v>
      </c>
      <c r="H219" s="4">
        <v>55.96</v>
      </c>
      <c r="I219" s="34">
        <v>3956.0657367460321</v>
      </c>
      <c r="J219" s="35">
        <v>15.85269121813031</v>
      </c>
      <c r="K219" s="35">
        <v>13.729146221786063</v>
      </c>
      <c r="L219" s="35">
        <v>8.2622917346787368</v>
      </c>
      <c r="M219" s="35">
        <v>7.5961233287858123</v>
      </c>
      <c r="N219" s="4">
        <v>3.5300000000000002</v>
      </c>
      <c r="O219" s="4">
        <v>-10.406091370558368</v>
      </c>
      <c r="P219" s="35">
        <v>1.9835596854896356</v>
      </c>
      <c r="Q219" s="36">
        <f t="shared" si="101"/>
        <v>95.000000002220006</v>
      </c>
      <c r="R219" s="36" t="str">
        <f t="shared" si="102"/>
        <v xml:space="preserve"> </v>
      </c>
      <c r="S219" s="37">
        <f t="shared" si="103"/>
        <v>0.19728377634437447</v>
      </c>
      <c r="T219" s="37" t="str">
        <f t="shared" si="104"/>
        <v/>
      </c>
      <c r="U219" s="37" t="str">
        <f t="shared" si="105"/>
        <v/>
      </c>
      <c r="V219" s="37">
        <f t="shared" si="106"/>
        <v>-0.32848205128142716</v>
      </c>
      <c r="W219" s="37" t="str">
        <f t="shared" si="107"/>
        <v/>
      </c>
      <c r="X219" s="37">
        <f t="shared" si="108"/>
        <v>-0.3920862859797295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 t="str">
        <f t="shared" si="117"/>
        <v xml:space="preserve"> 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1038</v>
      </c>
      <c r="AP219" t="s">
        <v>1244</v>
      </c>
      <c r="AQ219" s="22">
        <v>32.848205128142716</v>
      </c>
      <c r="AR219" s="21">
        <v>39.208628597972947</v>
      </c>
      <c r="AS219">
        <v>19.728377412437446</v>
      </c>
      <c r="AT219">
        <v>-32.848205128142716</v>
      </c>
      <c r="AU219">
        <v>-39.208628597972947</v>
      </c>
      <c r="AV219" t="s">
        <v>2231</v>
      </c>
    </row>
    <row r="220" spans="1:48" x14ac:dyDescent="0.25">
      <c r="A220" s="14">
        <v>2.2300000000000016E-9</v>
      </c>
      <c r="B220" t="s">
        <v>1059</v>
      </c>
      <c r="C220" s="4">
        <v>4</v>
      </c>
      <c r="D220" s="4">
        <v>0</v>
      </c>
      <c r="E220" s="4">
        <v>3</v>
      </c>
      <c r="F220" s="4">
        <v>7</v>
      </c>
      <c r="G220" s="4">
        <v>76</v>
      </c>
      <c r="H220" s="4">
        <v>76.5</v>
      </c>
      <c r="I220" s="34">
        <v>4765.7424779766243</v>
      </c>
      <c r="J220" s="35">
        <v>26.34297520661157</v>
      </c>
      <c r="K220" s="35">
        <v>20.765472312703583</v>
      </c>
      <c r="L220" s="35">
        <v>12.745158782533432</v>
      </c>
      <c r="M220" s="35">
        <v>11.097241261722081</v>
      </c>
      <c r="N220" s="4">
        <v>2.9039999999999999</v>
      </c>
      <c r="O220" s="4">
        <v>-17.5</v>
      </c>
      <c r="P220" s="35" t="s">
        <v>137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1059</v>
      </c>
      <c r="AP220" t="s">
        <v>1244</v>
      </c>
      <c r="AQ220" s="22">
        <v>-11.588502106548827</v>
      </c>
      <c r="AR220" s="21">
        <v>6.2250879045094409</v>
      </c>
      <c r="AS220">
        <v>-0.65359477124182774</v>
      </c>
      <c r="AT220">
        <v>11.588502106548827</v>
      </c>
      <c r="AU220">
        <v>-6.2250879045094409</v>
      </c>
      <c r="AV220" t="s">
        <v>2232</v>
      </c>
    </row>
    <row r="221" spans="1:48" x14ac:dyDescent="0.25">
      <c r="A221" s="14">
        <v>2.2400000000000018E-9</v>
      </c>
      <c r="B221" t="s">
        <v>1012</v>
      </c>
      <c r="C221" s="4">
        <v>14</v>
      </c>
      <c r="D221" s="4">
        <v>0</v>
      </c>
      <c r="E221" s="4">
        <v>1</v>
      </c>
      <c r="F221" s="4">
        <v>15</v>
      </c>
      <c r="G221" s="4">
        <v>2.5</v>
      </c>
      <c r="H221" s="4">
        <v>1.57</v>
      </c>
      <c r="I221" s="34">
        <v>265.01677606669188</v>
      </c>
      <c r="J221" s="35" t="s">
        <v>1238</v>
      </c>
      <c r="K221" s="35" t="s">
        <v>1238</v>
      </c>
      <c r="L221" s="35">
        <v>5.7960080321285146</v>
      </c>
      <c r="M221" s="35">
        <v>4.5383836477987423</v>
      </c>
      <c r="N221" s="4">
        <v>-4.16</v>
      </c>
      <c r="O221" s="4" t="s">
        <v>132</v>
      </c>
      <c r="P221" s="35">
        <v>0</v>
      </c>
      <c r="Q221" s="36">
        <f t="shared" si="101"/>
        <v>93.333333335573329</v>
      </c>
      <c r="R221" s="36" t="str">
        <f t="shared" si="102"/>
        <v xml:space="preserve"> </v>
      </c>
      <c r="S221" s="37">
        <f t="shared" si="103"/>
        <v>0.592356690138089</v>
      </c>
      <c r="T221" s="37" t="str">
        <f t="shared" si="104"/>
        <v/>
      </c>
      <c r="U221" s="37" t="str">
        <f t="shared" si="105"/>
        <v xml:space="preserve"> </v>
      </c>
      <c r="V221" s="37" t="str">
        <f t="shared" si="106"/>
        <v xml:space="preserve"> </v>
      </c>
      <c r="W221" s="37" t="str">
        <f t="shared" si="107"/>
        <v/>
      </c>
      <c r="X221" s="37">
        <f t="shared" si="108"/>
        <v>-0.57354776586818645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1012</v>
      </c>
      <c r="AP221" t="s">
        <v>1295</v>
      </c>
      <c r="AQ221" s="22" t="e">
        <v>#VALUE!</v>
      </c>
      <c r="AR221" s="21">
        <v>57.354776586818645</v>
      </c>
      <c r="AS221">
        <v>59.235668789808905</v>
      </c>
      <c r="AT221" t="e">
        <v>#VALUE!</v>
      </c>
      <c r="AU221">
        <v>-57.354776586818645</v>
      </c>
      <c r="AV221" t="s">
        <v>2233</v>
      </c>
    </row>
    <row r="222" spans="1:48" x14ac:dyDescent="0.25">
      <c r="A222" s="14">
        <v>2.2500000000000019E-9</v>
      </c>
      <c r="B222" t="s">
        <v>1000</v>
      </c>
      <c r="C222" s="4">
        <v>15</v>
      </c>
      <c r="D222" s="4">
        <v>1</v>
      </c>
      <c r="E222" s="4">
        <v>0</v>
      </c>
      <c r="F222" s="4">
        <v>16</v>
      </c>
      <c r="G222" s="4">
        <v>22.25</v>
      </c>
      <c r="H222" s="4">
        <v>15.9</v>
      </c>
      <c r="I222" s="34">
        <v>3267.0596880698472</v>
      </c>
      <c r="J222" s="35">
        <v>39.949748743718594</v>
      </c>
      <c r="K222" s="35">
        <v>11.157894736842104</v>
      </c>
      <c r="L222" s="35">
        <v>5.3277797175351118</v>
      </c>
      <c r="M222" s="35">
        <v>4.2756743545611018</v>
      </c>
      <c r="N222" s="4">
        <v>0.39800000000000002</v>
      </c>
      <c r="O222" s="4">
        <v>-65.541125541125538</v>
      </c>
      <c r="P222" s="35">
        <v>3.050314465408805</v>
      </c>
      <c r="Q222" s="36">
        <f t="shared" si="101"/>
        <v>93.750000002250005</v>
      </c>
      <c r="R222" s="36" t="str">
        <f t="shared" si="102"/>
        <v xml:space="preserve"> </v>
      </c>
      <c r="S222" s="37">
        <f t="shared" si="103"/>
        <v>0.39937107143238998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-0.60799854815407661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3.0503144676588052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>
        <f t="shared" si="122"/>
        <v>-65.541125538875534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1000</v>
      </c>
      <c r="AP222" t="s">
        <v>1295</v>
      </c>
      <c r="AQ222" s="22">
        <v>-69.226618742961321</v>
      </c>
      <c r="AR222" s="21">
        <v>60.799854815407663</v>
      </c>
      <c r="AS222">
        <v>39.937106918238996</v>
      </c>
      <c r="AT222">
        <v>69.226618742961321</v>
      </c>
      <c r="AU222">
        <v>-60.799854815407663</v>
      </c>
      <c r="AV222" t="s">
        <v>2234</v>
      </c>
    </row>
    <row r="223" spans="1:48" x14ac:dyDescent="0.25">
      <c r="A223" s="14">
        <v>2.2600000000000021E-9</v>
      </c>
      <c r="B223" t="s">
        <v>1137</v>
      </c>
      <c r="C223" s="4">
        <v>2</v>
      </c>
      <c r="D223" s="4">
        <v>1</v>
      </c>
      <c r="E223" s="4">
        <v>9</v>
      </c>
      <c r="F223" s="4">
        <v>12</v>
      </c>
      <c r="G223" s="4">
        <v>28.5</v>
      </c>
      <c r="H223" s="4">
        <v>28.39</v>
      </c>
      <c r="I223" s="34">
        <v>2205.1777279992348</v>
      </c>
      <c r="J223" s="35" t="s">
        <v>1238</v>
      </c>
      <c r="K223" s="35">
        <v>21.783094867839822</v>
      </c>
      <c r="L223" s="35">
        <v>13.654159089335943</v>
      </c>
      <c r="M223" s="35">
        <v>8.9479505154639174</v>
      </c>
      <c r="N223" s="4">
        <v>0.372</v>
      </c>
      <c r="O223" s="4">
        <v>-58.666666666666664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 xml:space="preserve"> </v>
      </c>
      <c r="V223" s="37" t="str">
        <f t="shared" si="106"/>
        <v xml:space="preserve"> </v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>
        <f t="shared" si="122"/>
        <v>-58.666666664406662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1137</v>
      </c>
      <c r="AP223" t="s">
        <v>1248</v>
      </c>
      <c r="AQ223" s="22" t="e">
        <v>#VALUE!</v>
      </c>
      <c r="AR223" s="21">
        <v>-0.46305347682809028</v>
      </c>
      <c r="AS223">
        <v>0.38746037337089589</v>
      </c>
      <c r="AT223" t="e">
        <v>#VALUE!</v>
      </c>
      <c r="AU223">
        <v>0.46305347682809028</v>
      </c>
      <c r="AV223" t="s">
        <v>2235</v>
      </c>
    </row>
    <row r="224" spans="1:48" x14ac:dyDescent="0.25">
      <c r="A224" s="14">
        <v>2.2700000000000023E-9</v>
      </c>
      <c r="B224" t="s">
        <v>1157</v>
      </c>
      <c r="C224" s="4">
        <v>5</v>
      </c>
      <c r="D224" s="4">
        <v>3</v>
      </c>
      <c r="E224" s="4">
        <v>6</v>
      </c>
      <c r="F224" s="4">
        <v>14</v>
      </c>
      <c r="G224" s="4">
        <v>100.94319915771484</v>
      </c>
      <c r="H224" s="4">
        <v>102.46</v>
      </c>
      <c r="I224" s="34">
        <v>38607.569058325222</v>
      </c>
      <c r="J224" s="35" t="s">
        <v>1238</v>
      </c>
      <c r="K224" s="35">
        <v>39.347567877886526</v>
      </c>
      <c r="L224" s="35">
        <v>21.935803342377802</v>
      </c>
      <c r="M224" s="35">
        <v>20.701636389296741</v>
      </c>
      <c r="N224" s="4">
        <v>1.798</v>
      </c>
      <c r="O224" s="4">
        <v>39.379844961240309</v>
      </c>
      <c r="P224" s="35">
        <v>2.0501398318869843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2.0501398341569845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1157</v>
      </c>
      <c r="AP224" t="s">
        <v>1244</v>
      </c>
      <c r="AQ224" s="22" t="e">
        <v>#VALUE!</v>
      </c>
      <c r="AR224" s="21">
        <v>-61.396814686569058</v>
      </c>
      <c r="AS224">
        <v>-1.480383410389563</v>
      </c>
      <c r="AT224" t="e">
        <v>#VALUE!</v>
      </c>
      <c r="AU224">
        <v>61.396814686569058</v>
      </c>
      <c r="AV224" t="s">
        <v>2236</v>
      </c>
    </row>
    <row r="225" spans="1:48" x14ac:dyDescent="0.25">
      <c r="A225" s="14">
        <v>2.2800000000000025E-9</v>
      </c>
      <c r="B225" t="s">
        <v>1111</v>
      </c>
      <c r="C225" s="4">
        <v>21</v>
      </c>
      <c r="D225" s="4">
        <v>0</v>
      </c>
      <c r="E225" s="4">
        <v>6</v>
      </c>
      <c r="F225" s="4">
        <v>27</v>
      </c>
      <c r="G225" s="4">
        <v>72</v>
      </c>
      <c r="H225" s="4">
        <v>59.71</v>
      </c>
      <c r="I225" s="34">
        <v>42587.916987791679</v>
      </c>
      <c r="J225" s="35">
        <v>14.056026365348398</v>
      </c>
      <c r="K225" s="35">
        <v>14.112502954384308</v>
      </c>
      <c r="L225" s="35">
        <v>11.641223825788046</v>
      </c>
      <c r="M225" s="35">
        <v>11.154839979410175</v>
      </c>
      <c r="N225" s="4">
        <v>4.2480000000000002</v>
      </c>
      <c r="O225" s="4">
        <v>2.6086956521739264</v>
      </c>
      <c r="P225" s="35">
        <v>5.8365432925808074</v>
      </c>
      <c r="Q225" s="36">
        <f t="shared" si="101"/>
        <v>77.777777780057775</v>
      </c>
      <c r="R225" s="36" t="str">
        <f t="shared" si="102"/>
        <v xml:space="preserve"> </v>
      </c>
      <c r="S225" s="37">
        <f t="shared" si="103"/>
        <v>0.20582817176584814</v>
      </c>
      <c r="T225" s="37" t="str">
        <f t="shared" si="104"/>
        <v/>
      </c>
      <c r="U225" s="37" t="str">
        <f t="shared" si="105"/>
        <v/>
      </c>
      <c r="V225" s="37">
        <f t="shared" si="106"/>
        <v>-0.40458854196327632</v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5.8365432948608076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1111</v>
      </c>
      <c r="AP225" t="s">
        <v>1295</v>
      </c>
      <c r="AQ225" s="22">
        <v>40.458854196327628</v>
      </c>
      <c r="AR225" s="21">
        <v>14.347497777488694</v>
      </c>
      <c r="AS225">
        <v>20.582816948584814</v>
      </c>
      <c r="AT225">
        <v>-40.458854196327628</v>
      </c>
      <c r="AU225">
        <v>-14.347497777488694</v>
      </c>
      <c r="AV225" t="s">
        <v>2237</v>
      </c>
    </row>
    <row r="226" spans="1:48" x14ac:dyDescent="0.25">
      <c r="A226" s="14">
        <v>2.2900000000000026E-9</v>
      </c>
      <c r="B226" t="s">
        <v>983</v>
      </c>
      <c r="C226" s="4">
        <v>4</v>
      </c>
      <c r="D226" s="4">
        <v>1</v>
      </c>
      <c r="E226" s="4">
        <v>3</v>
      </c>
      <c r="F226" s="4">
        <v>8</v>
      </c>
      <c r="G226" s="4">
        <v>1.700124979019165</v>
      </c>
      <c r="H226" s="4">
        <v>1.1599999999999999</v>
      </c>
      <c r="I226" s="34">
        <v>1771.3497528498069</v>
      </c>
      <c r="J226" s="35">
        <v>11.003186754218278</v>
      </c>
      <c r="K226" s="35">
        <v>7.6543907855431499</v>
      </c>
      <c r="L226" s="35">
        <v>11.14576347826087</v>
      </c>
      <c r="M226" s="35">
        <v>3.2032057978258153</v>
      </c>
      <c r="N226" s="4">
        <v>0.08</v>
      </c>
      <c r="O226" s="4">
        <v>-44.05594405594406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0.46562498420307336</v>
      </c>
      <c r="T226" s="37" t="str">
        <f t="shared" si="104"/>
        <v/>
      </c>
      <c r="U226" s="37" t="str">
        <f t="shared" si="105"/>
        <v/>
      </c>
      <c r="V226" s="37">
        <f t="shared" si="106"/>
        <v>-0.533906432864244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983</v>
      </c>
      <c r="AP226" t="s">
        <v>1242</v>
      </c>
      <c r="AQ226" s="22">
        <v>53.3906432864244</v>
      </c>
      <c r="AR226" s="21">
        <v>17.992940829938973</v>
      </c>
      <c r="AS226">
        <v>46.562498191307334</v>
      </c>
      <c r="AT226">
        <v>-53.3906432864244</v>
      </c>
      <c r="AU226">
        <v>-17.992940829938973</v>
      </c>
      <c r="AV226" t="s">
        <v>2238</v>
      </c>
    </row>
    <row r="227" spans="1:48" x14ac:dyDescent="0.25">
      <c r="A227" s="14">
        <v>2.3000000000000028E-9</v>
      </c>
      <c r="B227" t="s">
        <v>978</v>
      </c>
      <c r="C227" s="4">
        <v>0</v>
      </c>
      <c r="D227" s="4">
        <v>0</v>
      </c>
      <c r="E227" s="4">
        <v>0</v>
      </c>
      <c r="F227" s="4">
        <v>0</v>
      </c>
      <c r="G227" s="4" t="s">
        <v>132</v>
      </c>
      <c r="H227" s="4" t="s">
        <v>132</v>
      </c>
      <c r="I227" s="34" t="s">
        <v>132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978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1009</v>
      </c>
      <c r="C228" s="4">
        <v>0</v>
      </c>
      <c r="D228" s="4">
        <v>0</v>
      </c>
      <c r="E228" s="4">
        <v>0</v>
      </c>
      <c r="F228" s="4">
        <v>0</v>
      </c>
      <c r="G228" s="4" t="s">
        <v>132</v>
      </c>
      <c r="H228" s="4" t="s">
        <v>132</v>
      </c>
      <c r="I228" s="34" t="s">
        <v>132</v>
      </c>
      <c r="J228" s="35" t="s">
        <v>1238</v>
      </c>
      <c r="K228" s="35" t="s">
        <v>1238</v>
      </c>
      <c r="L228" s="35" t="s">
        <v>1238</v>
      </c>
      <c r="M228" s="35" t="s">
        <v>1238</v>
      </c>
      <c r="N228" s="4">
        <v>1.7250000000000001</v>
      </c>
      <c r="O228" s="4">
        <v>-7.2580645161290329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1009</v>
      </c>
      <c r="AP228" t="s">
        <v>1248</v>
      </c>
      <c r="AQ228" s="22" t="e">
        <v>#VALUE!</v>
      </c>
      <c r="AR228" s="21" t="e">
        <v>#VALUE!</v>
      </c>
      <c r="AS228" t="s">
        <v>137</v>
      </c>
      <c r="AT228" t="e">
        <v>#VALUE!</v>
      </c>
      <c r="AU228" t="e">
        <v>#VALUE!</v>
      </c>
      <c r="AV228" t="s">
        <v>2240</v>
      </c>
    </row>
    <row r="229" spans="1:48" x14ac:dyDescent="0.25">
      <c r="A229" s="14">
        <v>2.3200000000000032E-9</v>
      </c>
      <c r="B229" t="s">
        <v>1096</v>
      </c>
      <c r="C229" s="4">
        <v>9</v>
      </c>
      <c r="D229" s="4">
        <v>0</v>
      </c>
      <c r="E229" s="4">
        <v>1</v>
      </c>
      <c r="F229" s="4">
        <v>10</v>
      </c>
      <c r="G229" s="4">
        <v>32.5</v>
      </c>
      <c r="H229" s="4">
        <v>21.77</v>
      </c>
      <c r="I229" s="34">
        <v>1412.7250650845367</v>
      </c>
      <c r="J229" s="35">
        <v>18.858398334068013</v>
      </c>
      <c r="K229" s="35">
        <v>10.097773191102434</v>
      </c>
      <c r="L229" s="35">
        <v>4.0138049450549449</v>
      </c>
      <c r="M229" s="35">
        <v>3.0529864843403911</v>
      </c>
      <c r="N229" s="4">
        <v>0.876</v>
      </c>
      <c r="O229" s="4">
        <v>10.886075949367084</v>
      </c>
      <c r="P229" s="35" t="s">
        <v>137</v>
      </c>
      <c r="Q229" s="36">
        <f t="shared" si="101"/>
        <v>90.000000002319993</v>
      </c>
      <c r="R229" s="36" t="str">
        <f t="shared" si="102"/>
        <v xml:space="preserve"> </v>
      </c>
      <c r="S229" s="37">
        <f t="shared" si="103"/>
        <v>0.49288011256345438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-0.70467672289277306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1096</v>
      </c>
      <c r="AP229" t="s">
        <v>1242</v>
      </c>
      <c r="AQ229" s="22">
        <v>20.116068677803433</v>
      </c>
      <c r="AR229" s="21">
        <v>70.467672289277303</v>
      </c>
      <c r="AS229">
        <v>49.288011024345437</v>
      </c>
      <c r="AT229">
        <v>-20.116068677803433</v>
      </c>
      <c r="AU229">
        <v>-70.467672289277303</v>
      </c>
      <c r="AV229" t="s">
        <v>2241</v>
      </c>
    </row>
    <row r="230" spans="1:48" x14ac:dyDescent="0.25">
      <c r="A230" s="14">
        <v>2.3300000000000033E-9</v>
      </c>
      <c r="B230" t="s">
        <v>1166</v>
      </c>
      <c r="C230" s="4">
        <v>4</v>
      </c>
      <c r="D230" s="4">
        <v>1</v>
      </c>
      <c r="E230" s="4">
        <v>13</v>
      </c>
      <c r="F230" s="4">
        <v>18</v>
      </c>
      <c r="G230" s="4">
        <v>7.5</v>
      </c>
      <c r="H230" s="4">
        <v>4.29</v>
      </c>
      <c r="I230" s="34">
        <v>515.35634116105985</v>
      </c>
      <c r="J230" s="35" t="s">
        <v>1238</v>
      </c>
      <c r="K230" s="35" t="s">
        <v>1238</v>
      </c>
      <c r="L230" s="35">
        <v>5.2661718963165072</v>
      </c>
      <c r="M230" s="35">
        <v>4.2408348433423617</v>
      </c>
      <c r="N230" s="4">
        <v>-5.923</v>
      </c>
      <c r="O230" s="4" t="s">
        <v>132</v>
      </c>
      <c r="P230" s="35">
        <v>0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0.74825175058174831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-0.61253145991904168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 t="str">
        <f t="shared" si="117"/>
        <v xml:space="preserve"> 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 t="str">
        <f t="shared" si="122"/>
        <v xml:space="preserve"> 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1166</v>
      </c>
      <c r="AP230" t="s">
        <v>1295</v>
      </c>
      <c r="AQ230" s="22" t="e">
        <v>#VALUE!</v>
      </c>
      <c r="AR230" s="21">
        <v>61.253145991904169</v>
      </c>
      <c r="AS230">
        <v>74.825174825174827</v>
      </c>
      <c r="AT230" t="e">
        <v>#VALUE!</v>
      </c>
      <c r="AU230">
        <v>-61.253145991904169</v>
      </c>
      <c r="AV230" t="s">
        <v>2242</v>
      </c>
    </row>
    <row r="231" spans="1:48" x14ac:dyDescent="0.25">
      <c r="A231" s="14">
        <v>2.3400000000000035E-9</v>
      </c>
      <c r="B231" t="s">
        <v>958</v>
      </c>
      <c r="C231" s="4">
        <v>14</v>
      </c>
      <c r="D231" s="4">
        <v>0</v>
      </c>
      <c r="E231" s="4">
        <v>3</v>
      </c>
      <c r="F231" s="4">
        <v>17</v>
      </c>
      <c r="G231" s="4">
        <v>5.5</v>
      </c>
      <c r="H231" s="4">
        <v>4.3600000000000003</v>
      </c>
      <c r="I231" s="34">
        <v>1102.5082822373072</v>
      </c>
      <c r="J231" s="35" t="s">
        <v>1238</v>
      </c>
      <c r="K231" s="35">
        <v>25.202312138728324</v>
      </c>
      <c r="L231" s="35">
        <v>3.6280295204049025</v>
      </c>
      <c r="M231" s="35">
        <v>3.570621734587252</v>
      </c>
      <c r="N231" s="4">
        <v>-2.37</v>
      </c>
      <c r="O231" s="4" t="s">
        <v>132</v>
      </c>
      <c r="P231" s="35" t="s">
        <v>137</v>
      </c>
      <c r="Q231" s="36">
        <f t="shared" si="101"/>
        <v>82.352941178810596</v>
      </c>
      <c r="R231" s="36" t="str">
        <f t="shared" si="102"/>
        <v xml:space="preserve"> </v>
      </c>
      <c r="S231" s="37">
        <f t="shared" si="103"/>
        <v>0.26146789224825678</v>
      </c>
      <c r="T231" s="37" t="str">
        <f t="shared" si="104"/>
        <v/>
      </c>
      <c r="U231" s="37" t="str">
        <f t="shared" si="105"/>
        <v xml:space="preserve"> </v>
      </c>
      <c r="V231" s="37" t="str">
        <f t="shared" si="106"/>
        <v xml:space="preserve"> </v>
      </c>
      <c r="W231" s="37" t="str">
        <f t="shared" si="107"/>
        <v/>
      </c>
      <c r="X231" s="37">
        <f t="shared" si="108"/>
        <v>-0.73306087812568843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958</v>
      </c>
      <c r="AP231" t="s">
        <v>1295</v>
      </c>
      <c r="AQ231" s="22" t="e">
        <v>#VALUE!</v>
      </c>
      <c r="AR231" s="21">
        <v>73.306087812568848</v>
      </c>
      <c r="AS231">
        <v>26.146788990825677</v>
      </c>
      <c r="AT231" t="e">
        <v>#VALUE!</v>
      </c>
      <c r="AU231">
        <v>-73.306087812568848</v>
      </c>
      <c r="AV231" t="s">
        <v>2243</v>
      </c>
    </row>
    <row r="232" spans="1:48" x14ac:dyDescent="0.25">
      <c r="A232" s="14">
        <v>2.3500000000000037E-9</v>
      </c>
      <c r="B232" t="s">
        <v>1097</v>
      </c>
      <c r="C232" s="4">
        <v>13</v>
      </c>
      <c r="D232" s="4">
        <v>1</v>
      </c>
      <c r="E232" s="4">
        <v>3</v>
      </c>
      <c r="F232" s="4">
        <v>17</v>
      </c>
      <c r="G232" s="4">
        <v>149.9783935546875</v>
      </c>
      <c r="H232" s="4">
        <v>131.96</v>
      </c>
      <c r="I232" s="34">
        <v>26325.455932585366</v>
      </c>
      <c r="J232" s="35">
        <v>39.847428518919394</v>
      </c>
      <c r="K232" s="35">
        <v>33.818503163811023</v>
      </c>
      <c r="L232" s="35">
        <v>18.747668973186702</v>
      </c>
      <c r="M232" s="35">
        <v>16.816587391179777</v>
      </c>
      <c r="N232" s="4">
        <v>2.5129999999999999</v>
      </c>
      <c r="O232" s="4">
        <v>-7.6102941176470695</v>
      </c>
      <c r="P232" s="35">
        <v>0.84684331477067787</v>
      </c>
      <c r="Q232" s="36">
        <f t="shared" si="101"/>
        <v>76.470588237644122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1097</v>
      </c>
      <c r="AP232" t="s">
        <v>1244</v>
      </c>
      <c r="AQ232" s="22">
        <v>-68.793191594698939</v>
      </c>
      <c r="AR232" s="21">
        <v>-37.939514128711259</v>
      </c>
      <c r="AS232">
        <v>13.654435855325463</v>
      </c>
      <c r="AT232">
        <v>68.793191594698939</v>
      </c>
      <c r="AU232">
        <v>37.939514128711259</v>
      </c>
      <c r="AV232" t="s">
        <v>2244</v>
      </c>
    </row>
    <row r="233" spans="1:48" x14ac:dyDescent="0.25">
      <c r="A233" s="14">
        <v>2.3600000000000038E-9</v>
      </c>
      <c r="B233" t="s">
        <v>1158</v>
      </c>
      <c r="C233" s="4">
        <v>14</v>
      </c>
      <c r="D233" s="4">
        <v>0</v>
      </c>
      <c r="E233" s="4">
        <v>1</v>
      </c>
      <c r="F233" s="4">
        <v>15</v>
      </c>
      <c r="G233" s="4">
        <v>3.5</v>
      </c>
      <c r="H233" s="4">
        <v>2.7</v>
      </c>
      <c r="I233" s="34">
        <v>836.31029128457067</v>
      </c>
      <c r="J233" s="35" t="s">
        <v>1238</v>
      </c>
      <c r="K233" s="35" t="s">
        <v>1238</v>
      </c>
      <c r="L233" s="35">
        <v>5.0146193204271174</v>
      </c>
      <c r="M233" s="35">
        <v>5.4131345616973761</v>
      </c>
      <c r="N233" s="4">
        <v>-5.2869999999999999</v>
      </c>
      <c r="O233" s="4" t="s">
        <v>132</v>
      </c>
      <c r="P233" s="35">
        <v>6.2962962962962958</v>
      </c>
      <c r="Q233" s="36">
        <f t="shared" si="101"/>
        <v>93.333333335693325</v>
      </c>
      <c r="R233" s="36" t="str">
        <f t="shared" si="102"/>
        <v xml:space="preserve"> </v>
      </c>
      <c r="S233" s="37">
        <f t="shared" si="103"/>
        <v>0.29629629865629625</v>
      </c>
      <c r="T233" s="37" t="str">
        <f t="shared" si="104"/>
        <v/>
      </c>
      <c r="U233" s="37" t="str">
        <f t="shared" si="105"/>
        <v xml:space="preserve"> </v>
      </c>
      <c r="V233" s="37" t="str">
        <f t="shared" si="106"/>
        <v xml:space="preserve"> </v>
      </c>
      <c r="W233" s="37" t="str">
        <f t="shared" si="107"/>
        <v/>
      </c>
      <c r="X233" s="37">
        <f t="shared" si="108"/>
        <v>-0.63103991563459516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6.296296298656296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1158</v>
      </c>
      <c r="AP233" t="s">
        <v>1295</v>
      </c>
      <c r="AQ233" s="22" t="e">
        <v>#VALUE!</v>
      </c>
      <c r="AR233" s="21">
        <v>63.103991563459516</v>
      </c>
      <c r="AS233">
        <v>29.629629629629626</v>
      </c>
      <c r="AT233" t="e">
        <v>#VALUE!</v>
      </c>
      <c r="AU233">
        <v>-63.103991563459516</v>
      </c>
      <c r="AV233" t="s">
        <v>2245</v>
      </c>
    </row>
    <row r="234" spans="1:48" x14ac:dyDescent="0.25">
      <c r="A234" s="14">
        <v>2.370000000000004E-9</v>
      </c>
      <c r="B234" t="s">
        <v>1172</v>
      </c>
      <c r="C234" s="4">
        <v>5</v>
      </c>
      <c r="D234" s="4">
        <v>3</v>
      </c>
      <c r="E234" s="4">
        <v>13</v>
      </c>
      <c r="F234" s="4">
        <v>21</v>
      </c>
      <c r="G234" s="4">
        <v>23.75</v>
      </c>
      <c r="H234" s="4">
        <v>21.7</v>
      </c>
      <c r="I234" s="34">
        <v>6114.1705324633685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-1.22</v>
      </c>
      <c r="O234" s="4">
        <v>43.176525384257111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1172</v>
      </c>
      <c r="AP234" t="s">
        <v>1313</v>
      </c>
      <c r="AQ234" s="22" t="e">
        <v>#VALUE!</v>
      </c>
      <c r="AR234" s="21" t="e">
        <v>#VALUE!</v>
      </c>
      <c r="AS234">
        <v>9.4470046082949288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1140</v>
      </c>
      <c r="C235" s="4">
        <v>2</v>
      </c>
      <c r="D235" s="4">
        <v>0</v>
      </c>
      <c r="E235" s="4">
        <v>3</v>
      </c>
      <c r="F235" s="4">
        <v>5</v>
      </c>
      <c r="G235" s="4">
        <v>1.3999999761581421</v>
      </c>
      <c r="H235" s="4">
        <v>1.1200000000000001</v>
      </c>
      <c r="I235" s="34">
        <v>318.88056728342139</v>
      </c>
      <c r="J235" s="35" t="s">
        <v>1238</v>
      </c>
      <c r="K235" s="35">
        <v>10.980392156862745</v>
      </c>
      <c r="L235" s="35">
        <v>10.061124240378122</v>
      </c>
      <c r="M235" s="35">
        <v>5.7866116504854368</v>
      </c>
      <c r="N235" s="4">
        <v>8.0000000000000002E-3</v>
      </c>
      <c r="O235" s="4" t="s">
        <v>132</v>
      </c>
      <c r="P235" s="35">
        <v>3.8392857142857144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0.24999998109262681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3.8392857166657146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1140</v>
      </c>
      <c r="AP235" t="s">
        <v>1242</v>
      </c>
      <c r="AQ235" s="22" t="e">
        <v>#VALUE!</v>
      </c>
      <c r="AR235" s="21">
        <v>25.973378808253166</v>
      </c>
      <c r="AS235">
        <v>24.999997871262678</v>
      </c>
      <c r="AT235" t="e">
        <v>#VALUE!</v>
      </c>
      <c r="AU235">
        <v>-25.973378808253166</v>
      </c>
      <c r="AV235" t="s">
        <v>2247</v>
      </c>
    </row>
    <row r="236" spans="1:48" x14ac:dyDescent="0.25">
      <c r="A236" s="14">
        <v>2.3900000000000044E-9</v>
      </c>
      <c r="B236" t="s">
        <v>952</v>
      </c>
      <c r="C236" s="4">
        <v>5</v>
      </c>
      <c r="D236" s="4">
        <v>1</v>
      </c>
      <c r="E236" s="4">
        <v>1</v>
      </c>
      <c r="F236" s="4">
        <v>7</v>
      </c>
      <c r="G236" s="4">
        <v>82</v>
      </c>
      <c r="H236" s="4">
        <v>70.69</v>
      </c>
      <c r="I236" s="34">
        <v>3683.7756650103438</v>
      </c>
      <c r="J236" s="35">
        <v>11.22063492063492</v>
      </c>
      <c r="K236" s="35">
        <v>12.204765193370166</v>
      </c>
      <c r="L236" s="35">
        <v>6.2156858526089298</v>
      </c>
      <c r="M236" s="35">
        <v>6.4576876089092368</v>
      </c>
      <c r="N236" s="4">
        <v>6.3</v>
      </c>
      <c r="O236" s="4" t="s">
        <v>132</v>
      </c>
      <c r="P236" s="35">
        <v>1.1599943414910172</v>
      </c>
      <c r="Q236" s="36">
        <f t="shared" si="101"/>
        <v>71.428571430961426</v>
      </c>
      <c r="R236" s="36" t="str">
        <f t="shared" si="102"/>
        <v xml:space="preserve"> </v>
      </c>
      <c r="S236" s="37">
        <f t="shared" si="103"/>
        <v>0.15999434388101721</v>
      </c>
      <c r="T236" s="37" t="str">
        <f t="shared" si="104"/>
        <v/>
      </c>
      <c r="U236" s="37" t="str">
        <f t="shared" si="105"/>
        <v/>
      </c>
      <c r="V236" s="37">
        <f t="shared" si="106"/>
        <v>-0.52469535667184841</v>
      </c>
      <c r="W236" s="37" t="str">
        <f t="shared" si="107"/>
        <v/>
      </c>
      <c r="X236" s="37">
        <f t="shared" si="108"/>
        <v>-0.54266917785254531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952</v>
      </c>
      <c r="AP236" t="s">
        <v>1242</v>
      </c>
      <c r="AQ236" s="22">
        <v>52.469535667184843</v>
      </c>
      <c r="AR236" s="21">
        <v>54.266917785254535</v>
      </c>
      <c r="AS236">
        <v>15.99943414910172</v>
      </c>
      <c r="AT236">
        <v>-52.469535667184843</v>
      </c>
      <c r="AU236">
        <v>-54.266917785254535</v>
      </c>
      <c r="AV236" t="s">
        <v>2248</v>
      </c>
    </row>
    <row r="237" spans="1:48" x14ac:dyDescent="0.25">
      <c r="A237" s="14">
        <v>2.4000000000000045E-9</v>
      </c>
      <c r="B237" t="s">
        <v>1092</v>
      </c>
      <c r="C237" s="4">
        <v>0</v>
      </c>
      <c r="D237" s="4">
        <v>0</v>
      </c>
      <c r="E237" s="4">
        <v>0</v>
      </c>
      <c r="F237" s="4">
        <v>0</v>
      </c>
      <c r="G237" s="4" t="s">
        <v>132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1092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976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95.38</v>
      </c>
      <c r="I238" s="34">
        <v>11122.399300563577</v>
      </c>
      <c r="J238" s="35">
        <v>15.221832109798914</v>
      </c>
      <c r="K238" s="35">
        <v>12.713942948547054</v>
      </c>
      <c r="L238" s="35">
        <v>7.4112886495678048</v>
      </c>
      <c r="M238" s="35">
        <v>6.7947510826260169</v>
      </c>
      <c r="N238" s="4">
        <v>6.266</v>
      </c>
      <c r="O238" s="4">
        <v>-13.453038674033152</v>
      </c>
      <c r="P238" s="35">
        <v>2.3694694904592164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0.26860977385055351</v>
      </c>
      <c r="T238" s="37" t="str">
        <f t="shared" si="104"/>
        <v/>
      </c>
      <c r="U238" s="37" t="str">
        <f t="shared" si="105"/>
        <v/>
      </c>
      <c r="V238" s="37">
        <f t="shared" si="106"/>
        <v>-0.35520516147943759</v>
      </c>
      <c r="W238" s="37" t="str">
        <f t="shared" si="107"/>
        <v/>
      </c>
      <c r="X238" s="37">
        <f t="shared" si="108"/>
        <v>-0.45470044470534254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2.3694694928692166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976</v>
      </c>
      <c r="AP238" t="s">
        <v>1239</v>
      </c>
      <c r="AQ238" s="22">
        <v>35.520516147943759</v>
      </c>
      <c r="AR238" s="21">
        <v>45.470044470534255</v>
      </c>
      <c r="AS238">
        <v>26.860977144055354</v>
      </c>
      <c r="AT238">
        <v>-35.520516147943759</v>
      </c>
      <c r="AU238">
        <v>-45.470044470534255</v>
      </c>
      <c r="AV238" t="s">
        <v>2250</v>
      </c>
    </row>
    <row r="239" spans="1:48" x14ac:dyDescent="0.25">
      <c r="A239" s="14">
        <v>2.4200000000000049E-9</v>
      </c>
      <c r="B239" t="s">
        <v>991</v>
      </c>
      <c r="C239" s="4">
        <v>1</v>
      </c>
      <c r="D239" s="4">
        <v>0</v>
      </c>
      <c r="E239" s="4">
        <v>4</v>
      </c>
      <c r="F239" s="4">
        <v>5</v>
      </c>
      <c r="G239" s="4">
        <v>48</v>
      </c>
      <c r="H239" s="4">
        <v>43.86</v>
      </c>
      <c r="I239" s="34">
        <v>2163.3782839724754</v>
      </c>
      <c r="J239" s="35">
        <v>20.775744588230818</v>
      </c>
      <c r="K239" s="35">
        <v>19.6706517909845</v>
      </c>
      <c r="L239" s="35">
        <v>9.2913029661016946</v>
      </c>
      <c r="M239" s="35">
        <v>8.8775202429149811</v>
      </c>
      <c r="N239" s="4">
        <v>1.6020000000000001</v>
      </c>
      <c r="O239" s="4">
        <v>-9.4915254237288096</v>
      </c>
      <c r="P239" s="35">
        <v>0.31547880694575903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>
        <f t="shared" si="108"/>
        <v>-0.31637484180046804</v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991</v>
      </c>
      <c r="AP239" t="s">
        <v>1242</v>
      </c>
      <c r="AQ239" s="22">
        <v>11.994214754943144</v>
      </c>
      <c r="AR239" s="21">
        <v>31.637484180046805</v>
      </c>
      <c r="AS239">
        <v>9.4391244870041024</v>
      </c>
      <c r="AT239">
        <v>-11.994214754943144</v>
      </c>
      <c r="AU239">
        <v>-31.637484180046805</v>
      </c>
      <c r="AV239" t="s">
        <v>2251</v>
      </c>
    </row>
    <row r="240" spans="1:48" x14ac:dyDescent="0.25">
      <c r="A240" s="14">
        <v>2.4300000000000051E-9</v>
      </c>
      <c r="B240" t="s">
        <v>1170</v>
      </c>
      <c r="C240" s="4">
        <v>9</v>
      </c>
      <c r="D240" s="4">
        <v>1</v>
      </c>
      <c r="E240" s="4">
        <v>6</v>
      </c>
      <c r="F240" s="4">
        <v>16</v>
      </c>
      <c r="G240" s="4">
        <v>75</v>
      </c>
      <c r="H240" s="4">
        <v>70.319999999999993</v>
      </c>
      <c r="I240" s="34">
        <v>23956.517635722434</v>
      </c>
      <c r="J240" s="35" t="s">
        <v>1238</v>
      </c>
      <c r="K240" s="35">
        <v>35.9337788253398</v>
      </c>
      <c r="L240" s="35">
        <v>31.647792779567677</v>
      </c>
      <c r="M240" s="35">
        <v>24.970511788243293</v>
      </c>
      <c r="N240" s="4">
        <v>1.079</v>
      </c>
      <c r="O240" s="4">
        <v>92.678571428571402</v>
      </c>
      <c r="P240" s="35">
        <v>1.0232065195923372</v>
      </c>
      <c r="Q240" s="36" t="str">
        <f t="shared" si="101"/>
        <v xml:space="preserve"> </v>
      </c>
      <c r="R240" s="36" t="str">
        <f t="shared" si="102"/>
        <v xml:space="preserve"> </v>
      </c>
      <c r="S240" s="37" t="str">
        <f t="shared" si="103"/>
        <v/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>
        <f t="shared" si="121"/>
        <v>92.678571431001401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1170</v>
      </c>
      <c r="AP240" t="s">
        <v>1242</v>
      </c>
      <c r="AQ240" s="22" t="e">
        <v>#VALUE!</v>
      </c>
      <c r="AR240" s="21">
        <v>-132.85461064537154</v>
      </c>
      <c r="AS240">
        <v>6.6552901023890998</v>
      </c>
      <c r="AT240" t="e">
        <v>#VALUE!</v>
      </c>
      <c r="AU240">
        <v>132.85461064537154</v>
      </c>
      <c r="AV240" t="s">
        <v>2252</v>
      </c>
    </row>
    <row r="241" spans="1:48" x14ac:dyDescent="0.25">
      <c r="A241" s="14">
        <v>2.4400000000000052E-9</v>
      </c>
      <c r="B241" t="s">
        <v>1171</v>
      </c>
      <c r="C241" s="4">
        <v>11</v>
      </c>
      <c r="D241" s="4">
        <v>0</v>
      </c>
      <c r="E241" s="4">
        <v>2</v>
      </c>
      <c r="F241" s="4">
        <v>13</v>
      </c>
      <c r="G241" s="4">
        <v>99</v>
      </c>
      <c r="H241" s="4">
        <v>88.5</v>
      </c>
      <c r="I241" s="34">
        <v>7605.7041118843445</v>
      </c>
      <c r="J241" s="35">
        <v>29.256198347107439</v>
      </c>
      <c r="K241" s="35">
        <v>23.076923076923077</v>
      </c>
      <c r="L241" s="35">
        <v>11.351076623609563</v>
      </c>
      <c r="M241" s="35">
        <v>10.622515019490942</v>
      </c>
      <c r="N241" s="4">
        <v>3.0249999999999999</v>
      </c>
      <c r="O241" s="4">
        <v>-2.4193548387096833</v>
      </c>
      <c r="P241" s="35">
        <v>1.6949152542372881</v>
      </c>
      <c r="Q241" s="36">
        <f t="shared" si="101"/>
        <v>84.615384617824617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1171</v>
      </c>
      <c r="AP241" t="s">
        <v>1244</v>
      </c>
      <c r="AQ241" s="22">
        <v>-23.928877633626012</v>
      </c>
      <c r="AR241" s="21">
        <v>16.482310598834438</v>
      </c>
      <c r="AS241">
        <v>11.864406779661007</v>
      </c>
      <c r="AT241">
        <v>23.928877633626012</v>
      </c>
      <c r="AU241">
        <v>-16.482310598834438</v>
      </c>
      <c r="AV241" t="s">
        <v>2253</v>
      </c>
    </row>
    <row r="242" spans="1:48" x14ac:dyDescent="0.25">
      <c r="A242" s="14">
        <v>2.4500000000000054E-9</v>
      </c>
      <c r="B242" t="s">
        <v>1079</v>
      </c>
      <c r="C242" s="4">
        <v>2</v>
      </c>
      <c r="D242" s="4">
        <v>0</v>
      </c>
      <c r="E242" s="4">
        <v>3</v>
      </c>
      <c r="F242" s="4">
        <v>5</v>
      </c>
      <c r="G242" s="4">
        <v>17</v>
      </c>
      <c r="H242" s="4">
        <v>15.48</v>
      </c>
      <c r="I242" s="34">
        <v>765.48178022692457</v>
      </c>
      <c r="J242" s="35">
        <v>8.0457380457380463</v>
      </c>
      <c r="K242" s="35">
        <v>12.266244057052297</v>
      </c>
      <c r="L242" s="35">
        <v>5.5933037475345166</v>
      </c>
      <c r="M242" s="35">
        <v>7.7375306957708059</v>
      </c>
      <c r="N242" s="4">
        <v>1.9239999999999999</v>
      </c>
      <c r="O242" s="4">
        <v>-7.9866092778574966</v>
      </c>
      <c r="P242" s="35">
        <v>5.9431524547803614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>
        <f t="shared" si="106"/>
        <v>-0.65918357747220335</v>
      </c>
      <c r="W242" s="37" t="str">
        <f t="shared" si="107"/>
        <v/>
      </c>
      <c r="X242" s="37">
        <f t="shared" si="108"/>
        <v>-0.58846211632353873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5.9431524572303616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1079</v>
      </c>
      <c r="AP242" t="s">
        <v>1244</v>
      </c>
      <c r="AQ242" s="22">
        <v>65.918357747220341</v>
      </c>
      <c r="AR242" s="21">
        <v>58.846211632353871</v>
      </c>
      <c r="AS242">
        <v>9.8191214470284116</v>
      </c>
      <c r="AT242">
        <v>-65.918357747220341</v>
      </c>
      <c r="AU242">
        <v>-58.846211632353871</v>
      </c>
      <c r="AV242" t="s">
        <v>2254</v>
      </c>
    </row>
    <row r="243" spans="1:48" x14ac:dyDescent="0.25">
      <c r="A243" s="14">
        <v>2.4600000000000056E-9</v>
      </c>
      <c r="B243" t="s">
        <v>1013</v>
      </c>
      <c r="C243" s="4">
        <v>4</v>
      </c>
      <c r="D243" s="4">
        <v>0</v>
      </c>
      <c r="E243" s="4">
        <v>2</v>
      </c>
      <c r="F243" s="4">
        <v>6</v>
      </c>
      <c r="G243" s="4">
        <v>150</v>
      </c>
      <c r="H243" s="4">
        <v>134.19999999999999</v>
      </c>
      <c r="I243" s="34">
        <v>5761.3459300820095</v>
      </c>
      <c r="J243" s="35">
        <v>22.370395065844303</v>
      </c>
      <c r="K243" s="35">
        <v>21.355824315722469</v>
      </c>
      <c r="L243" s="35">
        <v>16.496843145001975</v>
      </c>
      <c r="M243" s="35">
        <v>15.626313622754491</v>
      </c>
      <c r="N243" s="4">
        <v>5.9990000000000006</v>
      </c>
      <c r="O243" s="4">
        <v>12.975517890772128</v>
      </c>
      <c r="P243" s="35">
        <v>2.1274217585692998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2.1274217610293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1013</v>
      </c>
      <c r="AP243" t="s">
        <v>1246</v>
      </c>
      <c r="AQ243" s="22">
        <v>5.2392959659780747</v>
      </c>
      <c r="AR243" s="21">
        <v>-21.378638130089399</v>
      </c>
      <c r="AS243">
        <v>11.773472429210141</v>
      </c>
      <c r="AT243">
        <v>-5.2392959659780747</v>
      </c>
      <c r="AU243">
        <v>21.378638130089399</v>
      </c>
      <c r="AV243" t="s">
        <v>2255</v>
      </c>
    </row>
    <row r="244" spans="1:48" x14ac:dyDescent="0.25">
      <c r="A244" s="14">
        <v>2.4700000000000057E-9</v>
      </c>
      <c r="B244" t="s">
        <v>1168</v>
      </c>
      <c r="C244" s="4">
        <v>10</v>
      </c>
      <c r="D244" s="4">
        <v>2</v>
      </c>
      <c r="E244" s="4">
        <v>7</v>
      </c>
      <c r="F244" s="4">
        <v>19</v>
      </c>
      <c r="G244" s="4">
        <v>9.8000001907348633</v>
      </c>
      <c r="H244" s="4">
        <v>8.2899999999999991</v>
      </c>
      <c r="I244" s="34">
        <v>5992.9006458483836</v>
      </c>
      <c r="J244" s="35">
        <v>23.919343960264722</v>
      </c>
      <c r="K244" s="35">
        <v>15.648725028730404</v>
      </c>
      <c r="L244" s="35">
        <v>7.9056637687969928</v>
      </c>
      <c r="M244" s="35">
        <v>6.1031208053691275</v>
      </c>
      <c r="N244" s="4">
        <v>0.26300000000000001</v>
      </c>
      <c r="O244" s="4">
        <v>102.30769230769229</v>
      </c>
      <c r="P244" s="35">
        <v>1.1127382768509042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0.18214719073717303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-0.4183258619018323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1168</v>
      </c>
      <c r="AP244" t="s">
        <v>1242</v>
      </c>
      <c r="AQ244" s="22">
        <v>-1.3220315079432776</v>
      </c>
      <c r="AR244" s="21">
        <v>41.832586190183228</v>
      </c>
      <c r="AS244">
        <v>18.214718826717302</v>
      </c>
      <c r="AT244">
        <v>1.3220315079432776</v>
      </c>
      <c r="AU244">
        <v>-41.832586190183228</v>
      </c>
      <c r="AV244" t="s">
        <v>2256</v>
      </c>
    </row>
    <row r="245" spans="1:48" x14ac:dyDescent="0.25">
      <c r="A245" s="14">
        <v>2.4800000000000059E-9</v>
      </c>
      <c r="B245" t="s">
        <v>951</v>
      </c>
      <c r="C245" s="4">
        <v>4</v>
      </c>
      <c r="D245" s="4">
        <v>0</v>
      </c>
      <c r="E245" s="4">
        <v>3</v>
      </c>
      <c r="F245" s="4">
        <v>7</v>
      </c>
      <c r="G245" s="4">
        <v>24</v>
      </c>
      <c r="H245" s="4">
        <v>20.28</v>
      </c>
      <c r="I245" s="34">
        <v>564.32311355128434</v>
      </c>
      <c r="J245" s="35">
        <v>16.774193548387096</v>
      </c>
      <c r="K245" s="35">
        <v>13</v>
      </c>
      <c r="L245" s="35">
        <v>8.5679619900541635</v>
      </c>
      <c r="M245" s="35">
        <v>7.5212464405482367</v>
      </c>
      <c r="N245" s="4">
        <v>1.2090000000000001</v>
      </c>
      <c r="O245" s="4">
        <v>-23.962264150943398</v>
      </c>
      <c r="P245" s="35">
        <v>2.0710059171597632</v>
      </c>
      <c r="Q245" s="36" t="str">
        <f t="shared" si="101"/>
        <v xml:space="preserve"> </v>
      </c>
      <c r="R245" s="36" t="str">
        <f t="shared" si="102"/>
        <v xml:space="preserve"> </v>
      </c>
      <c r="S245" s="37">
        <f t="shared" si="103"/>
        <v>0.18343195514272173</v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>
        <f t="shared" si="108"/>
        <v>-0.36959601981896617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2.0710059196397634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951</v>
      </c>
      <c r="AP245" t="s">
        <v>1248</v>
      </c>
      <c r="AQ245" s="22">
        <v>28.944733181084857</v>
      </c>
      <c r="AR245" s="21">
        <v>36.959601981896618</v>
      </c>
      <c r="AS245">
        <v>18.343195266272172</v>
      </c>
      <c r="AT245">
        <v>-28.944733181084857</v>
      </c>
      <c r="AU245">
        <v>-36.959601981896618</v>
      </c>
      <c r="AV245" t="s">
        <v>2257</v>
      </c>
    </row>
    <row r="246" spans="1:48" x14ac:dyDescent="0.25">
      <c r="A246" s="14">
        <v>2.4900000000000061E-9</v>
      </c>
      <c r="B246" t="s">
        <v>1182</v>
      </c>
      <c r="C246" s="4">
        <v>15</v>
      </c>
      <c r="D246" s="4">
        <v>0</v>
      </c>
      <c r="E246" s="4">
        <v>2</v>
      </c>
      <c r="F246" s="4">
        <v>17</v>
      </c>
      <c r="G246" s="4">
        <v>8</v>
      </c>
      <c r="H246" s="4">
        <v>6.17</v>
      </c>
      <c r="I246" s="34">
        <v>1658.1633776448496</v>
      </c>
      <c r="J246" s="35" t="s">
        <v>1238</v>
      </c>
      <c r="K246" s="35" t="s">
        <v>1238</v>
      </c>
      <c r="L246" s="35">
        <v>5.8157466727856821</v>
      </c>
      <c r="M246" s="35">
        <v>4.567658592848904</v>
      </c>
      <c r="N246" s="4">
        <v>-1.4830000000000001</v>
      </c>
      <c r="O246" s="4">
        <v>-1753.7500000000002</v>
      </c>
      <c r="P246" s="35">
        <v>3.8897893030794166</v>
      </c>
      <c r="Q246" s="36">
        <f t="shared" si="101"/>
        <v>88.235294120137056</v>
      </c>
      <c r="R246" s="36" t="str">
        <f t="shared" si="102"/>
        <v xml:space="preserve"> </v>
      </c>
      <c r="S246" s="37">
        <f t="shared" si="103"/>
        <v>0.29659643684980552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-0.57209545811424378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16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3.8897893055694168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-1753.7499999975103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1182</v>
      </c>
      <c r="AP246" t="s">
        <v>1295</v>
      </c>
      <c r="AQ246" s="22" t="e">
        <v>#VALUE!</v>
      </c>
      <c r="AR246" s="21">
        <v>57.209545811424377</v>
      </c>
      <c r="AS246">
        <v>29.659643435980556</v>
      </c>
      <c r="AT246" t="e">
        <v>#VALUE!</v>
      </c>
      <c r="AU246">
        <v>-57.209545811424377</v>
      </c>
      <c r="AV246" t="s">
        <v>2033</v>
      </c>
    </row>
    <row r="247" spans="1:48" x14ac:dyDescent="0.25">
      <c r="A247" s="14">
        <v>2.5000000000000063E-9</v>
      </c>
      <c r="B247" t="s">
        <v>1183</v>
      </c>
      <c r="C247" s="4">
        <v>3</v>
      </c>
      <c r="D247" s="4">
        <v>3</v>
      </c>
      <c r="E247" s="4">
        <v>12</v>
      </c>
      <c r="F247" s="4">
        <v>18</v>
      </c>
      <c r="G247" s="4">
        <v>15</v>
      </c>
      <c r="H247" s="4">
        <v>9.2899999999999991</v>
      </c>
      <c r="I247" s="34">
        <v>813.79448340288411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-12.065</v>
      </c>
      <c r="O247" s="4">
        <v>-303.7817938420348</v>
      </c>
      <c r="P247" s="35" t="s">
        <v>137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0.61463939970129178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>
        <f t="shared" si="122"/>
        <v>-303.78179383953483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1183</v>
      </c>
      <c r="AP247" t="s">
        <v>1313</v>
      </c>
      <c r="AQ247" s="22" t="e">
        <v>#VALUE!</v>
      </c>
      <c r="AR247" s="21" t="e">
        <v>#VALUE!</v>
      </c>
      <c r="AS247">
        <v>61.463939720129176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1184</v>
      </c>
      <c r="C248" s="4">
        <v>13</v>
      </c>
      <c r="D248" s="4">
        <v>1</v>
      </c>
      <c r="E248" s="4">
        <v>2</v>
      </c>
      <c r="F248" s="4">
        <v>16</v>
      </c>
      <c r="G248" s="4">
        <v>5</v>
      </c>
      <c r="H248" s="4">
        <v>2.7</v>
      </c>
      <c r="I248" s="34">
        <v>455.97093601091609</v>
      </c>
      <c r="J248" s="35" t="s">
        <v>1238</v>
      </c>
      <c r="K248" s="35">
        <v>31.395348837209301</v>
      </c>
      <c r="L248" s="35">
        <v>3.3456431654676262</v>
      </c>
      <c r="M248" s="35">
        <v>3.2230825529366758</v>
      </c>
      <c r="N248" s="4">
        <v>-2.6880000000000002</v>
      </c>
      <c r="O248" s="4" t="s">
        <v>132</v>
      </c>
      <c r="P248" s="35">
        <v>4.4444444444444438</v>
      </c>
      <c r="Q248" s="36">
        <f t="shared" si="101"/>
        <v>81.250000002510006</v>
      </c>
      <c r="R248" s="36" t="str">
        <f t="shared" si="102"/>
        <v xml:space="preserve"> </v>
      </c>
      <c r="S248" s="37">
        <f t="shared" si="103"/>
        <v>0.85185185436185162</v>
      </c>
      <c r="T248" s="37" t="str">
        <f t="shared" si="104"/>
        <v/>
      </c>
      <c r="U248" s="37" t="str">
        <f t="shared" si="105"/>
        <v xml:space="preserve"> </v>
      </c>
      <c r="V248" s="37" t="str">
        <f t="shared" si="106"/>
        <v xml:space="preserve"> </v>
      </c>
      <c r="W248" s="37" t="str">
        <f t="shared" si="107"/>
        <v/>
      </c>
      <c r="X248" s="37">
        <f t="shared" si="108"/>
        <v>-0.75383798735048635</v>
      </c>
      <c r="Y248" s="1" t="str">
        <f t="shared" si="109"/>
        <v xml:space="preserve"> </v>
      </c>
      <c r="Z248" s="1" t="str">
        <f t="shared" si="110"/>
        <v xml:space="preserve"> </v>
      </c>
      <c r="AA248" s="1" t="str">
        <f t="shared" si="111"/>
        <v xml:space="preserve"> </v>
      </c>
      <c r="AB248" s="1">
        <f t="shared" si="112"/>
        <v>2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4.444444446954444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1184</v>
      </c>
      <c r="AP248" t="s">
        <v>1295</v>
      </c>
      <c r="AQ248" s="22" t="e">
        <v>#VALUE!</v>
      </c>
      <c r="AR248" s="21">
        <v>75.383798735048629</v>
      </c>
      <c r="AS248">
        <v>85.185185185185162</v>
      </c>
      <c r="AT248" t="e">
        <v>#VALUE!</v>
      </c>
      <c r="AU248">
        <v>-75.383798735048629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GARAN TI Equity</v>
      </c>
      <c r="C5" s="15">
        <f>COUNTIF($B$5:$B$40,"&lt;="&amp;B5)</f>
        <v>6</v>
      </c>
      <c r="D5" s="15" t="str">
        <f>B5</f>
        <v>GARAN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GARAN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SAHOL TI Equity</v>
      </c>
      <c r="C6" s="15">
        <f t="shared" ref="C6:C40" si="0">COUNTIF($B$5:$B$40,"&lt;="&amp;B6)</f>
        <v>12</v>
      </c>
      <c r="D6" s="15" t="str">
        <f t="shared" ref="D6:D40" si="1">B6</f>
        <v>SAHOL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AKBNK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AKBNK TI Equity</v>
      </c>
      <c r="C7" s="15">
        <f t="shared" si="0"/>
        <v>2</v>
      </c>
      <c r="D7" s="15" t="str">
        <f t="shared" si="1"/>
        <v>AKBNK TI Equity</v>
      </c>
      <c r="E7" s="15">
        <f t="shared" ref="E7:E40" si="4">E6+1</f>
        <v>3</v>
      </c>
      <c r="F7" s="15" t="str">
        <f t="shared" si="2"/>
        <v>ALARK TI Equity</v>
      </c>
      <c r="I7" s="15" t="str">
        <f>(VLOOKUP(A5,'X3'!$AC:$AO,13,FALSE))</f>
        <v>BAYN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KCHOL TI Equity</v>
      </c>
      <c r="C8" s="15">
        <f>COUNTIF($B$5:$B$40,"&lt;="&amp;B8)</f>
        <v>8</v>
      </c>
      <c r="D8" s="15" t="str">
        <f t="shared" si="1"/>
        <v>KCHOL TI Equity</v>
      </c>
      <c r="E8" s="15">
        <f t="shared" si="4"/>
        <v>4</v>
      </c>
      <c r="F8" s="15" t="str">
        <f t="shared" si="2"/>
        <v>CEMTS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TTKOM TI Equity</v>
      </c>
      <c r="C9" s="15">
        <f t="shared" si="0"/>
        <v>17</v>
      </c>
      <c r="D9" s="15" t="str">
        <f t="shared" si="1"/>
        <v>TTKOM TI Equity</v>
      </c>
      <c r="E9" s="15">
        <f t="shared" si="4"/>
        <v>5</v>
      </c>
      <c r="F9" s="15" t="str">
        <f t="shared" si="2"/>
        <v>EKGYO TI Equity</v>
      </c>
      <c r="I9" s="15" t="str">
        <f>(VLOOKUP(A5,'X5'!$AC:$AO,13,FALSE))</f>
        <v>VOD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KORDS TI Equity</v>
      </c>
      <c r="C10" s="15">
        <f t="shared" si="0"/>
        <v>9</v>
      </c>
      <c r="D10" s="15" t="str">
        <f t="shared" si="1"/>
        <v>KORDS TI Equity</v>
      </c>
      <c r="E10" s="15">
        <f t="shared" si="4"/>
        <v>6</v>
      </c>
      <c r="F10" s="15" t="str">
        <f t="shared" si="2"/>
        <v>GARAN TI Equity</v>
      </c>
      <c r="I10" s="15" t="str">
        <f>(VLOOKUP(A5,'X6'!$AC:$AO,13,FALSE))</f>
        <v>NG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MAVI TI Equity</v>
      </c>
      <c r="C11" s="15">
        <f t="shared" si="0"/>
        <v>11</v>
      </c>
      <c r="D11" s="15" t="str">
        <f t="shared" si="1"/>
        <v>MAVI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YKBNK TI Equity</v>
      </c>
      <c r="C12" s="15">
        <f t="shared" si="0"/>
        <v>20</v>
      </c>
      <c r="D12" s="15" t="str">
        <f t="shared" si="1"/>
        <v>YKBNK TI Equity</v>
      </c>
      <c r="E12" s="15">
        <f t="shared" si="4"/>
        <v>8</v>
      </c>
      <c r="F12" s="15" t="str">
        <f t="shared" si="2"/>
        <v>KCHOL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GARAN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TOASO TI Equity</v>
      </c>
      <c r="C13" s="15">
        <f t="shared" si="0"/>
        <v>16</v>
      </c>
      <c r="D13" s="15" t="str">
        <f t="shared" si="1"/>
        <v>TOASO TI Equity</v>
      </c>
      <c r="E13" s="15">
        <f t="shared" si="4"/>
        <v>9</v>
      </c>
      <c r="F13" s="15" t="str">
        <f t="shared" si="2"/>
        <v>KORDS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ULKER TI Equity</v>
      </c>
      <c r="C14" s="15">
        <f t="shared" si="0"/>
        <v>18</v>
      </c>
      <c r="D14" s="15" t="str">
        <f t="shared" si="1"/>
        <v>ULKER TI Equity</v>
      </c>
      <c r="E14" s="15">
        <f t="shared" si="4"/>
        <v>10</v>
      </c>
      <c r="F14" s="15" t="str">
        <f t="shared" si="2"/>
        <v>KOZAL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GARAN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KOZAL TI Equity</v>
      </c>
      <c r="C15" s="15">
        <f t="shared" si="0"/>
        <v>10</v>
      </c>
      <c r="D15" s="15" t="str">
        <f t="shared" si="1"/>
        <v>KOZAL TI Equity</v>
      </c>
      <c r="E15" s="15">
        <f t="shared" si="4"/>
        <v>11</v>
      </c>
      <c r="F15" s="15" t="str">
        <f t="shared" si="2"/>
        <v>MAVI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AGHOL TI Equity</v>
      </c>
      <c r="C16" s="15">
        <f t="shared" si="0"/>
        <v>1</v>
      </c>
      <c r="D16" s="15" t="str">
        <f t="shared" si="1"/>
        <v>AGHOL TI Equity</v>
      </c>
      <c r="E16" s="15">
        <f t="shared" si="4"/>
        <v>12</v>
      </c>
      <c r="F16" s="15" t="str">
        <f t="shared" si="2"/>
        <v>SAHOL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ALARK TI Equity</v>
      </c>
      <c r="C17" s="15">
        <f t="shared" si="0"/>
        <v>3</v>
      </c>
      <c r="D17" s="15" t="str">
        <f t="shared" si="1"/>
        <v>ALARK TI Equity</v>
      </c>
      <c r="E17" s="15">
        <f t="shared" si="4"/>
        <v>13</v>
      </c>
      <c r="F17" s="15" t="str">
        <f t="shared" si="2"/>
        <v>SODA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VAKBN TI Equity</v>
      </c>
      <c r="C18" s="15">
        <f t="shared" si="0"/>
        <v>19</v>
      </c>
      <c r="D18" s="15" t="str">
        <f t="shared" si="1"/>
        <v>VAKBN TI Equity</v>
      </c>
      <c r="E18" s="15">
        <f t="shared" si="4"/>
        <v>14</v>
      </c>
      <c r="F18" s="15" t="str">
        <f t="shared" si="2"/>
        <v>TAVHL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SODA TI Equity</v>
      </c>
      <c r="C19" s="15">
        <f t="shared" si="0"/>
        <v>13</v>
      </c>
      <c r="D19" s="15" t="str">
        <f t="shared" si="1"/>
        <v>SODA TI Equity</v>
      </c>
      <c r="E19" s="15">
        <f t="shared" si="4"/>
        <v>15</v>
      </c>
      <c r="F19" s="15" t="str">
        <f t="shared" si="2"/>
        <v>TCELL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TAVHL TI Equity</v>
      </c>
      <c r="C20" s="15">
        <f t="shared" si="0"/>
        <v>14</v>
      </c>
      <c r="D20" s="15" t="str">
        <f t="shared" si="1"/>
        <v>TAVHL TI Equity</v>
      </c>
      <c r="E20" s="15">
        <f t="shared" si="4"/>
        <v>16</v>
      </c>
      <c r="F20" s="15" t="str">
        <f t="shared" si="2"/>
        <v>TOASO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TCELL TI Equity</v>
      </c>
      <c r="C21" s="15">
        <f t="shared" si="0"/>
        <v>15</v>
      </c>
      <c r="D21" s="15" t="str">
        <f t="shared" si="1"/>
        <v>TCELL TI Equity</v>
      </c>
      <c r="E21" s="15">
        <f t="shared" si="4"/>
        <v>17</v>
      </c>
      <c r="F21" s="15" t="str">
        <f t="shared" si="2"/>
        <v>TTKOM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EKGYO TI Equity</v>
      </c>
      <c r="C22" s="15">
        <f t="shared" si="0"/>
        <v>5</v>
      </c>
      <c r="D22" s="15" t="str">
        <f t="shared" si="1"/>
        <v>EKGYO TI Equity</v>
      </c>
      <c r="E22" s="15">
        <f t="shared" si="4"/>
        <v>18</v>
      </c>
      <c r="F22" s="15" t="str">
        <f t="shared" si="2"/>
        <v>ULKER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7</v>
      </c>
      <c r="D23" s="15" t="str">
        <f>B23</f>
        <v>GUBRF TI Equity</v>
      </c>
      <c r="E23" s="15">
        <f>E22+1</f>
        <v>19</v>
      </c>
      <c r="F23" s="15" t="str">
        <f t="shared" si="2"/>
        <v>VAKBN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CEMTS TI Equity</v>
      </c>
      <c r="C24" s="15">
        <f t="shared" si="0"/>
        <v>4</v>
      </c>
      <c r="D24" s="15" t="str">
        <f t="shared" si="1"/>
        <v>CEMTS TI Equity</v>
      </c>
      <c r="E24" s="15">
        <f t="shared" si="4"/>
        <v>20</v>
      </c>
      <c r="F24" s="15" t="str">
        <f t="shared" si="2"/>
        <v>YKBNK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ZOREN TI Equity</v>
      </c>
      <c r="C25" s="15">
        <f t="shared" si="0"/>
        <v>21</v>
      </c>
      <c r="D25" s="15" t="str">
        <f t="shared" si="1"/>
        <v>ZOREN TI Equity</v>
      </c>
      <c r="E25" s="15">
        <f t="shared" si="4"/>
        <v>21</v>
      </c>
      <c r="F25" s="15" t="str">
        <f t="shared" si="2"/>
        <v>ZOREN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YATAS TI Equity</v>
      </c>
      <c r="C45" s="15">
        <f>COUNTIF($B$45:$B$80,"&lt;="&amp;B45)</f>
        <v>20</v>
      </c>
      <c r="D45" s="15" t="str">
        <f>B45</f>
        <v>YATAS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AEFES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VERUS TI Equity</v>
      </c>
      <c r="C46" s="15">
        <f t="shared" ref="C46:C80" si="6">COUNTIF($B$45:$B$80,"&lt;="&amp;B46)</f>
        <v>19</v>
      </c>
      <c r="D46" s="15" t="str">
        <f>B46</f>
        <v>VERUS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AKBNK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SAHOL TI Equity</v>
      </c>
      <c r="C47" s="15">
        <f t="shared" si="6"/>
        <v>13</v>
      </c>
      <c r="D47" s="15" t="str">
        <f t="shared" ref="D47:D80" si="8">B47</f>
        <v>SAHOL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AKSEN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KOZAL TI Equity</v>
      </c>
      <c r="C48" s="15">
        <f t="shared" si="6"/>
        <v>11</v>
      </c>
      <c r="D48" s="15" t="str">
        <f t="shared" si="8"/>
        <v>KOZAL TI Equity</v>
      </c>
      <c r="E48" s="15">
        <f t="shared" si="9"/>
        <v>4</v>
      </c>
      <c r="F48" s="15" t="str">
        <f t="shared" si="10"/>
        <v>CEMTS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ENJSA TI Equity</v>
      </c>
      <c r="C49" s="15">
        <f t="shared" si="6"/>
        <v>7</v>
      </c>
      <c r="D49" s="15" t="str">
        <f t="shared" si="8"/>
        <v>ENJSA TI Equity</v>
      </c>
      <c r="E49" s="15">
        <f t="shared" si="9"/>
        <v>5</v>
      </c>
      <c r="F49" s="15" t="str">
        <f t="shared" si="10"/>
        <v>DOHOL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EKGYO TI Equity</v>
      </c>
      <c r="C50" s="15">
        <f t="shared" si="6"/>
        <v>6</v>
      </c>
      <c r="D50" s="15" t="str">
        <f t="shared" si="8"/>
        <v>EKGYO TI Equity</v>
      </c>
      <c r="E50" s="15">
        <f t="shared" si="9"/>
        <v>6</v>
      </c>
      <c r="F50" s="15" t="str">
        <f t="shared" si="10"/>
        <v>EKGYO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DOHOL TI Equity</v>
      </c>
      <c r="C51" s="15">
        <f t="shared" si="6"/>
        <v>5</v>
      </c>
      <c r="D51" s="15" t="str">
        <f t="shared" si="8"/>
        <v>DOHOL TI Equity</v>
      </c>
      <c r="E51" s="15">
        <f t="shared" si="9"/>
        <v>7</v>
      </c>
      <c r="F51" s="15" t="str">
        <f t="shared" si="10"/>
        <v>ENJSA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AKSEN TI Equity</v>
      </c>
      <c r="C52" s="15">
        <f t="shared" si="6"/>
        <v>3</v>
      </c>
      <c r="D52" s="15" t="str">
        <f t="shared" si="8"/>
        <v>AKSEN TI Equity</v>
      </c>
      <c r="E52" s="15">
        <f t="shared" si="9"/>
        <v>8</v>
      </c>
      <c r="F52" s="15" t="str">
        <f t="shared" si="10"/>
        <v>GARAN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MAVI TI Equity</v>
      </c>
      <c r="C53" s="15">
        <f t="shared" si="6"/>
        <v>12</v>
      </c>
      <c r="D53" s="15" t="str">
        <f t="shared" si="8"/>
        <v>MAVI TI Equity</v>
      </c>
      <c r="E53" s="15">
        <f t="shared" si="9"/>
        <v>9</v>
      </c>
      <c r="F53" s="15" t="str">
        <f t="shared" si="10"/>
        <v>IPEKE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TTKOM TI Equity</v>
      </c>
      <c r="C54" s="15">
        <f t="shared" si="6"/>
        <v>17</v>
      </c>
      <c r="D54" s="15" t="str">
        <f t="shared" si="8"/>
        <v>TTKOM TI Equity</v>
      </c>
      <c r="E54" s="15">
        <f t="shared" si="9"/>
        <v>10</v>
      </c>
      <c r="F54" s="15" t="str">
        <f t="shared" si="10"/>
        <v>KORDS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GARAN TI Equity</v>
      </c>
      <c r="C55" s="15">
        <f t="shared" si="6"/>
        <v>8</v>
      </c>
      <c r="D55" s="15" t="str">
        <f t="shared" si="8"/>
        <v>GARAN TI Equity</v>
      </c>
      <c r="E55" s="15">
        <f t="shared" si="9"/>
        <v>11</v>
      </c>
      <c r="F55" s="15" t="str">
        <f t="shared" si="10"/>
        <v>KOZAL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TOASO TI Equity</v>
      </c>
      <c r="C56" s="15">
        <f t="shared" si="6"/>
        <v>15</v>
      </c>
      <c r="D56" s="15" t="str">
        <f t="shared" si="8"/>
        <v>TOASO TI Equity</v>
      </c>
      <c r="E56" s="15">
        <f t="shared" si="9"/>
        <v>12</v>
      </c>
      <c r="F56" s="15" t="str">
        <f t="shared" si="10"/>
        <v>MAVI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TSKB TI Equity</v>
      </c>
      <c r="C57" s="15">
        <f t="shared" si="6"/>
        <v>16</v>
      </c>
      <c r="D57" s="15" t="str">
        <f t="shared" si="8"/>
        <v>TSKB TI Equity</v>
      </c>
      <c r="E57" s="15">
        <f t="shared" si="9"/>
        <v>13</v>
      </c>
      <c r="F57" s="15" t="str">
        <f t="shared" si="10"/>
        <v>SAHOL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AKBNK TI Equity</v>
      </c>
      <c r="C58" s="15">
        <f t="shared" si="6"/>
        <v>2</v>
      </c>
      <c r="D58" s="15" t="str">
        <f t="shared" si="8"/>
        <v>AKBNK TI Equity</v>
      </c>
      <c r="E58" s="15">
        <f t="shared" si="9"/>
        <v>14</v>
      </c>
      <c r="F58" s="15" t="str">
        <f t="shared" si="10"/>
        <v>SISE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ULKER TI Equity</v>
      </c>
      <c r="C59" s="15">
        <f t="shared" si="6"/>
        <v>18</v>
      </c>
      <c r="D59" s="15" t="str">
        <f>B59</f>
        <v>ULKER TI Equity</v>
      </c>
      <c r="E59" s="15">
        <f t="shared" si="9"/>
        <v>15</v>
      </c>
      <c r="F59" s="15" t="str">
        <f t="shared" si="10"/>
        <v>TOASO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KORDS TI Equity</v>
      </c>
      <c r="C60" s="15">
        <f t="shared" si="6"/>
        <v>10</v>
      </c>
      <c r="D60" s="15" t="str">
        <f t="shared" si="8"/>
        <v>KORDS TI Equity</v>
      </c>
      <c r="E60" s="15">
        <f t="shared" si="9"/>
        <v>16</v>
      </c>
      <c r="F60" s="15" t="str">
        <f t="shared" si="10"/>
        <v>TSKB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SISE TI Equity</v>
      </c>
      <c r="C61" s="15">
        <f t="shared" si="6"/>
        <v>14</v>
      </c>
      <c r="D61" s="15" t="str">
        <f t="shared" si="8"/>
        <v>SISE TI Equity</v>
      </c>
      <c r="E61" s="15">
        <f t="shared" si="9"/>
        <v>17</v>
      </c>
      <c r="F61" s="15" t="str">
        <f t="shared" si="10"/>
        <v>TTKOM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AEFES TI Equity</v>
      </c>
      <c r="C62" s="15">
        <f t="shared" si="6"/>
        <v>1</v>
      </c>
      <c r="D62" s="15" t="str">
        <f t="shared" si="8"/>
        <v>AEFES TI Equity</v>
      </c>
      <c r="E62" s="15">
        <f t="shared" si="9"/>
        <v>18</v>
      </c>
      <c r="F62" s="15" t="str">
        <f t="shared" si="10"/>
        <v>ULKER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9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VERUS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CEMTS TI Equity</v>
      </c>
      <c r="C64" s="15">
        <f t="shared" si="6"/>
        <v>4</v>
      </c>
      <c r="D64" s="15" t="str">
        <f t="shared" si="8"/>
        <v>CEMTS TI Equity</v>
      </c>
      <c r="E64" s="15">
        <f t="shared" si="9"/>
        <v>20</v>
      </c>
      <c r="F64" s="15" t="str">
        <f t="shared" si="10"/>
        <v>YATAS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ALARK TI Equity</v>
      </c>
      <c r="C84" s="15">
        <f>COUNTIF($B$84:$B$119,"&lt;="&amp;B84)</f>
        <v>2</v>
      </c>
      <c r="D84" s="15" t="str">
        <f t="shared" ref="D84:D119" si="12">B84</f>
        <v>ALARK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AKBNK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ISCTR TI Equity</v>
      </c>
      <c r="C85" s="15">
        <f t="shared" ref="C85:C119" si="13">COUNTIF($B$84:$B$119,"&lt;="&amp;B85)</f>
        <v>7</v>
      </c>
      <c r="D85" s="15" t="str">
        <f t="shared" si="12"/>
        <v>ISCTR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ALARK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HALKB TI Equity</v>
      </c>
      <c r="C86" s="15">
        <f t="shared" si="13"/>
        <v>6</v>
      </c>
      <c r="D86" s="15" t="str">
        <f t="shared" si="12"/>
        <v>HALKB TI Equity</v>
      </c>
      <c r="E86" s="15">
        <f t="shared" ref="E86:E119" si="16">E85+1</f>
        <v>3</v>
      </c>
      <c r="F86" s="15" t="str">
        <f t="shared" si="14"/>
        <v>EKGYO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GARAN TI Equity</v>
      </c>
      <c r="C87" s="15">
        <f t="shared" si="13"/>
        <v>5</v>
      </c>
      <c r="D87" s="15" t="str">
        <f t="shared" si="12"/>
        <v>GARAN TI Equity</v>
      </c>
      <c r="E87" s="15">
        <f t="shared" si="16"/>
        <v>4</v>
      </c>
      <c r="F87" s="15" t="str">
        <f t="shared" si="14"/>
        <v>ENJSA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SAHOL TI Equity</v>
      </c>
      <c r="C88" s="15">
        <f t="shared" si="13"/>
        <v>11</v>
      </c>
      <c r="D88" s="15" t="str">
        <f t="shared" si="12"/>
        <v>SAHOL TI Equity</v>
      </c>
      <c r="E88" s="15">
        <f t="shared" si="16"/>
        <v>5</v>
      </c>
      <c r="F88" s="15" t="str">
        <f t="shared" si="14"/>
        <v>GARAN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AKBNK TI Equity</v>
      </c>
      <c r="C89" s="15">
        <f t="shared" si="13"/>
        <v>1</v>
      </c>
      <c r="D89" s="15" t="str">
        <f t="shared" si="12"/>
        <v>AKBNK TI Equity</v>
      </c>
      <c r="E89" s="15">
        <f t="shared" si="16"/>
        <v>6</v>
      </c>
      <c r="F89" s="15" t="str">
        <f t="shared" si="14"/>
        <v>HALKB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YKBNK TI Equity</v>
      </c>
      <c r="C90" s="15">
        <f t="shared" si="13"/>
        <v>13</v>
      </c>
      <c r="D90" s="15" t="str">
        <f t="shared" si="12"/>
        <v>YKBNK TI Equity</v>
      </c>
      <c r="E90" s="15">
        <f t="shared" si="16"/>
        <v>7</v>
      </c>
      <c r="F90" s="15" t="str">
        <f t="shared" si="14"/>
        <v>ISCTR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KCHOL TI Equity</v>
      </c>
      <c r="C91" s="15">
        <f t="shared" si="13"/>
        <v>8</v>
      </c>
      <c r="D91" s="15" t="str">
        <f t="shared" si="12"/>
        <v>KCHOL TI Equity</v>
      </c>
      <c r="E91" s="15">
        <f t="shared" si="16"/>
        <v>8</v>
      </c>
      <c r="F91" s="15" t="str">
        <f t="shared" si="14"/>
        <v>KCHOL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EKGYO TI Equity</v>
      </c>
      <c r="C92" s="15">
        <f t="shared" si="13"/>
        <v>3</v>
      </c>
      <c r="D92" s="15" t="str">
        <f t="shared" si="12"/>
        <v>EKGYO TI Equity</v>
      </c>
      <c r="E92" s="15">
        <f t="shared" si="16"/>
        <v>9</v>
      </c>
      <c r="F92" s="15" t="str">
        <f t="shared" si="14"/>
        <v>KOZAA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KOZAA TI Equity</v>
      </c>
      <c r="C93" s="15">
        <f t="shared" si="13"/>
        <v>9</v>
      </c>
      <c r="D93" s="15" t="str">
        <f t="shared" si="12"/>
        <v>KOZAA TI Equity</v>
      </c>
      <c r="E93" s="15">
        <f t="shared" si="16"/>
        <v>10</v>
      </c>
      <c r="F93" s="15" t="str">
        <f t="shared" si="14"/>
        <v>KOZAL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KOZAL TI Equity</v>
      </c>
      <c r="C94" s="15">
        <f t="shared" si="13"/>
        <v>10</v>
      </c>
      <c r="D94" s="15" t="str">
        <f t="shared" si="12"/>
        <v>KOZAL TI Equity</v>
      </c>
      <c r="E94" s="15">
        <f t="shared" si="16"/>
        <v>11</v>
      </c>
      <c r="F94" s="15" t="str">
        <f t="shared" si="14"/>
        <v>SAHOL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SODA TI Equity</v>
      </c>
      <c r="C95" s="15">
        <f t="shared" si="13"/>
        <v>12</v>
      </c>
      <c r="D95" s="15" t="str">
        <f t="shared" si="12"/>
        <v>SODA TI Equity</v>
      </c>
      <c r="E95" s="15">
        <f t="shared" si="16"/>
        <v>12</v>
      </c>
      <c r="F95" s="15" t="str">
        <f t="shared" si="14"/>
        <v>SODA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ENJSA TI Equity</v>
      </c>
      <c r="C96" s="15">
        <f t="shared" si="13"/>
        <v>4</v>
      </c>
      <c r="D96" s="15" t="str">
        <f t="shared" si="12"/>
        <v>ENJSA TI Equity</v>
      </c>
      <c r="E96" s="15">
        <f t="shared" si="16"/>
        <v>13</v>
      </c>
      <c r="F96" s="15" t="str">
        <f t="shared" si="14"/>
        <v>YKBNK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KOZAA TI Equity</v>
      </c>
      <c r="C122" s="15">
        <f>COUNTIF($B$122:$B$157,"&lt;="&amp;B122)</f>
        <v>5</v>
      </c>
      <c r="D122" s="15" t="str">
        <f t="shared" ref="D122:D157" si="18">B122</f>
        <v>KOZAA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ANACM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KOZAL TI Equity</v>
      </c>
      <c r="C123" s="15">
        <f t="shared" ref="C123:C157" si="19">COUNTIF($B$122:$B$157,"&lt;="&amp;B123)</f>
        <v>6</v>
      </c>
      <c r="D123" s="15" t="str">
        <f t="shared" si="18"/>
        <v>KOZAL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DOHOL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TKFEN TI Equity</v>
      </c>
      <c r="C124" s="15">
        <f t="shared" si="19"/>
        <v>11</v>
      </c>
      <c r="D124" s="15" t="str">
        <f t="shared" si="18"/>
        <v>TKFEN TI Equity</v>
      </c>
      <c r="E124" s="15">
        <f t="shared" ref="E124:E157" si="22">E123+1</f>
        <v>3</v>
      </c>
      <c r="F124" s="15" t="str">
        <f t="shared" si="20"/>
        <v>ENJSA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TTKOM TI Equity</v>
      </c>
      <c r="C125" s="15">
        <f t="shared" si="19"/>
        <v>12</v>
      </c>
      <c r="D125" s="15" t="str">
        <f t="shared" si="18"/>
        <v>TTKOM TI Equity</v>
      </c>
      <c r="E125" s="15">
        <f t="shared" si="22"/>
        <v>4</v>
      </c>
      <c r="F125" s="15" t="str">
        <f t="shared" si="20"/>
        <v>EREGL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TCELL TI Equity</v>
      </c>
      <c r="C126" s="15">
        <f t="shared" si="19"/>
        <v>10</v>
      </c>
      <c r="D126" s="15" t="str">
        <f t="shared" si="18"/>
        <v>TCELL TI Equity</v>
      </c>
      <c r="E126" s="15">
        <f t="shared" si="22"/>
        <v>5</v>
      </c>
      <c r="F126" s="15" t="str">
        <f t="shared" si="20"/>
        <v>KOZAA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DOHOL TI Equity</v>
      </c>
      <c r="C127" s="15">
        <f t="shared" si="19"/>
        <v>2</v>
      </c>
      <c r="D127" s="15" t="str">
        <f t="shared" si="18"/>
        <v>DOHOL TI Equity</v>
      </c>
      <c r="E127" s="15">
        <f t="shared" si="22"/>
        <v>6</v>
      </c>
      <c r="F127" s="15" t="str">
        <f t="shared" si="20"/>
        <v>KOZAL TI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ENJSA TI Equity</v>
      </c>
      <c r="C128" s="15">
        <f t="shared" si="19"/>
        <v>3</v>
      </c>
      <c r="D128" s="15" t="str">
        <f t="shared" si="18"/>
        <v>ENJSA TI Equity</v>
      </c>
      <c r="E128" s="15">
        <f t="shared" si="22"/>
        <v>7</v>
      </c>
      <c r="F128" s="15" t="str">
        <f t="shared" si="20"/>
        <v>MGROS TI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VESTL TI Equity</v>
      </c>
      <c r="C129" s="15">
        <f t="shared" si="19"/>
        <v>13</v>
      </c>
      <c r="D129" s="15" t="str">
        <f t="shared" si="18"/>
        <v>VESTL TI Equity</v>
      </c>
      <c r="E129" s="15">
        <f t="shared" si="22"/>
        <v>8</v>
      </c>
      <c r="F129" s="15" t="str">
        <f t="shared" si="20"/>
        <v>SODA TI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SOKM TI Equity</v>
      </c>
      <c r="C130" s="15">
        <f t="shared" si="19"/>
        <v>9</v>
      </c>
      <c r="D130" s="15" t="str">
        <f t="shared" si="18"/>
        <v>SOKM TI Equity</v>
      </c>
      <c r="E130" s="15">
        <f t="shared" si="22"/>
        <v>9</v>
      </c>
      <c r="F130" s="15" t="str">
        <f t="shared" si="20"/>
        <v>SOKM TI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MGROS TI Equity</v>
      </c>
      <c r="C131" s="15">
        <f t="shared" si="19"/>
        <v>7</v>
      </c>
      <c r="D131" s="15" t="str">
        <f t="shared" si="18"/>
        <v>MGROS TI Equity</v>
      </c>
      <c r="E131" s="15">
        <f t="shared" si="22"/>
        <v>10</v>
      </c>
      <c r="F131" s="15" t="str">
        <f t="shared" si="20"/>
        <v>TCELL TI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EREGL TI Equity</v>
      </c>
      <c r="C132" s="15">
        <f t="shared" si="19"/>
        <v>4</v>
      </c>
      <c r="D132" s="15" t="str">
        <f t="shared" si="18"/>
        <v>EREGL TI Equity</v>
      </c>
      <c r="E132" s="15">
        <f t="shared" si="22"/>
        <v>11</v>
      </c>
      <c r="F132" s="15" t="str">
        <f t="shared" si="20"/>
        <v>TKFEN TI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ANACM TI Equity</v>
      </c>
      <c r="C133" s="15">
        <f t="shared" si="19"/>
        <v>1</v>
      </c>
      <c r="D133" s="15" t="str">
        <f t="shared" si="18"/>
        <v>ANACM TI Equity</v>
      </c>
      <c r="E133" s="15">
        <f t="shared" si="22"/>
        <v>12</v>
      </c>
      <c r="F133" s="15" t="str">
        <f t="shared" si="20"/>
        <v>TTKOM TI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SODA TI Equity</v>
      </c>
      <c r="C134" s="15">
        <f t="shared" si="19"/>
        <v>8</v>
      </c>
      <c r="D134" s="15" t="str">
        <f t="shared" si="18"/>
        <v>SODA TI Equity</v>
      </c>
      <c r="E134" s="15">
        <f t="shared" si="22"/>
        <v>13</v>
      </c>
      <c r="F134" s="15" t="str">
        <f t="shared" si="20"/>
        <v>VESTL TI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TTKOM TI Equity</v>
      </c>
      <c r="C160" s="15">
        <f>COUNTIF($B$160:$B$195,"&lt;="&amp;B160)</f>
        <v>14</v>
      </c>
      <c r="D160" s="15" t="str">
        <f>B160</f>
        <v>TTKOM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AEFES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5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ALARK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ENJSA TI Equity</v>
      </c>
      <c r="C162" s="15">
        <f t="shared" si="24"/>
        <v>4</v>
      </c>
      <c r="D162" s="15" t="str">
        <f t="shared" si="25"/>
        <v>ENJSA TI Equity</v>
      </c>
      <c r="E162" s="15">
        <f t="shared" ref="E162:E195" si="28">E161+1</f>
        <v>3</v>
      </c>
      <c r="F162" s="15" t="str">
        <f t="shared" si="26"/>
        <v>CCOLA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OTKAR TI Equity</v>
      </c>
      <c r="C163" s="15">
        <f t="shared" si="24"/>
        <v>9</v>
      </c>
      <c r="D163" s="15" t="str">
        <f t="shared" si="25"/>
        <v>OTKAR TI Equity</v>
      </c>
      <c r="E163" s="15">
        <f t="shared" si="28"/>
        <v>4</v>
      </c>
      <c r="F163" s="15" t="str">
        <f t="shared" si="26"/>
        <v>ENJSA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TOASO TI Equity</v>
      </c>
      <c r="C164" s="15">
        <f t="shared" si="24"/>
        <v>13</v>
      </c>
      <c r="D164" s="15" t="str">
        <f t="shared" si="25"/>
        <v>TOASO TI Equity</v>
      </c>
      <c r="E164" s="15">
        <f t="shared" si="28"/>
        <v>5</v>
      </c>
      <c r="F164" s="15" t="str">
        <f t="shared" si="26"/>
        <v>EREGL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TUPRS TI Equity</v>
      </c>
      <c r="C165" s="15">
        <f t="shared" si="24"/>
        <v>16</v>
      </c>
      <c r="D165" s="15" t="str">
        <f t="shared" si="25"/>
        <v>TUPRS TI Equity</v>
      </c>
      <c r="E165" s="15">
        <f t="shared" si="28"/>
        <v>6</v>
      </c>
      <c r="F165" s="15" t="str">
        <f t="shared" si="26"/>
        <v>FROTO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12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GARAN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TTRAK TI Equity</v>
      </c>
      <c r="C167" s="15">
        <f t="shared" si="24"/>
        <v>15</v>
      </c>
      <c r="D167" s="15" t="str">
        <f t="shared" si="25"/>
        <v>TTRAK TI Equity</v>
      </c>
      <c r="E167" s="15">
        <f t="shared" si="28"/>
        <v>8</v>
      </c>
      <c r="F167" s="15" t="str">
        <f t="shared" si="26"/>
        <v>MAVI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GARAN TI Equity</v>
      </c>
      <c r="C168" s="15">
        <f t="shared" si="24"/>
        <v>7</v>
      </c>
      <c r="D168" s="15" t="str">
        <f t="shared" si="25"/>
        <v>GARAN TI Equity</v>
      </c>
      <c r="E168" s="15">
        <f t="shared" si="28"/>
        <v>9</v>
      </c>
      <c r="F168" s="15" t="str">
        <f t="shared" si="26"/>
        <v>OTKAR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PETKM TI Equity</v>
      </c>
      <c r="C169" s="15">
        <f t="shared" si="24"/>
        <v>10</v>
      </c>
      <c r="D169" s="15" t="str">
        <f t="shared" si="25"/>
        <v>PETKM TI Equity</v>
      </c>
      <c r="E169" s="15">
        <f t="shared" si="28"/>
        <v>10</v>
      </c>
      <c r="F169" s="15" t="str">
        <f t="shared" si="26"/>
        <v>PETKM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ALARK TI Equity</v>
      </c>
      <c r="C170" s="15">
        <f t="shared" si="24"/>
        <v>2</v>
      </c>
      <c r="D170" s="15" t="str">
        <f t="shared" si="25"/>
        <v>ALARK TI Equity</v>
      </c>
      <c r="E170" s="15">
        <f t="shared" si="28"/>
        <v>11</v>
      </c>
      <c r="F170" s="15" t="str">
        <f t="shared" si="26"/>
        <v>SAHOL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AEFES TI Equity</v>
      </c>
      <c r="C171" s="15">
        <f t="shared" si="24"/>
        <v>1</v>
      </c>
      <c r="D171" s="15" t="str">
        <f t="shared" si="25"/>
        <v>AEFES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CCOLA TI Equity</v>
      </c>
      <c r="C172" s="15">
        <f t="shared" si="24"/>
        <v>3</v>
      </c>
      <c r="D172" s="15" t="str">
        <f t="shared" si="25"/>
        <v>CCOLA TI Equity</v>
      </c>
      <c r="E172" s="15">
        <f t="shared" si="28"/>
        <v>13</v>
      </c>
      <c r="F172" s="15" t="str">
        <f t="shared" si="26"/>
        <v>TOASO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MAVI TI Equity</v>
      </c>
      <c r="C173" s="15">
        <f t="shared" si="24"/>
        <v>8</v>
      </c>
      <c r="D173" s="15" t="str">
        <f t="shared" si="25"/>
        <v>MAVI TI Equity</v>
      </c>
      <c r="E173" s="15">
        <f t="shared" si="28"/>
        <v>14</v>
      </c>
      <c r="F173" s="15" t="str">
        <f t="shared" si="26"/>
        <v>TTKOM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SAHOL TI Equity</v>
      </c>
      <c r="C174" s="15">
        <f t="shared" si="24"/>
        <v>11</v>
      </c>
      <c r="D174" s="15" t="str">
        <f t="shared" si="25"/>
        <v>SAHOL TI Equity</v>
      </c>
      <c r="E174" s="15">
        <f t="shared" si="28"/>
        <v>15</v>
      </c>
      <c r="F174" s="15" t="str">
        <f t="shared" si="26"/>
        <v>TTRAK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ULKER TI Equity</v>
      </c>
      <c r="C175" s="15">
        <f t="shared" si="24"/>
        <v>17</v>
      </c>
      <c r="D175" s="15" t="str">
        <f t="shared" si="25"/>
        <v>ULKER TI Equity</v>
      </c>
      <c r="E175" s="15">
        <f t="shared" si="28"/>
        <v>16</v>
      </c>
      <c r="F175" s="15" t="str">
        <f t="shared" si="26"/>
        <v>TUPRS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FROTO TI Equity</v>
      </c>
      <c r="C176" s="15">
        <f t="shared" si="24"/>
        <v>6</v>
      </c>
      <c r="D176" s="15" t="str">
        <f t="shared" si="25"/>
        <v>FROTO TI Equity</v>
      </c>
      <c r="E176" s="15">
        <f t="shared" si="28"/>
        <v>17</v>
      </c>
      <c r="F176" s="15" t="str">
        <f t="shared" si="26"/>
        <v>ULKER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YKBNK TI Equity</v>
      </c>
      <c r="C177" s="15">
        <f t="shared" si="24"/>
        <v>18</v>
      </c>
      <c r="D177" s="15" t="str">
        <f t="shared" si="25"/>
        <v>YKBNK TI Equity</v>
      </c>
      <c r="E177" s="15">
        <f t="shared" si="28"/>
        <v>18</v>
      </c>
      <c r="F177" s="15" t="str">
        <f t="shared" si="26"/>
        <v>YKBNK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VESTL TI Equity</v>
      </c>
      <c r="C199" s="15">
        <f>COUNTIF($B$199:$B$234,"&lt;="&amp;B199)</f>
        <v>11</v>
      </c>
      <c r="D199" s="15" t="str">
        <f>B199</f>
        <v>VESTL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ALARK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ALARK TI Equity</v>
      </c>
      <c r="C200" s="15">
        <f t="shared" ref="C200:C234" si="30">COUNTIF($B$199:$B$234,"&lt;="&amp;B200)</f>
        <v>1</v>
      </c>
      <c r="D200" s="15" t="str">
        <f t="shared" ref="D200:D234" si="31">B200</f>
        <v>ALARK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ASELS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KCHOL TI Equity</v>
      </c>
      <c r="C201" s="15">
        <f t="shared" si="30"/>
        <v>6</v>
      </c>
      <c r="D201" s="15" t="str">
        <f t="shared" si="31"/>
        <v>KCHOL TI Equity</v>
      </c>
      <c r="E201" s="15">
        <f t="shared" ref="E201:E234" si="34">E200+1</f>
        <v>3</v>
      </c>
      <c r="F201" s="15" t="str">
        <f t="shared" si="32"/>
        <v>BIMAS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BIMAS TI Equity</v>
      </c>
      <c r="C202" s="15">
        <f t="shared" si="30"/>
        <v>3</v>
      </c>
      <c r="D202" s="15" t="str">
        <f t="shared" si="31"/>
        <v>BIMAS TI Equity</v>
      </c>
      <c r="E202" s="15">
        <f t="shared" si="34"/>
        <v>4</v>
      </c>
      <c r="F202" s="15" t="str">
        <f t="shared" si="32"/>
        <v>EKGYO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MGROS TI Equity</v>
      </c>
      <c r="C203" s="15">
        <f t="shared" si="30"/>
        <v>7</v>
      </c>
      <c r="D203" s="15" t="str">
        <f t="shared" si="31"/>
        <v>MGROS TI Equity</v>
      </c>
      <c r="E203" s="15">
        <f t="shared" si="34"/>
        <v>5</v>
      </c>
      <c r="F203" s="15" t="str">
        <f t="shared" si="32"/>
        <v>ENJSA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ASELS TI Equity</v>
      </c>
      <c r="C204" s="15">
        <f t="shared" si="30"/>
        <v>2</v>
      </c>
      <c r="D204" s="15" t="str">
        <f t="shared" si="31"/>
        <v>ASELS TI Equity</v>
      </c>
      <c r="E204" s="15">
        <f t="shared" si="34"/>
        <v>6</v>
      </c>
      <c r="F204" s="15" t="str">
        <f t="shared" si="32"/>
        <v>KCHOL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EKGYO TI Equity</v>
      </c>
      <c r="C205" s="15">
        <f t="shared" si="30"/>
        <v>4</v>
      </c>
      <c r="D205" s="15" t="str">
        <f t="shared" si="31"/>
        <v>EKGYO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MPARK TI Equity</v>
      </c>
      <c r="C206" s="15">
        <f t="shared" si="30"/>
        <v>8</v>
      </c>
      <c r="D206" s="15" t="str">
        <f t="shared" si="31"/>
        <v>MPARK TI Equity</v>
      </c>
      <c r="E206" s="15">
        <f t="shared" si="34"/>
        <v>8</v>
      </c>
      <c r="F206" s="15" t="str">
        <f t="shared" si="32"/>
        <v>MPARK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TCELL TI Equity</v>
      </c>
      <c r="C207" s="15">
        <f t="shared" si="30"/>
        <v>9</v>
      </c>
      <c r="D207" s="15" t="str">
        <f t="shared" si="31"/>
        <v>TCELL TI Equity</v>
      </c>
      <c r="E207" s="15">
        <f t="shared" si="34"/>
        <v>9</v>
      </c>
      <c r="F207" s="15" t="str">
        <f t="shared" si="32"/>
        <v>TCELL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ENJSA TI Equity</v>
      </c>
      <c r="C208" s="15">
        <f t="shared" si="30"/>
        <v>5</v>
      </c>
      <c r="D208" s="15" t="str">
        <f t="shared" si="31"/>
        <v>ENJSA TI Equity</v>
      </c>
      <c r="E208" s="15">
        <f t="shared" si="34"/>
        <v>10</v>
      </c>
      <c r="F208" s="15" t="str">
        <f t="shared" si="32"/>
        <v>TKFEN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>VESTL TI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TKFEN TI Equity</v>
      </c>
      <c r="C217" s="15">
        <f t="shared" si="30"/>
        <v>10</v>
      </c>
      <c r="D217" s="15" t="str">
        <f t="shared" si="31"/>
        <v>TKFEN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ZZZZZZZ</v>
      </c>
      <c r="C218" s="15">
        <f t="shared" si="30"/>
        <v>36</v>
      </c>
      <c r="D218" s="15" t="str">
        <f t="shared" si="31"/>
        <v>ZZZZZZZ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17.09.2020</Description0>
    <SirketAnalist xmlns="68a7fc7a-53da-488b-91fa-18c291982698" xsi:nil="true"/>
    <ReportSubCategory xmlns="68a7fc7a-53da-488b-91fa-18c291982698" xsi:nil="true"/>
    <ReportDate xmlns="380cdb1d-a242-4ca6-832c-91492035c7e4">2020-09-17T04:49:38+00:00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87BB0847-AC12-4DDA-BBCE-4E228A354BEB}"/>
</file>

<file path=customXml/itemProps2.xml><?xml version="1.0" encoding="utf-8"?>
<ds:datastoreItem xmlns:ds="http://schemas.openxmlformats.org/officeDocument/2006/customXml" ds:itemID="{A3CE41BE-3E36-4341-9CDB-E89F9B50FF1B}"/>
</file>

<file path=customXml/itemProps3.xml><?xml version="1.0" encoding="utf-8"?>
<ds:datastoreItem xmlns:ds="http://schemas.openxmlformats.org/officeDocument/2006/customXml" ds:itemID="{B7C2510B-D3CF-4BF5-BA53-200E249F29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17.09.2020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2020-09-16T21:05:28Z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