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qhgXxBVaFOM9nzIwp2zKXnE3gqdxzudPECSzPAQe8+gtsGDmNw1Lv7/mQzqMDHYXy1MyFAzgNiUskYah+Z363w==" workbookSaltValue="mW6w9kFgBmCyW+v4yPzuQQ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AB7" i="16" s="1"/>
  <c r="X8" i="16"/>
  <c r="X9" i="16"/>
  <c r="AB9" i="16" s="1"/>
  <c r="X10" i="16"/>
  <c r="AB10" i="16" s="1"/>
  <c r="X11" i="16"/>
  <c r="AB11" i="16" s="1"/>
  <c r="X12" i="16"/>
  <c r="AB12" i="16" s="1"/>
  <c r="X13" i="16"/>
  <c r="AB13" i="16" s="1"/>
  <c r="X14" i="16"/>
  <c r="X15" i="16"/>
  <c r="AB15" i="16" s="1"/>
  <c r="X16" i="16"/>
  <c r="AB16" i="16" s="1"/>
  <c r="X17" i="16"/>
  <c r="AB17" i="16" s="1"/>
  <c r="X18" i="16"/>
  <c r="AB18" i="16" s="1"/>
  <c r="X19" i="16"/>
  <c r="AB19" i="16" s="1"/>
  <c r="X20" i="16"/>
  <c r="X21" i="16"/>
  <c r="X22" i="16"/>
  <c r="X23" i="16"/>
  <c r="AB23" i="16" s="1"/>
  <c r="X24" i="16"/>
  <c r="AB24" i="16" s="1"/>
  <c r="X25" i="16"/>
  <c r="AB25" i="16" s="1"/>
  <c r="X26" i="16"/>
  <c r="AB26" i="16" s="1"/>
  <c r="X27" i="16"/>
  <c r="AB27" i="16" s="1"/>
  <c r="X28" i="16"/>
  <c r="AB28" i="16" s="1"/>
  <c r="X29" i="16"/>
  <c r="AB29" i="16" s="1"/>
  <c r="X30" i="16"/>
  <c r="AB30" i="16" s="1"/>
  <c r="X31" i="16"/>
  <c r="AB31" i="16" s="1"/>
  <c r="X32" i="16"/>
  <c r="AB32" i="16" s="1"/>
  <c r="X33" i="16"/>
  <c r="AB33" i="16" s="1"/>
  <c r="X34" i="16"/>
  <c r="AB34" i="16" s="1"/>
  <c r="X35" i="16"/>
  <c r="AB35" i="16" s="1"/>
  <c r="X36" i="16"/>
  <c r="AB36" i="16" s="1"/>
  <c r="X37" i="16"/>
  <c r="AB37" i="16" s="1"/>
  <c r="X38" i="16"/>
  <c r="X39" i="16"/>
  <c r="AB39" i="16" s="1"/>
  <c r="X40" i="16"/>
  <c r="AB40" i="16" s="1"/>
  <c r="X41" i="16"/>
  <c r="AB41" i="16" s="1"/>
  <c r="X42" i="16"/>
  <c r="AB42" i="16" s="1"/>
  <c r="X43" i="16"/>
  <c r="X44" i="16"/>
  <c r="X45" i="16"/>
  <c r="X46" i="16"/>
  <c r="AB46" i="16" s="1"/>
  <c r="X47" i="16"/>
  <c r="AB47" i="16" s="1"/>
  <c r="X48" i="16"/>
  <c r="X49" i="16"/>
  <c r="X50" i="16"/>
  <c r="AB50" i="16" s="1"/>
  <c r="X51" i="16"/>
  <c r="AB51" i="16" s="1"/>
  <c r="X52" i="16"/>
  <c r="AB52" i="16" s="1"/>
  <c r="X53" i="16"/>
  <c r="X54" i="16"/>
  <c r="AB54" i="16" s="1"/>
  <c r="X55" i="16"/>
  <c r="X56" i="16"/>
  <c r="AB56" i="16" s="1"/>
  <c r="X57" i="16"/>
  <c r="X58" i="16"/>
  <c r="AB58" i="16" s="1"/>
  <c r="X59" i="16"/>
  <c r="X60" i="16"/>
  <c r="AB60" i="16" s="1"/>
  <c r="X61" i="16"/>
  <c r="X62" i="16"/>
  <c r="AB62" i="16" s="1"/>
  <c r="X63" i="16"/>
  <c r="X64" i="16"/>
  <c r="AB64" i="16" s="1"/>
  <c r="X65" i="16"/>
  <c r="AB65" i="16" s="1"/>
  <c r="X66" i="16"/>
  <c r="X67" i="16"/>
  <c r="X68" i="16"/>
  <c r="AB68" i="16" s="1"/>
  <c r="X69" i="16"/>
  <c r="AB69" i="16" s="1"/>
  <c r="X70" i="16"/>
  <c r="AB70" i="16" s="1"/>
  <c r="X71" i="16"/>
  <c r="AB71" i="16" s="1"/>
  <c r="X72" i="16"/>
  <c r="AB72" i="16" s="1"/>
  <c r="X73" i="16"/>
  <c r="AB73" i="16" s="1"/>
  <c r="X74" i="16"/>
  <c r="AB74" i="16" s="1"/>
  <c r="X75" i="16"/>
  <c r="X76" i="16"/>
  <c r="AB76" i="16" s="1"/>
  <c r="X77" i="16"/>
  <c r="AB77" i="16" s="1"/>
  <c r="X78" i="16"/>
  <c r="AB78" i="16" s="1"/>
  <c r="X79" i="16"/>
  <c r="AB79" i="16" s="1"/>
  <c r="X80" i="16"/>
  <c r="AB80" i="16" s="1"/>
  <c r="X81" i="16"/>
  <c r="AB81" i="16" s="1"/>
  <c r="X82" i="16"/>
  <c r="AB82" i="16" s="1"/>
  <c r="X83" i="16"/>
  <c r="AB83" i="16" s="1"/>
  <c r="X84" i="16"/>
  <c r="X85" i="16"/>
  <c r="AB85" i="16" s="1"/>
  <c r="X86" i="16"/>
  <c r="X87" i="16"/>
  <c r="AB87" i="16" s="1"/>
  <c r="X88" i="16"/>
  <c r="X89" i="16"/>
  <c r="X90" i="16"/>
  <c r="X91" i="16"/>
  <c r="AB91" i="16" s="1"/>
  <c r="X92" i="16"/>
  <c r="AB92" i="16" s="1"/>
  <c r="X93" i="16"/>
  <c r="AB93" i="16" s="1"/>
  <c r="X94" i="16"/>
  <c r="AB94" i="16" s="1"/>
  <c r="X95" i="16"/>
  <c r="X96" i="16"/>
  <c r="AB96" i="16" s="1"/>
  <c r="X97" i="16"/>
  <c r="X98" i="16"/>
  <c r="AB98" i="16" s="1"/>
  <c r="X99" i="16"/>
  <c r="X100" i="16"/>
  <c r="X101" i="16"/>
  <c r="AB101" i="16" s="1"/>
  <c r="X102" i="16"/>
  <c r="AB102" i="16" s="1"/>
  <c r="X103" i="16"/>
  <c r="AB103" i="16" s="1"/>
  <c r="X104" i="16"/>
  <c r="AB104" i="16" s="1"/>
  <c r="X105" i="16"/>
  <c r="X106" i="16"/>
  <c r="AB106" i="16" s="1"/>
  <c r="X107" i="16"/>
  <c r="AB107" i="16" s="1"/>
  <c r="X108" i="16"/>
  <c r="X109" i="16"/>
  <c r="AB109" i="16" s="1"/>
  <c r="X110" i="16"/>
  <c r="AB110" i="16" s="1"/>
  <c r="X111" i="16"/>
  <c r="AB111" i="16" s="1"/>
  <c r="X112" i="16"/>
  <c r="AB112" i="16" s="1"/>
  <c r="X113" i="16"/>
  <c r="AB113" i="16" s="1"/>
  <c r="X114" i="16"/>
  <c r="AB114" i="16" s="1"/>
  <c r="X115" i="16"/>
  <c r="X116" i="16"/>
  <c r="AB116" i="16" s="1"/>
  <c r="X117" i="16"/>
  <c r="AB117" i="16" s="1"/>
  <c r="X118" i="16"/>
  <c r="AB118" i="16" s="1"/>
  <c r="X119" i="16"/>
  <c r="AB119" i="16" s="1"/>
  <c r="X120" i="16"/>
  <c r="X121" i="16"/>
  <c r="AB121" i="16" s="1"/>
  <c r="X122" i="16"/>
  <c r="AB122" i="16" s="1"/>
  <c r="X123" i="16"/>
  <c r="AB123" i="16" s="1"/>
  <c r="X124" i="16"/>
  <c r="X125" i="16"/>
  <c r="AB125" i="16" s="1"/>
  <c r="X126" i="16"/>
  <c r="AB126" i="16" s="1"/>
  <c r="X127" i="16"/>
  <c r="AB127" i="16" s="1"/>
  <c r="X128" i="16"/>
  <c r="AB128" i="16" s="1"/>
  <c r="X129" i="16"/>
  <c r="AB129" i="16" s="1"/>
  <c r="X130" i="16"/>
  <c r="X131" i="16"/>
  <c r="X132" i="16"/>
  <c r="AB132" i="16" s="1"/>
  <c r="X133" i="16"/>
  <c r="AB133" i="16" s="1"/>
  <c r="X134" i="16"/>
  <c r="X135" i="16"/>
  <c r="AB135" i="16" s="1"/>
  <c r="X136" i="16"/>
  <c r="X137" i="16"/>
  <c r="X138" i="16"/>
  <c r="AB138" i="16" s="1"/>
  <c r="X139" i="16"/>
  <c r="AB139" i="16" s="1"/>
  <c r="X140" i="16"/>
  <c r="AB140" i="16" s="1"/>
  <c r="X141" i="16"/>
  <c r="AB141" i="16" s="1"/>
  <c r="X142" i="16"/>
  <c r="AB142" i="16" s="1"/>
  <c r="X143" i="16"/>
  <c r="AB143" i="16" s="1"/>
  <c r="X144" i="16"/>
  <c r="X145" i="16"/>
  <c r="X146" i="16"/>
  <c r="X147" i="16"/>
  <c r="AB147" i="16" s="1"/>
  <c r="X148" i="16"/>
  <c r="X149" i="16"/>
  <c r="AB149" i="16" s="1"/>
  <c r="X150" i="16"/>
  <c r="AB150" i="16" s="1"/>
  <c r="X151" i="16"/>
  <c r="X152" i="16"/>
  <c r="AB152" i="16" s="1"/>
  <c r="X153" i="16"/>
  <c r="X154" i="16"/>
  <c r="AB154" i="16" s="1"/>
  <c r="X155" i="16"/>
  <c r="AB155" i="16" s="1"/>
  <c r="X156" i="16"/>
  <c r="X157" i="16"/>
  <c r="AB157" i="16" s="1"/>
  <c r="X158" i="16"/>
  <c r="X159" i="16"/>
  <c r="AB159" i="16" s="1"/>
  <c r="X160" i="16"/>
  <c r="AB160" i="16" s="1"/>
  <c r="X161" i="16"/>
  <c r="AB161" i="16" s="1"/>
  <c r="X162" i="16"/>
  <c r="AB162" i="16" s="1"/>
  <c r="X163" i="16"/>
  <c r="AB163" i="16" s="1"/>
  <c r="X164" i="16"/>
  <c r="X165" i="16"/>
  <c r="AB165" i="16" s="1"/>
  <c r="X166" i="16"/>
  <c r="AB166" i="16" s="1"/>
  <c r="X167" i="16"/>
  <c r="AB167" i="16" s="1"/>
  <c r="X168" i="16"/>
  <c r="AB168" i="16" s="1"/>
  <c r="X169" i="16"/>
  <c r="X170" i="16"/>
  <c r="AB170" i="16" s="1"/>
  <c r="X171" i="16"/>
  <c r="AB171" i="16" s="1"/>
  <c r="X172" i="16"/>
  <c r="AB172" i="16" s="1"/>
  <c r="X173" i="16"/>
  <c r="AB173" i="16" s="1"/>
  <c r="X174" i="16"/>
  <c r="AB174" i="16" s="1"/>
  <c r="X175" i="16"/>
  <c r="AB175" i="16" s="1"/>
  <c r="X176" i="16"/>
  <c r="X177" i="16"/>
  <c r="X178" i="16"/>
  <c r="AB178" i="16" s="1"/>
  <c r="X179" i="16"/>
  <c r="AB179" i="16" s="1"/>
  <c r="X180" i="16"/>
  <c r="AB180" i="16" s="1"/>
  <c r="X181" i="16"/>
  <c r="X182" i="16"/>
  <c r="AB182" i="16" s="1"/>
  <c r="X183" i="16"/>
  <c r="AB183" i="16" s="1"/>
  <c r="X184" i="16"/>
  <c r="AB184" i="16" s="1"/>
  <c r="X185" i="16"/>
  <c r="X186" i="16"/>
  <c r="X187" i="16"/>
  <c r="AB187" i="16" s="1"/>
  <c r="X188" i="16"/>
  <c r="AB188" i="16" s="1"/>
  <c r="X189" i="16"/>
  <c r="AB189" i="16" s="1"/>
  <c r="X190" i="16"/>
  <c r="AB190" i="16" s="1"/>
  <c r="X191" i="16"/>
  <c r="AB191" i="16" s="1"/>
  <c r="X192" i="16"/>
  <c r="AB192" i="16" s="1"/>
  <c r="X193" i="16"/>
  <c r="X194" i="16"/>
  <c r="AB194" i="16" s="1"/>
  <c r="X195" i="16"/>
  <c r="AB195" i="16" s="1"/>
  <c r="X196" i="16"/>
  <c r="AB196" i="16" s="1"/>
  <c r="X197" i="16"/>
  <c r="X198" i="16"/>
  <c r="AB198" i="16" s="1"/>
  <c r="X199" i="16"/>
  <c r="AB199" i="16" s="1"/>
  <c r="X200" i="16"/>
  <c r="AB200" i="16" s="1"/>
  <c r="X201" i="16"/>
  <c r="AB201" i="16" s="1"/>
  <c r="X202" i="16"/>
  <c r="AB202" i="16" s="1"/>
  <c r="X203" i="16"/>
  <c r="X204" i="16"/>
  <c r="AB204" i="16" s="1"/>
  <c r="X205" i="16"/>
  <c r="AB205" i="16" s="1"/>
  <c r="X206" i="16"/>
  <c r="X207" i="16"/>
  <c r="AB207" i="16" s="1"/>
  <c r="X208" i="16"/>
  <c r="AB208" i="16" s="1"/>
  <c r="X209" i="16"/>
  <c r="X210" i="16"/>
  <c r="AB210" i="16" s="1"/>
  <c r="X211" i="16"/>
  <c r="X212" i="16"/>
  <c r="AB212" i="16" s="1"/>
  <c r="X213" i="16"/>
  <c r="AB213" i="16" s="1"/>
  <c r="X214" i="16"/>
  <c r="AB214" i="16" s="1"/>
  <c r="X215" i="16"/>
  <c r="X216" i="16"/>
  <c r="X217" i="16"/>
  <c r="AB217" i="16" s="1"/>
  <c r="X218" i="16"/>
  <c r="X219" i="16"/>
  <c r="X220" i="16"/>
  <c r="AB220" i="16" s="1"/>
  <c r="X221" i="16"/>
  <c r="X222" i="16"/>
  <c r="X223" i="16"/>
  <c r="AB223" i="16" s="1"/>
  <c r="X224" i="16"/>
  <c r="AB224" i="16" s="1"/>
  <c r="X225" i="16"/>
  <c r="AB225" i="16" s="1"/>
  <c r="X226" i="16"/>
  <c r="X227" i="16"/>
  <c r="AB227" i="16" s="1"/>
  <c r="X228" i="16"/>
  <c r="AB228" i="16" s="1"/>
  <c r="X229" i="16"/>
  <c r="X230" i="16"/>
  <c r="X231" i="16"/>
  <c r="X232" i="16"/>
  <c r="AB232" i="16" s="1"/>
  <c r="X233" i="16"/>
  <c r="X234" i="16"/>
  <c r="AB234" i="16" s="1"/>
  <c r="X235" i="16"/>
  <c r="AB235" i="16" s="1"/>
  <c r="X236" i="16"/>
  <c r="AB236" i="16" s="1"/>
  <c r="X237" i="16"/>
  <c r="X238" i="16"/>
  <c r="X239" i="16"/>
  <c r="AB239" i="16" s="1"/>
  <c r="X240" i="16"/>
  <c r="AB240" i="16" s="1"/>
  <c r="X241" i="16"/>
  <c r="AB241" i="16" s="1"/>
  <c r="X242" i="16"/>
  <c r="X243" i="16"/>
  <c r="AB243" i="16" s="1"/>
  <c r="X244" i="16"/>
  <c r="X245" i="16"/>
  <c r="X246" i="16"/>
  <c r="X247" i="16"/>
  <c r="AB247" i="16" s="1"/>
  <c r="X24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AH19" i="16"/>
  <c r="AJ19" i="16" s="1"/>
  <c r="AH20" i="16"/>
  <c r="AJ20" i="16" s="1"/>
  <c r="AH21" i="16"/>
  <c r="AJ21" i="16" s="1"/>
  <c r="AH22" i="16"/>
  <c r="AJ22" i="16" s="1"/>
  <c r="AH23" i="16"/>
  <c r="AJ23" i="16" s="1"/>
  <c r="AH24" i="16"/>
  <c r="AJ24" i="16" s="1"/>
  <c r="AH25" i="16"/>
  <c r="AJ25" i="16" s="1"/>
  <c r="AH26" i="16"/>
  <c r="AJ26" i="16" s="1"/>
  <c r="AH27" i="16"/>
  <c r="AJ27" i="16" s="1"/>
  <c r="AH28" i="16"/>
  <c r="AJ28" i="16" s="1"/>
  <c r="AH29" i="16"/>
  <c r="AJ29" i="16" s="1"/>
  <c r="AH30" i="16"/>
  <c r="AJ30" i="16" s="1"/>
  <c r="AH31" i="16"/>
  <c r="AJ31" i="16" s="1"/>
  <c r="AH32" i="16"/>
  <c r="AJ32" i="16" s="1"/>
  <c r="AH33" i="16"/>
  <c r="AJ33" i="16" s="1"/>
  <c r="AH34" i="16"/>
  <c r="AJ34" i="16" s="1"/>
  <c r="AH35" i="16"/>
  <c r="AJ35" i="16" s="1"/>
  <c r="AH36" i="16"/>
  <c r="AJ36" i="16" s="1"/>
  <c r="AH37" i="16"/>
  <c r="AJ37" i="16" s="1"/>
  <c r="AH38" i="16"/>
  <c r="AJ38" i="16" s="1"/>
  <c r="AH39" i="16"/>
  <c r="AJ39" i="16" s="1"/>
  <c r="AH40" i="16"/>
  <c r="AJ40" i="16" s="1"/>
  <c r="AH41" i="16"/>
  <c r="AJ41" i="16" s="1"/>
  <c r="AH42" i="16"/>
  <c r="AJ42" i="16" s="1"/>
  <c r="AH43" i="16"/>
  <c r="AJ43" i="16" s="1"/>
  <c r="AH44" i="16"/>
  <c r="AJ44" i="16" s="1"/>
  <c r="AH45" i="16"/>
  <c r="AJ45" i="16" s="1"/>
  <c r="AH46" i="16"/>
  <c r="AJ46" i="16" s="1"/>
  <c r="AH47" i="16"/>
  <c r="AJ47" i="16" s="1"/>
  <c r="AH48" i="16"/>
  <c r="AJ48" i="16" s="1"/>
  <c r="AH49" i="16"/>
  <c r="AJ49" i="16" s="1"/>
  <c r="AH50" i="16"/>
  <c r="AJ50" i="16" s="1"/>
  <c r="AH51" i="16"/>
  <c r="AJ51" i="16" s="1"/>
  <c r="AH52" i="16"/>
  <c r="AJ52" i="16" s="1"/>
  <c r="AH53" i="16"/>
  <c r="AJ53" i="16" s="1"/>
  <c r="AH54" i="16"/>
  <c r="AJ54" i="16" s="1"/>
  <c r="AH55" i="16"/>
  <c r="AJ55" i="16" s="1"/>
  <c r="AH56" i="16"/>
  <c r="AJ56" i="16" s="1"/>
  <c r="AH57" i="16"/>
  <c r="AJ57" i="16" s="1"/>
  <c r="AH58" i="16"/>
  <c r="AJ58" i="16" s="1"/>
  <c r="AH59" i="16"/>
  <c r="AJ59" i="16" s="1"/>
  <c r="AH60" i="16"/>
  <c r="AJ60" i="16" s="1"/>
  <c r="AH61" i="16"/>
  <c r="AJ61" i="16" s="1"/>
  <c r="AH62" i="16"/>
  <c r="AJ62" i="16" s="1"/>
  <c r="AH63" i="16"/>
  <c r="AJ63" i="16" s="1"/>
  <c r="AH64" i="16"/>
  <c r="AJ64" i="16" s="1"/>
  <c r="AH65" i="16"/>
  <c r="AJ65" i="16" s="1"/>
  <c r="AH66" i="16"/>
  <c r="AJ66" i="16" s="1"/>
  <c r="AH67" i="16"/>
  <c r="AJ67" i="16" s="1"/>
  <c r="AH68" i="16"/>
  <c r="AJ68" i="16" s="1"/>
  <c r="AH69" i="16"/>
  <c r="AJ69" i="16" s="1"/>
  <c r="AH70" i="16"/>
  <c r="AJ70" i="16" s="1"/>
  <c r="AH71" i="16"/>
  <c r="AJ71" i="16" s="1"/>
  <c r="AH72" i="16"/>
  <c r="AJ72" i="16" s="1"/>
  <c r="AH73" i="16"/>
  <c r="AJ73" i="16" s="1"/>
  <c r="AH74" i="16"/>
  <c r="AJ74" i="16" s="1"/>
  <c r="AH75" i="16"/>
  <c r="AJ75" i="16" s="1"/>
  <c r="AH76" i="16"/>
  <c r="AJ76" i="16" s="1"/>
  <c r="AH77" i="16"/>
  <c r="AJ77" i="16" s="1"/>
  <c r="AH78" i="16"/>
  <c r="AJ78" i="16" s="1"/>
  <c r="AH79" i="16"/>
  <c r="AJ79" i="16" s="1"/>
  <c r="AH80" i="16"/>
  <c r="AJ80" i="16" s="1"/>
  <c r="AH81" i="16"/>
  <c r="AJ81" i="16" s="1"/>
  <c r="AH82" i="16"/>
  <c r="AJ82" i="16" s="1"/>
  <c r="AH83" i="16"/>
  <c r="AJ83" i="16" s="1"/>
  <c r="AH84" i="16"/>
  <c r="AJ84" i="16" s="1"/>
  <c r="AH85" i="16"/>
  <c r="AJ85" i="16" s="1"/>
  <c r="AH86" i="16"/>
  <c r="AJ86" i="16" s="1"/>
  <c r="AH87" i="16"/>
  <c r="AJ87" i="16" s="1"/>
  <c r="AH88" i="16"/>
  <c r="AJ88" i="16" s="1"/>
  <c r="AH89" i="16"/>
  <c r="AJ89" i="16" s="1"/>
  <c r="AH90" i="16"/>
  <c r="AJ90" i="16" s="1"/>
  <c r="AH91" i="16"/>
  <c r="AJ91" i="16" s="1"/>
  <c r="AH92" i="16"/>
  <c r="AJ92" i="16" s="1"/>
  <c r="AH93" i="16"/>
  <c r="AJ93" i="16" s="1"/>
  <c r="AH94" i="16"/>
  <c r="AJ94" i="16" s="1"/>
  <c r="AH95" i="16"/>
  <c r="AJ95" i="16" s="1"/>
  <c r="AH96" i="16"/>
  <c r="AJ96" i="16" s="1"/>
  <c r="AH97" i="16"/>
  <c r="AJ97" i="16" s="1"/>
  <c r="AH98" i="16"/>
  <c r="AJ98" i="16" s="1"/>
  <c r="AH99" i="16"/>
  <c r="AJ99" i="16" s="1"/>
  <c r="AH100" i="16"/>
  <c r="AJ100" i="16" s="1"/>
  <c r="AH101" i="16"/>
  <c r="AJ101" i="16" s="1"/>
  <c r="AH102" i="16"/>
  <c r="AJ102" i="16" s="1"/>
  <c r="AH103" i="16"/>
  <c r="AJ103" i="16" s="1"/>
  <c r="AH104" i="16"/>
  <c r="AJ104" i="16" s="1"/>
  <c r="AH105" i="16"/>
  <c r="AJ105" i="16" s="1"/>
  <c r="AH106" i="16"/>
  <c r="AJ106" i="16" s="1"/>
  <c r="AH107" i="16"/>
  <c r="AJ107" i="16" s="1"/>
  <c r="AH108" i="16"/>
  <c r="AJ108" i="16" s="1"/>
  <c r="AH109" i="16"/>
  <c r="AJ109" i="16" s="1"/>
  <c r="AH110" i="16"/>
  <c r="AJ110" i="16" s="1"/>
  <c r="AH111" i="16"/>
  <c r="AJ111" i="16" s="1"/>
  <c r="AH112" i="16"/>
  <c r="AJ112" i="16" s="1"/>
  <c r="AH113" i="16"/>
  <c r="AJ113" i="16" s="1"/>
  <c r="AH114" i="16"/>
  <c r="AJ114" i="16" s="1"/>
  <c r="AH115" i="16"/>
  <c r="AJ115" i="16" s="1"/>
  <c r="AH116" i="16"/>
  <c r="AJ116" i="16" s="1"/>
  <c r="AH117" i="16"/>
  <c r="AJ117" i="16" s="1"/>
  <c r="AH118" i="16"/>
  <c r="AJ118" i="16" s="1"/>
  <c r="AH119" i="16"/>
  <c r="AJ119" i="16" s="1"/>
  <c r="AH120" i="16"/>
  <c r="AJ120" i="16" s="1"/>
  <c r="AH121" i="16"/>
  <c r="AJ121" i="16" s="1"/>
  <c r="AH122" i="16"/>
  <c r="AJ122" i="16" s="1"/>
  <c r="AH123" i="16"/>
  <c r="AJ123" i="16" s="1"/>
  <c r="AH124" i="16"/>
  <c r="AJ124" i="16" s="1"/>
  <c r="AH125" i="16"/>
  <c r="AJ125" i="16" s="1"/>
  <c r="AH126" i="16"/>
  <c r="AJ126" i="16" s="1"/>
  <c r="AH127" i="16"/>
  <c r="AJ127" i="16" s="1"/>
  <c r="AH128" i="16"/>
  <c r="AJ128" i="16" s="1"/>
  <c r="AH129" i="16"/>
  <c r="AJ129" i="16" s="1"/>
  <c r="AH130" i="16"/>
  <c r="AJ130" i="16" s="1"/>
  <c r="AH131" i="16"/>
  <c r="AJ131" i="16" s="1"/>
  <c r="AH132" i="16"/>
  <c r="AJ132" i="16" s="1"/>
  <c r="AH133" i="16"/>
  <c r="AJ133" i="16" s="1"/>
  <c r="AH134" i="16"/>
  <c r="AJ134" i="16" s="1"/>
  <c r="AH135" i="16"/>
  <c r="AJ135" i="16" s="1"/>
  <c r="AH136" i="16"/>
  <c r="AJ136" i="16" s="1"/>
  <c r="AH137" i="16"/>
  <c r="AJ137" i="16" s="1"/>
  <c r="AH138" i="16"/>
  <c r="AJ138" i="16" s="1"/>
  <c r="AH139" i="16"/>
  <c r="AJ139" i="16" s="1"/>
  <c r="AH140" i="16"/>
  <c r="AJ140" i="16" s="1"/>
  <c r="AH141" i="16"/>
  <c r="AJ141" i="16" s="1"/>
  <c r="AH142" i="16"/>
  <c r="AJ142" i="16" s="1"/>
  <c r="AH143" i="16"/>
  <c r="AJ143" i="16" s="1"/>
  <c r="AH144" i="16"/>
  <c r="AJ144" i="16" s="1"/>
  <c r="AH145" i="16"/>
  <c r="AJ145" i="16" s="1"/>
  <c r="AH146" i="16"/>
  <c r="AJ146" i="16" s="1"/>
  <c r="AH147" i="16"/>
  <c r="AJ147" i="16" s="1"/>
  <c r="AH148" i="16"/>
  <c r="AJ148" i="16" s="1"/>
  <c r="AH149" i="16"/>
  <c r="AJ149" i="16" s="1"/>
  <c r="AH150" i="16"/>
  <c r="AJ150" i="16" s="1"/>
  <c r="AH151" i="16"/>
  <c r="AJ151" i="16" s="1"/>
  <c r="AH152" i="16"/>
  <c r="AJ152" i="16" s="1"/>
  <c r="AH153" i="16"/>
  <c r="AJ153" i="16" s="1"/>
  <c r="AH154" i="16"/>
  <c r="AJ154" i="16" s="1"/>
  <c r="AH155" i="16"/>
  <c r="AJ155" i="16" s="1"/>
  <c r="AH156" i="16"/>
  <c r="AJ156" i="16" s="1"/>
  <c r="AH157" i="16"/>
  <c r="AJ157" i="16" s="1"/>
  <c r="AH158" i="16"/>
  <c r="AJ158" i="16" s="1"/>
  <c r="AH159" i="16"/>
  <c r="AJ159" i="16" s="1"/>
  <c r="AH160" i="16"/>
  <c r="AJ160" i="16" s="1"/>
  <c r="AH161" i="16"/>
  <c r="AJ161" i="16" s="1"/>
  <c r="AH162" i="16"/>
  <c r="AJ162" i="16" s="1"/>
  <c r="AH163" i="16"/>
  <c r="AJ163" i="16" s="1"/>
  <c r="AH164" i="16"/>
  <c r="AJ164" i="16" s="1"/>
  <c r="AH165" i="16"/>
  <c r="AJ165" i="16" s="1"/>
  <c r="AH166" i="16"/>
  <c r="AJ166" i="16" s="1"/>
  <c r="AH167" i="16"/>
  <c r="AJ167" i="16" s="1"/>
  <c r="AH168" i="16"/>
  <c r="AJ168" i="16" s="1"/>
  <c r="AH169" i="16"/>
  <c r="AJ169" i="16" s="1"/>
  <c r="AH170" i="16"/>
  <c r="AJ170" i="16" s="1"/>
  <c r="AH171" i="16"/>
  <c r="AJ171" i="16" s="1"/>
  <c r="AH172" i="16"/>
  <c r="AJ172" i="16" s="1"/>
  <c r="AH173" i="16"/>
  <c r="AJ173" i="16" s="1"/>
  <c r="AH174" i="16"/>
  <c r="AJ174" i="16" s="1"/>
  <c r="AH175" i="16"/>
  <c r="AJ175" i="16" s="1"/>
  <c r="AH176" i="16"/>
  <c r="AJ176" i="16" s="1"/>
  <c r="AH177" i="16"/>
  <c r="AJ177" i="16" s="1"/>
  <c r="AH178" i="16"/>
  <c r="AJ178" i="16" s="1"/>
  <c r="AH179" i="16"/>
  <c r="AJ179" i="16" s="1"/>
  <c r="AH180" i="16"/>
  <c r="AJ180" i="16" s="1"/>
  <c r="AH181" i="16"/>
  <c r="AJ181" i="16" s="1"/>
  <c r="AH182" i="16"/>
  <c r="AJ182" i="16" s="1"/>
  <c r="AH183" i="16"/>
  <c r="AJ183" i="16" s="1"/>
  <c r="AH184" i="16"/>
  <c r="AJ184" i="16" s="1"/>
  <c r="AH185" i="16"/>
  <c r="AJ185" i="16" s="1"/>
  <c r="AH186" i="16"/>
  <c r="AJ186" i="16" s="1"/>
  <c r="AH187" i="16"/>
  <c r="AJ187" i="16" s="1"/>
  <c r="AH188" i="16"/>
  <c r="AJ188" i="16" s="1"/>
  <c r="AH189" i="16"/>
  <c r="AJ189" i="16" s="1"/>
  <c r="AH190" i="16"/>
  <c r="AJ190" i="16" s="1"/>
  <c r="AH191" i="16"/>
  <c r="AJ191" i="16" s="1"/>
  <c r="AH192" i="16"/>
  <c r="AJ192" i="16" s="1"/>
  <c r="AH193" i="16"/>
  <c r="AJ193" i="16" s="1"/>
  <c r="AH194" i="16"/>
  <c r="AJ194" i="16" s="1"/>
  <c r="AH195" i="16"/>
  <c r="AJ195" i="16" s="1"/>
  <c r="AH196" i="16"/>
  <c r="AJ196" i="16" s="1"/>
  <c r="AH197" i="16"/>
  <c r="AJ197" i="16" s="1"/>
  <c r="AH198" i="16"/>
  <c r="AJ198" i="16" s="1"/>
  <c r="AH199" i="16"/>
  <c r="AJ199" i="16" s="1"/>
  <c r="AH200" i="16"/>
  <c r="AJ200" i="16" s="1"/>
  <c r="AH201" i="16"/>
  <c r="AJ201" i="16" s="1"/>
  <c r="AH202" i="16"/>
  <c r="AJ202" i="16" s="1"/>
  <c r="AH203" i="16"/>
  <c r="AJ203" i="16" s="1"/>
  <c r="AH204" i="16"/>
  <c r="AJ204" i="16" s="1"/>
  <c r="AH205" i="16"/>
  <c r="AJ205" i="16" s="1"/>
  <c r="AH206" i="16"/>
  <c r="AJ206" i="16" s="1"/>
  <c r="AH207" i="16"/>
  <c r="AJ207" i="16" s="1"/>
  <c r="AH208" i="16"/>
  <c r="AJ208" i="16" s="1"/>
  <c r="AH209" i="16"/>
  <c r="AJ209" i="16" s="1"/>
  <c r="AH210" i="16"/>
  <c r="AJ210" i="16" s="1"/>
  <c r="AH211" i="16"/>
  <c r="AJ211" i="16" s="1"/>
  <c r="AH212" i="16"/>
  <c r="AJ212" i="16" s="1"/>
  <c r="AH213" i="16"/>
  <c r="AJ213" i="16" s="1"/>
  <c r="AH214" i="16"/>
  <c r="AJ214" i="16" s="1"/>
  <c r="AH215" i="16"/>
  <c r="AJ215" i="16" s="1"/>
  <c r="AH216" i="16"/>
  <c r="AJ216" i="16" s="1"/>
  <c r="AH217" i="16"/>
  <c r="AJ217" i="16" s="1"/>
  <c r="AH218" i="16"/>
  <c r="AJ218" i="16" s="1"/>
  <c r="AH219" i="16"/>
  <c r="AJ219" i="16" s="1"/>
  <c r="AH220" i="16"/>
  <c r="AJ220" i="16" s="1"/>
  <c r="AH221" i="16"/>
  <c r="AJ221" i="16" s="1"/>
  <c r="AH222" i="16"/>
  <c r="AJ222" i="16" s="1"/>
  <c r="AH223" i="16"/>
  <c r="AJ223" i="16" s="1"/>
  <c r="AH224" i="16"/>
  <c r="AJ224" i="16" s="1"/>
  <c r="AH225" i="16"/>
  <c r="AJ225" i="16" s="1"/>
  <c r="AH226" i="16"/>
  <c r="AJ226" i="16" s="1"/>
  <c r="AH227" i="16"/>
  <c r="AJ227" i="16" s="1"/>
  <c r="AH228" i="16"/>
  <c r="AJ228" i="16" s="1"/>
  <c r="AH229" i="16"/>
  <c r="AJ229" i="16" s="1"/>
  <c r="AH230" i="16"/>
  <c r="AJ230" i="16" s="1"/>
  <c r="AH231" i="16"/>
  <c r="AJ231" i="16" s="1"/>
  <c r="AH232" i="16"/>
  <c r="AJ232" i="16" s="1"/>
  <c r="AH233" i="16"/>
  <c r="AJ233" i="16" s="1"/>
  <c r="AH234" i="16"/>
  <c r="AJ234" i="16" s="1"/>
  <c r="AH235" i="16"/>
  <c r="AJ235" i="16" s="1"/>
  <c r="AH236" i="16"/>
  <c r="AJ236" i="16" s="1"/>
  <c r="AH237" i="16"/>
  <c r="AJ237" i="16" s="1"/>
  <c r="AH238" i="16"/>
  <c r="AJ238" i="16" s="1"/>
  <c r="AH239" i="16"/>
  <c r="AJ239" i="16" s="1"/>
  <c r="AH240" i="16"/>
  <c r="AJ240" i="16" s="1"/>
  <c r="AH241" i="16"/>
  <c r="AJ241" i="16" s="1"/>
  <c r="AH242" i="16"/>
  <c r="AJ242" i="16" s="1"/>
  <c r="AH243" i="16"/>
  <c r="AJ243" i="16" s="1"/>
  <c r="AH244" i="16"/>
  <c r="AJ244" i="16" s="1"/>
  <c r="AH245" i="16"/>
  <c r="AJ245" i="16" s="1"/>
  <c r="AH246" i="16"/>
  <c r="AJ246" i="16" s="1"/>
  <c r="AH247" i="16"/>
  <c r="AJ247" i="16" s="1"/>
  <c r="AH248" i="16"/>
  <c r="AJ248" i="16" s="1"/>
  <c r="S7" i="13"/>
  <c r="S8" i="13"/>
  <c r="AC8" i="13" s="1"/>
  <c r="S9" i="13"/>
  <c r="AC9" i="13" s="1"/>
  <c r="S10" i="13"/>
  <c r="AC10" i="13" s="1"/>
  <c r="S11" i="13"/>
  <c r="S12" i="13"/>
  <c r="AC12" i="13" s="1"/>
  <c r="S13" i="13"/>
  <c r="S14" i="13"/>
  <c r="S15" i="13"/>
  <c r="S16" i="13"/>
  <c r="AC16" i="13" s="1"/>
  <c r="S17" i="13"/>
  <c r="AC17" i="13" s="1"/>
  <c r="S18" i="13"/>
  <c r="S19" i="13"/>
  <c r="S20" i="13"/>
  <c r="S21" i="13"/>
  <c r="S22" i="13"/>
  <c r="S23" i="13"/>
  <c r="S24" i="13"/>
  <c r="AC24" i="13" s="1"/>
  <c r="S25" i="13"/>
  <c r="S26" i="13"/>
  <c r="S27" i="13"/>
  <c r="AC27" i="13" s="1"/>
  <c r="S28" i="13"/>
  <c r="AC28" i="13" s="1"/>
  <c r="S29" i="13"/>
  <c r="AC29" i="13" s="1"/>
  <c r="S30" i="13"/>
  <c r="AC30" i="13" s="1"/>
  <c r="S31" i="13"/>
  <c r="S32" i="13"/>
  <c r="S33" i="13"/>
  <c r="S34" i="13"/>
  <c r="S35" i="13"/>
  <c r="S36" i="13"/>
  <c r="T7" i="15"/>
  <c r="AD7" i="15" s="1"/>
  <c r="T8" i="15"/>
  <c r="AD8" i="15" s="1"/>
  <c r="T9" i="15"/>
  <c r="AD9" i="15" s="1"/>
  <c r="T10" i="15"/>
  <c r="AD10" i="15" s="1"/>
  <c r="T11" i="15"/>
  <c r="AD11" i="15" s="1"/>
  <c r="T12" i="15"/>
  <c r="AD12" i="15" s="1"/>
  <c r="T13" i="15"/>
  <c r="AD13" i="15" s="1"/>
  <c r="T14" i="15"/>
  <c r="AD14" i="15" s="1"/>
  <c r="T15" i="15"/>
  <c r="AD15" i="15" s="1"/>
  <c r="T16" i="15"/>
  <c r="AD16" i="15" s="1"/>
  <c r="T17" i="15"/>
  <c r="AD17" i="15" s="1"/>
  <c r="T18" i="15"/>
  <c r="AD18" i="15" s="1"/>
  <c r="T19" i="15"/>
  <c r="AD19" i="15" s="1"/>
  <c r="T20" i="15"/>
  <c r="AD20" i="15" s="1"/>
  <c r="T21" i="15"/>
  <c r="T22" i="15"/>
  <c r="AD22" i="15" s="1"/>
  <c r="T23" i="15"/>
  <c r="AD23" i="15" s="1"/>
  <c r="T24" i="15"/>
  <c r="AD24" i="15" s="1"/>
  <c r="T25" i="15"/>
  <c r="AD25" i="15" s="1"/>
  <c r="T26" i="15"/>
  <c r="AD26" i="15" s="1"/>
  <c r="T27" i="15"/>
  <c r="AD27" i="15" s="1"/>
  <c r="T28" i="15"/>
  <c r="AD28" i="15" s="1"/>
  <c r="T29" i="15"/>
  <c r="AD29" i="15" s="1"/>
  <c r="T30" i="15"/>
  <c r="AD30" i="15" s="1"/>
  <c r="T31" i="15"/>
  <c r="AD31" i="15" s="1"/>
  <c r="T32" i="15"/>
  <c r="AD32" i="15" s="1"/>
  <c r="T33" i="15"/>
  <c r="AD33" i="15" s="1"/>
  <c r="T34" i="15"/>
  <c r="AD34" i="15" s="1"/>
  <c r="T35" i="15"/>
  <c r="AD35" i="15" s="1"/>
  <c r="T36" i="15"/>
  <c r="AD36" i="15" s="1"/>
  <c r="T37" i="15"/>
  <c r="AD37" i="15" s="1"/>
  <c r="T38" i="15"/>
  <c r="AD38" i="15" s="1"/>
  <c r="T39" i="15"/>
  <c r="AD39" i="15" s="1"/>
  <c r="T40" i="15"/>
  <c r="AD40" i="15" s="1"/>
  <c r="T41" i="15"/>
  <c r="AD41" i="15" s="1"/>
  <c r="T42" i="15"/>
  <c r="AD42" i="15" s="1"/>
  <c r="T43" i="15"/>
  <c r="AD43" i="15" s="1"/>
  <c r="T44" i="15"/>
  <c r="AD44" i="15" s="1"/>
  <c r="T45" i="15"/>
  <c r="AD45" i="15" s="1"/>
  <c r="T46" i="15"/>
  <c r="AD46" i="15" s="1"/>
  <c r="T47" i="15"/>
  <c r="AD47" i="15" s="1"/>
  <c r="T48" i="15"/>
  <c r="AD48" i="15" s="1"/>
  <c r="T49" i="15"/>
  <c r="AD49" i="15" s="1"/>
  <c r="T50" i="15"/>
  <c r="AD50" i="15" s="1"/>
  <c r="T51" i="15"/>
  <c r="AD51" i="15" s="1"/>
  <c r="T52" i="15"/>
  <c r="AD52" i="15" s="1"/>
  <c r="T53" i="15"/>
  <c r="AD53" i="15" s="1"/>
  <c r="T54" i="15"/>
  <c r="AD54" i="15" s="1"/>
  <c r="T55" i="15"/>
  <c r="AD55" i="15" s="1"/>
  <c r="T56" i="15"/>
  <c r="AD56" i="15" s="1"/>
  <c r="T57" i="15"/>
  <c r="AD57" i="15" s="1"/>
  <c r="T58" i="15"/>
  <c r="AD58" i="15" s="1"/>
  <c r="T59" i="15"/>
  <c r="AD59" i="15" s="1"/>
  <c r="T60" i="15"/>
  <c r="AD60" i="15" s="1"/>
  <c r="T61" i="15"/>
  <c r="AD61" i="15" s="1"/>
  <c r="T62" i="15"/>
  <c r="AD62" i="15" s="1"/>
  <c r="T63" i="15"/>
  <c r="AD63" i="15" s="1"/>
  <c r="T64" i="15"/>
  <c r="AD64" i="15" s="1"/>
  <c r="T65" i="15"/>
  <c r="AD65" i="15" s="1"/>
  <c r="T66" i="15"/>
  <c r="AD66" i="15" s="1"/>
  <c r="T67" i="15"/>
  <c r="AD67" i="15" s="1"/>
  <c r="T68" i="15"/>
  <c r="AD68" i="15" s="1"/>
  <c r="T69" i="15"/>
  <c r="AD69" i="15" s="1"/>
  <c r="T70" i="15"/>
  <c r="AD70" i="15" s="1"/>
  <c r="T71" i="15"/>
  <c r="AD71" i="15" s="1"/>
  <c r="T72" i="15"/>
  <c r="AD72" i="15" s="1"/>
  <c r="T73" i="15"/>
  <c r="AD73" i="15" s="1"/>
  <c r="T74" i="15"/>
  <c r="AD74" i="15" s="1"/>
  <c r="T75" i="15"/>
  <c r="AD75" i="15" s="1"/>
  <c r="T76" i="15"/>
  <c r="AD76" i="15" s="1"/>
  <c r="T77" i="15"/>
  <c r="AD77" i="15" s="1"/>
  <c r="T78" i="15"/>
  <c r="AD78" i="15" s="1"/>
  <c r="T79" i="15"/>
  <c r="AD79" i="15" s="1"/>
  <c r="T80" i="15"/>
  <c r="AD80" i="15" s="1"/>
  <c r="T81" i="15"/>
  <c r="T82" i="15"/>
  <c r="AD82" i="15" s="1"/>
  <c r="T83" i="15"/>
  <c r="AD83" i="15" s="1"/>
  <c r="T84" i="15"/>
  <c r="AD84" i="15" s="1"/>
  <c r="T85" i="15"/>
  <c r="AD85" i="15" s="1"/>
  <c r="T86" i="15"/>
  <c r="AD86" i="15" s="1"/>
  <c r="T87" i="15"/>
  <c r="AD87" i="15" s="1"/>
  <c r="T88" i="15"/>
  <c r="AD88" i="15" s="1"/>
  <c r="T89" i="15"/>
  <c r="AD89" i="15" s="1"/>
  <c r="T90" i="15"/>
  <c r="AD90" i="15" s="1"/>
  <c r="T91" i="15"/>
  <c r="AD91" i="15" s="1"/>
  <c r="T92" i="15"/>
  <c r="AD92" i="15" s="1"/>
  <c r="T93" i="15"/>
  <c r="AD93" i="15" s="1"/>
  <c r="T94" i="15"/>
  <c r="AD94" i="15" s="1"/>
  <c r="T95" i="15"/>
  <c r="AD95" i="15" s="1"/>
  <c r="T96" i="15"/>
  <c r="AD96" i="15" s="1"/>
  <c r="T97" i="15"/>
  <c r="AD97" i="15" s="1"/>
  <c r="T98" i="15"/>
  <c r="AD98" i="15" s="1"/>
  <c r="T99" i="15"/>
  <c r="T100" i="15"/>
  <c r="AD100" i="15" s="1"/>
  <c r="T101" i="15"/>
  <c r="AD101" i="15" s="1"/>
  <c r="T102" i="15"/>
  <c r="AD102" i="15" s="1"/>
  <c r="T103" i="15"/>
  <c r="AD103" i="15" s="1"/>
  <c r="T104" i="15"/>
  <c r="AD104" i="15" s="1"/>
  <c r="T105" i="15"/>
  <c r="AD105" i="15" s="1"/>
  <c r="T106" i="15"/>
  <c r="AD106" i="15" s="1"/>
  <c r="T107" i="15"/>
  <c r="AD107" i="15" s="1"/>
  <c r="S7" i="14"/>
  <c r="S8" i="14"/>
  <c r="S9" i="14"/>
  <c r="AC9" i="14" s="1"/>
  <c r="S10" i="14"/>
  <c r="S11" i="14"/>
  <c r="S12" i="14"/>
  <c r="AC12" i="14" s="1"/>
  <c r="S13" i="14"/>
  <c r="S14" i="14"/>
  <c r="S15" i="14"/>
  <c r="S16" i="14"/>
  <c r="S17" i="14"/>
  <c r="AC17" i="14" s="1"/>
  <c r="S18" i="14"/>
  <c r="AC18" i="14" s="1"/>
  <c r="S19" i="14"/>
  <c r="AC19" i="14" s="1"/>
  <c r="S20" i="14"/>
  <c r="S21" i="14"/>
  <c r="AC21" i="14" s="1"/>
  <c r="S22" i="14"/>
  <c r="S23" i="14"/>
  <c r="S24" i="14"/>
  <c r="S25" i="14"/>
  <c r="S26" i="14"/>
  <c r="S27" i="14"/>
  <c r="AC27" i="14" s="1"/>
  <c r="S28" i="14"/>
  <c r="AC28" i="14" s="1"/>
  <c r="S29" i="14"/>
  <c r="S30" i="14"/>
  <c r="S31" i="14"/>
  <c r="AC31" i="14" s="1"/>
  <c r="S32" i="14"/>
  <c r="S33" i="14"/>
  <c r="S34" i="14"/>
  <c r="S35" i="14"/>
  <c r="AC35" i="14" s="1"/>
  <c r="S36" i="14"/>
  <c r="S37" i="14"/>
  <c r="AC37" i="14" s="1"/>
  <c r="S38" i="14"/>
  <c r="S39" i="14"/>
  <c r="S40" i="14"/>
  <c r="S41" i="14"/>
  <c r="AC41" i="14" s="1"/>
  <c r="S42" i="14"/>
  <c r="AC42" i="14" s="1"/>
  <c r="S43" i="14"/>
  <c r="S44" i="14"/>
  <c r="S45" i="14"/>
  <c r="AC45" i="14" s="1"/>
  <c r="S46" i="14"/>
  <c r="V7" i="12"/>
  <c r="Z7" i="12" s="1"/>
  <c r="V8" i="12"/>
  <c r="V9" i="12"/>
  <c r="Z9" i="12" s="1"/>
  <c r="V10" i="12"/>
  <c r="Z10" i="12" s="1"/>
  <c r="V11" i="12"/>
  <c r="V12" i="12"/>
  <c r="V13" i="12"/>
  <c r="Z13" i="12" s="1"/>
  <c r="V14" i="12"/>
  <c r="Z14" i="12" s="1"/>
  <c r="V15" i="12"/>
  <c r="Z15" i="12" s="1"/>
  <c r="V16" i="12"/>
  <c r="Z16" i="12" s="1"/>
  <c r="V17" i="12"/>
  <c r="Z17" i="12" s="1"/>
  <c r="V18" i="12"/>
  <c r="Z18" i="12" s="1"/>
  <c r="V19" i="12"/>
  <c r="Z19" i="12" s="1"/>
  <c r="V20" i="12"/>
  <c r="V21" i="12"/>
  <c r="Z21" i="12" s="1"/>
  <c r="V22" i="12"/>
  <c r="Z22" i="12" s="1"/>
  <c r="V23" i="12"/>
  <c r="Z23" i="12" s="1"/>
  <c r="V24" i="12"/>
  <c r="V25" i="12"/>
  <c r="V26" i="12"/>
  <c r="V27" i="12"/>
  <c r="V28" i="12"/>
  <c r="Z28" i="12" s="1"/>
  <c r="V29" i="12"/>
  <c r="Z29" i="12" s="1"/>
  <c r="V30" i="12"/>
  <c r="Z30" i="12" s="1"/>
  <c r="V31" i="12"/>
  <c r="Z31" i="12" s="1"/>
  <c r="V32" i="12"/>
  <c r="V33" i="12"/>
  <c r="Z33" i="12" s="1"/>
  <c r="V34" i="12"/>
  <c r="V35" i="12"/>
  <c r="V36" i="12"/>
  <c r="Z36" i="12" s="1"/>
  <c r="V37" i="12"/>
  <c r="V38" i="12"/>
  <c r="Z38" i="12" s="1"/>
  <c r="V39" i="12"/>
  <c r="Z39" i="12" s="1"/>
  <c r="V40" i="12"/>
  <c r="Z40" i="12" s="1"/>
  <c r="V41" i="12"/>
  <c r="Z41" i="12" s="1"/>
  <c r="V42" i="12"/>
  <c r="V43" i="12"/>
  <c r="Z43" i="12" s="1"/>
  <c r="V44" i="12"/>
  <c r="V45" i="12"/>
  <c r="Z45" i="12" s="1"/>
  <c r="V46" i="12"/>
  <c r="Z46" i="12" s="1"/>
  <c r="V47" i="12"/>
  <c r="Z47" i="12" s="1"/>
  <c r="V48" i="12"/>
  <c r="Z48" i="12" s="1"/>
  <c r="V49" i="12"/>
  <c r="V50" i="12"/>
  <c r="Z50" i="12" s="1"/>
  <c r="V51" i="12"/>
  <c r="Z51" i="12" s="1"/>
  <c r="V52" i="12"/>
  <c r="Z52" i="12" s="1"/>
  <c r="V53" i="12"/>
  <c r="Z53" i="12" s="1"/>
  <c r="V54" i="12"/>
  <c r="Z54" i="12" s="1"/>
  <c r="V55" i="12"/>
  <c r="Z55" i="12" s="1"/>
  <c r="V56" i="12"/>
  <c r="Z56" i="12" s="1"/>
  <c r="V57" i="12"/>
  <c r="Z57" i="12" s="1"/>
  <c r="V58" i="12"/>
  <c r="Z58" i="12" s="1"/>
  <c r="V59" i="12"/>
  <c r="Z59" i="12" s="1"/>
  <c r="V60" i="12"/>
  <c r="Z60" i="12" s="1"/>
  <c r="V61" i="12"/>
  <c r="Z61" i="12" s="1"/>
  <c r="V62" i="12"/>
  <c r="Z62" i="12" s="1"/>
  <c r="V63" i="12"/>
  <c r="Z63" i="12" s="1"/>
  <c r="V64" i="12"/>
  <c r="Z64" i="12" s="1"/>
  <c r="V65" i="12"/>
  <c r="Z65" i="12" s="1"/>
  <c r="V66" i="12"/>
  <c r="Z66" i="12" s="1"/>
  <c r="V67" i="12"/>
  <c r="Z67" i="12" s="1"/>
  <c r="V68" i="12"/>
  <c r="V69" i="12"/>
  <c r="Z69" i="12" s="1"/>
  <c r="V70" i="12"/>
  <c r="V71" i="12"/>
  <c r="Z71" i="12" s="1"/>
  <c r="V72" i="12"/>
  <c r="Z72" i="12" s="1"/>
  <c r="V73" i="12"/>
  <c r="V74" i="12"/>
  <c r="Z74" i="12" s="1"/>
  <c r="V75" i="12"/>
  <c r="Z75" i="12" s="1"/>
  <c r="V76" i="12"/>
  <c r="V77" i="12"/>
  <c r="V78" i="12"/>
  <c r="Z78" i="12" s="1"/>
  <c r="V79" i="12"/>
  <c r="Z79" i="12" s="1"/>
  <c r="V80" i="12"/>
  <c r="Z80" i="12" s="1"/>
  <c r="V81" i="12"/>
  <c r="V82" i="12"/>
  <c r="Z82" i="12" s="1"/>
  <c r="V83" i="12"/>
  <c r="Z83" i="12" s="1"/>
  <c r="V84" i="12"/>
  <c r="Z84" i="12" s="1"/>
  <c r="V85" i="12"/>
  <c r="V86" i="12"/>
  <c r="Z86" i="12" s="1"/>
  <c r="V87" i="12"/>
  <c r="V88" i="12"/>
  <c r="Z88" i="12" s="1"/>
  <c r="V89" i="12"/>
  <c r="V90" i="12"/>
  <c r="V91" i="12"/>
  <c r="Z91" i="12" s="1"/>
  <c r="V92" i="12"/>
  <c r="Z92" i="12" s="1"/>
  <c r="V93" i="12"/>
  <c r="Z93" i="12" s="1"/>
  <c r="V94" i="12"/>
  <c r="V95" i="12"/>
  <c r="Z95" i="12" s="1"/>
  <c r="V96" i="12"/>
  <c r="V97" i="12"/>
  <c r="Z97" i="12" s="1"/>
  <c r="V98" i="12"/>
  <c r="V99" i="12"/>
  <c r="V100" i="12"/>
  <c r="Z100" i="12" s="1"/>
  <c r="V101" i="12"/>
  <c r="Z101" i="12" s="1"/>
  <c r="V102" i="12"/>
  <c r="V103" i="12"/>
  <c r="Z103" i="12" s="1"/>
  <c r="V104" i="12"/>
  <c r="Z104" i="12" s="1"/>
  <c r="V105" i="12"/>
  <c r="Z105" i="12" s="1"/>
  <c r="V106" i="12"/>
  <c r="V107" i="12"/>
  <c r="Z107" i="12" s="1"/>
  <c r="V108" i="12"/>
  <c r="Z108" i="12" s="1"/>
  <c r="V109" i="12"/>
  <c r="Z109" i="12" s="1"/>
  <c r="V110" i="12"/>
  <c r="V111" i="12"/>
  <c r="Z111" i="12" s="1"/>
  <c r="V112" i="12"/>
  <c r="Z112" i="12" s="1"/>
  <c r="V113" i="12"/>
  <c r="Z113" i="12" s="1"/>
  <c r="V114" i="12"/>
  <c r="V115" i="12"/>
  <c r="Z115" i="12" s="1"/>
  <c r="V116" i="12"/>
  <c r="V117" i="12"/>
  <c r="Z117" i="12" s="1"/>
  <c r="V118" i="12"/>
  <c r="V119" i="12"/>
  <c r="V120" i="12"/>
  <c r="Z120" i="12" s="1"/>
  <c r="V121" i="12"/>
  <c r="Z121" i="12" s="1"/>
  <c r="V122" i="12"/>
  <c r="Z122" i="12" s="1"/>
  <c r="V123" i="12"/>
  <c r="Z123" i="12" s="1"/>
  <c r="V124" i="12"/>
  <c r="Z124" i="12" s="1"/>
  <c r="V125" i="12"/>
  <c r="V126" i="12"/>
  <c r="Z126" i="12" s="1"/>
  <c r="V127" i="12"/>
  <c r="Z127" i="12" s="1"/>
  <c r="V128" i="12"/>
  <c r="Z128" i="12" s="1"/>
  <c r="V129" i="12"/>
  <c r="Z129" i="12" s="1"/>
  <c r="V130" i="12"/>
  <c r="Z130" i="12" s="1"/>
  <c r="V131" i="12"/>
  <c r="V132" i="12"/>
  <c r="Z132" i="12" s="1"/>
  <c r="V133" i="12"/>
  <c r="Z133" i="12" s="1"/>
  <c r="V134" i="12"/>
  <c r="Z134" i="12" s="1"/>
  <c r="V135" i="12"/>
  <c r="V136" i="12"/>
  <c r="Z136" i="12" s="1"/>
  <c r="V137" i="12"/>
  <c r="Z137" i="12" s="1"/>
  <c r="V138" i="12"/>
  <c r="Z138" i="12" s="1"/>
  <c r="V139" i="12"/>
  <c r="V140" i="12"/>
  <c r="Z140" i="12" s="1"/>
  <c r="V141" i="12"/>
  <c r="Z141" i="12" s="1"/>
  <c r="V142" i="12"/>
  <c r="V143" i="12"/>
  <c r="Z143" i="12" s="1"/>
  <c r="V144" i="12"/>
  <c r="Z144" i="12" s="1"/>
  <c r="V145" i="12"/>
  <c r="V146" i="12"/>
  <c r="Z146" i="12" s="1"/>
  <c r="V147" i="12"/>
  <c r="Z147" i="12" s="1"/>
  <c r="V148" i="12"/>
  <c r="V149" i="12"/>
  <c r="V150" i="12"/>
  <c r="V151" i="12"/>
  <c r="Z151" i="12" s="1"/>
  <c r="V152" i="12"/>
  <c r="Z152" i="12" s="1"/>
  <c r="V153" i="12"/>
  <c r="Z153" i="12" s="1"/>
  <c r="V154" i="12"/>
  <c r="V155" i="12"/>
  <c r="Z155" i="12" s="1"/>
  <c r="V156" i="12"/>
  <c r="Z156" i="12" s="1"/>
  <c r="V157" i="12"/>
  <c r="Z157" i="12" s="1"/>
  <c r="V158" i="12"/>
  <c r="Z158" i="12" s="1"/>
  <c r="V159" i="12"/>
  <c r="V160" i="12"/>
  <c r="Z160" i="12" s="1"/>
  <c r="V161" i="12"/>
  <c r="V162" i="12"/>
  <c r="Z162" i="12" s="1"/>
  <c r="V163" i="12"/>
  <c r="V164" i="12"/>
  <c r="Z164" i="12" s="1"/>
  <c r="V165" i="12"/>
  <c r="Z165" i="12" s="1"/>
  <c r="V166" i="12"/>
  <c r="Z166" i="12" s="1"/>
  <c r="V167" i="12"/>
  <c r="Z167" i="12" s="1"/>
  <c r="V168" i="12"/>
  <c r="Z168" i="12" s="1"/>
  <c r="V169" i="12"/>
  <c r="V170" i="12"/>
  <c r="Z170" i="12" s="1"/>
  <c r="V171" i="12"/>
  <c r="Z171" i="12" s="1"/>
  <c r="V172" i="12"/>
  <c r="Z172" i="12" s="1"/>
  <c r="V173" i="12"/>
  <c r="Z173" i="12" s="1"/>
  <c r="V174" i="12"/>
  <c r="Z174" i="12" s="1"/>
  <c r="V175" i="12"/>
  <c r="Z175" i="12" s="1"/>
  <c r="V176" i="12"/>
  <c r="V177" i="12"/>
  <c r="Z177" i="12" s="1"/>
  <c r="V178" i="12"/>
  <c r="Z178" i="12" s="1"/>
  <c r="V179" i="12"/>
  <c r="Z179" i="12" s="1"/>
  <c r="V180" i="12"/>
  <c r="Z180" i="12" s="1"/>
  <c r="V181" i="12"/>
  <c r="Z181" i="12" s="1"/>
  <c r="V182" i="12"/>
  <c r="Z182" i="12" s="1"/>
  <c r="V183" i="12"/>
  <c r="Z183" i="12" s="1"/>
  <c r="V184" i="12"/>
  <c r="Z184" i="12" s="1"/>
  <c r="V185" i="12"/>
  <c r="V186" i="12"/>
  <c r="V187" i="12"/>
  <c r="Z187" i="12" s="1"/>
  <c r="V188" i="12"/>
  <c r="Z188" i="12" s="1"/>
  <c r="V189" i="12"/>
  <c r="Z189" i="12" s="1"/>
  <c r="V190" i="12"/>
  <c r="Z190" i="12" s="1"/>
  <c r="V191" i="12"/>
  <c r="V192" i="12"/>
  <c r="Z192" i="12" s="1"/>
  <c r="V193" i="12"/>
  <c r="V194" i="12"/>
  <c r="Z194" i="12" s="1"/>
  <c r="V195" i="12"/>
  <c r="Z195" i="12" s="1"/>
  <c r="V196" i="12"/>
  <c r="V197" i="12"/>
  <c r="V198" i="12"/>
  <c r="Z198" i="12" s="1"/>
  <c r="V199" i="12"/>
  <c r="Z199" i="12" s="1"/>
  <c r="V200" i="12"/>
  <c r="Z200" i="12" s="1"/>
  <c r="V201" i="12"/>
  <c r="Z201" i="12" s="1"/>
  <c r="V202" i="12"/>
  <c r="V203" i="12"/>
  <c r="Z203" i="12" s="1"/>
  <c r="V204" i="12"/>
  <c r="Z204" i="12" s="1"/>
  <c r="V205" i="12"/>
  <c r="Z205" i="12" s="1"/>
  <c r="V206" i="12"/>
  <c r="Z206" i="12" s="1"/>
  <c r="V207" i="12"/>
  <c r="Z207" i="12" s="1"/>
  <c r="V208" i="12"/>
  <c r="Z208" i="12" s="1"/>
  <c r="V209" i="12"/>
  <c r="Z209" i="12" s="1"/>
  <c r="V210" i="12"/>
  <c r="Z210" i="12" s="1"/>
  <c r="V211" i="12"/>
  <c r="V212" i="12"/>
  <c r="Z212" i="12" s="1"/>
  <c r="V213" i="12"/>
  <c r="Z213" i="12" s="1"/>
  <c r="V214" i="12"/>
  <c r="V215" i="12"/>
  <c r="Z215" i="12" s="1"/>
  <c r="V216" i="12"/>
  <c r="Z216" i="12" s="1"/>
  <c r="V217" i="12"/>
  <c r="Z217" i="12" s="1"/>
  <c r="V218" i="12"/>
  <c r="Z218" i="12" s="1"/>
  <c r="V219" i="12"/>
  <c r="V220" i="12"/>
  <c r="Z220" i="12" s="1"/>
  <c r="V221" i="12"/>
  <c r="V222" i="12"/>
  <c r="Z222" i="12" s="1"/>
  <c r="V223" i="12"/>
  <c r="Z223" i="12" s="1"/>
  <c r="V224" i="12"/>
  <c r="Z224" i="12" s="1"/>
  <c r="V225" i="12"/>
  <c r="V226" i="12"/>
  <c r="V227" i="12"/>
  <c r="V228" i="12"/>
  <c r="Z228" i="12" s="1"/>
  <c r="V229" i="12"/>
  <c r="Z229" i="12" s="1"/>
  <c r="V230" i="12"/>
  <c r="Z230" i="12" s="1"/>
  <c r="V231" i="12"/>
  <c r="V232" i="12"/>
  <c r="V233" i="12"/>
  <c r="Z233" i="12" s="1"/>
  <c r="V234" i="12"/>
  <c r="Z234" i="12" s="1"/>
  <c r="V235" i="12"/>
  <c r="V236" i="12"/>
  <c r="Z236" i="12" s="1"/>
  <c r="V237" i="12"/>
  <c r="Z237" i="12" s="1"/>
  <c r="V238" i="12"/>
  <c r="Z238" i="12" s="1"/>
  <c r="V239" i="12"/>
  <c r="V240" i="12"/>
  <c r="V241" i="12"/>
  <c r="V242" i="12"/>
  <c r="Z242" i="12" s="1"/>
  <c r="V243" i="12"/>
  <c r="Z243" i="12" s="1"/>
  <c r="V244" i="12"/>
  <c r="V245" i="12"/>
  <c r="Z245" i="12" s="1"/>
  <c r="V246" i="12"/>
  <c r="Z246" i="12" s="1"/>
  <c r="V247" i="12"/>
  <c r="V248" i="12"/>
  <c r="Z248" i="12" s="1"/>
  <c r="V249" i="12"/>
  <c r="Z249" i="12" s="1"/>
  <c r="V250" i="12"/>
  <c r="Z250" i="12" s="1"/>
  <c r="V251" i="12"/>
  <c r="Z251" i="12" s="1"/>
  <c r="V252" i="12"/>
  <c r="Z252" i="12" s="1"/>
  <c r="V253" i="12"/>
  <c r="Z253" i="12" s="1"/>
  <c r="V254" i="12"/>
  <c r="V255" i="12"/>
  <c r="Z255" i="12" s="1"/>
  <c r="V256" i="12"/>
  <c r="V257" i="12"/>
  <c r="V258" i="12"/>
  <c r="Z258" i="12" s="1"/>
  <c r="V259" i="12"/>
  <c r="Z259" i="12" s="1"/>
  <c r="V260" i="12"/>
  <c r="Z260" i="12" s="1"/>
  <c r="V261" i="12"/>
  <c r="Z261" i="12" s="1"/>
  <c r="V262" i="12"/>
  <c r="Z262" i="12" s="1"/>
  <c r="V263" i="12"/>
  <c r="Z263" i="12" s="1"/>
  <c r="V264" i="12"/>
  <c r="Z264" i="12" s="1"/>
  <c r="V265" i="12"/>
  <c r="V266" i="12"/>
  <c r="Z266" i="12" s="1"/>
  <c r="V267" i="12"/>
  <c r="Z267" i="12" s="1"/>
  <c r="V268" i="12"/>
  <c r="Z268" i="12" s="1"/>
  <c r="V269" i="12"/>
  <c r="V270" i="12"/>
  <c r="Z270" i="12" s="1"/>
  <c r="V271" i="12"/>
  <c r="Z271" i="12" s="1"/>
  <c r="V272" i="12"/>
  <c r="Z272" i="12" s="1"/>
  <c r="V273" i="12"/>
  <c r="V274" i="12"/>
  <c r="V275" i="12"/>
  <c r="Z275" i="12" s="1"/>
  <c r="V276" i="12"/>
  <c r="V277" i="12"/>
  <c r="Z277" i="12" s="1"/>
  <c r="V278" i="12"/>
  <c r="V279" i="12"/>
  <c r="Z279" i="12" s="1"/>
  <c r="V280" i="12"/>
  <c r="Z280" i="12" s="1"/>
  <c r="V281" i="12"/>
  <c r="Z281" i="12" s="1"/>
  <c r="V282" i="12"/>
  <c r="Z282" i="12" s="1"/>
  <c r="V283" i="12"/>
  <c r="Z283" i="12" s="1"/>
  <c r="V284" i="12"/>
  <c r="Z284" i="12" s="1"/>
  <c r="V285" i="12"/>
  <c r="V286" i="12"/>
  <c r="V287" i="12"/>
  <c r="Z287" i="12" s="1"/>
  <c r="V288" i="12"/>
  <c r="Z288" i="12" s="1"/>
  <c r="V289" i="12"/>
  <c r="V290" i="12"/>
  <c r="Z290" i="12" s="1"/>
  <c r="V291" i="12"/>
  <c r="V292" i="12"/>
  <c r="Z292" i="12" s="1"/>
  <c r="V293" i="12"/>
  <c r="Z293" i="12" s="1"/>
  <c r="V294" i="12"/>
  <c r="Z294" i="12" s="1"/>
  <c r="V295" i="12"/>
  <c r="V296" i="12"/>
  <c r="Z296" i="12" s="1"/>
  <c r="V297" i="12"/>
  <c r="Z297" i="12" s="1"/>
  <c r="V298" i="12"/>
  <c r="V299" i="12"/>
  <c r="Z299" i="12" s="1"/>
  <c r="V300" i="12"/>
  <c r="Z300" i="12" s="1"/>
  <c r="V301" i="12"/>
  <c r="Z301" i="12" s="1"/>
  <c r="V302" i="12"/>
  <c r="V303" i="12"/>
  <c r="Z303" i="12" s="1"/>
  <c r="V304" i="12"/>
  <c r="V305" i="12"/>
  <c r="V306" i="12"/>
  <c r="Z306" i="12" s="1"/>
  <c r="V307" i="12"/>
  <c r="Z307" i="12" s="1"/>
  <c r="V308" i="12"/>
  <c r="Z308" i="12" s="1"/>
  <c r="V309" i="12"/>
  <c r="Z309" i="12" s="1"/>
  <c r="V310" i="12"/>
  <c r="Z310" i="12" s="1"/>
  <c r="V311" i="12"/>
  <c r="Z311" i="12" s="1"/>
  <c r="V312" i="12"/>
  <c r="Z312" i="12" s="1"/>
  <c r="V313" i="12"/>
  <c r="V314" i="12"/>
  <c r="Z314" i="12" s="1"/>
  <c r="V315" i="12"/>
  <c r="Z315" i="12" s="1"/>
  <c r="V316" i="12"/>
  <c r="Z316" i="12" s="1"/>
  <c r="V317" i="12"/>
  <c r="V318" i="12"/>
  <c r="Z318" i="12" s="1"/>
  <c r="V319" i="12"/>
  <c r="V320" i="12"/>
  <c r="Z320" i="12" s="1"/>
  <c r="V321" i="12"/>
  <c r="Z321" i="12" s="1"/>
  <c r="V322" i="12"/>
  <c r="Z322" i="12" s="1"/>
  <c r="V323" i="12"/>
  <c r="Z323" i="12" s="1"/>
  <c r="V324" i="12"/>
  <c r="Z324" i="12" s="1"/>
  <c r="V325" i="12"/>
  <c r="Z325" i="12" s="1"/>
  <c r="V326" i="12"/>
  <c r="V327" i="12"/>
  <c r="Z327" i="12" s="1"/>
  <c r="V328" i="12"/>
  <c r="V329" i="12"/>
  <c r="Z329" i="12" s="1"/>
  <c r="V330" i="12"/>
  <c r="V331" i="12"/>
  <c r="V332" i="12"/>
  <c r="Z332" i="12" s="1"/>
  <c r="V333" i="12"/>
  <c r="Z333" i="12" s="1"/>
  <c r="V334" i="12"/>
  <c r="Z334" i="12" s="1"/>
  <c r="V335" i="12"/>
  <c r="V336" i="12"/>
  <c r="Z336" i="12" s="1"/>
  <c r="V337" i="12"/>
  <c r="V338" i="12"/>
  <c r="Z338" i="12" s="1"/>
  <c r="V339" i="12"/>
  <c r="V340" i="12"/>
  <c r="Z340" i="12" s="1"/>
  <c r="V341" i="12"/>
  <c r="V342" i="12"/>
  <c r="Z342" i="12" s="1"/>
  <c r="V343" i="12"/>
  <c r="Z343" i="12" s="1"/>
  <c r="V344" i="12"/>
  <c r="Z344" i="12" s="1"/>
  <c r="V345" i="12"/>
  <c r="Z345" i="12" s="1"/>
  <c r="V346" i="12"/>
  <c r="Z346" i="12" s="1"/>
  <c r="V347" i="12"/>
  <c r="Z347" i="12" s="1"/>
  <c r="V348" i="12"/>
  <c r="Z348" i="12" s="1"/>
  <c r="V349" i="12"/>
  <c r="V350" i="12"/>
  <c r="Z350" i="12" s="1"/>
  <c r="V351" i="12"/>
  <c r="Z351" i="12" s="1"/>
  <c r="V352" i="12"/>
  <c r="V353" i="12"/>
  <c r="Z353" i="12" s="1"/>
  <c r="V354" i="12"/>
  <c r="V355" i="12"/>
  <c r="Z355" i="12" s="1"/>
  <c r="V356" i="12"/>
  <c r="V357" i="12"/>
  <c r="Z357" i="12" s="1"/>
  <c r="V358" i="12"/>
  <c r="V359" i="12"/>
  <c r="Z359" i="12" s="1"/>
  <c r="V360" i="12"/>
  <c r="Z360" i="12" s="1"/>
  <c r="V361" i="12"/>
  <c r="Z361" i="12" s="1"/>
  <c r="V362" i="12"/>
  <c r="Z362" i="12" s="1"/>
  <c r="V363" i="12"/>
  <c r="V364" i="12"/>
  <c r="Z364" i="12" s="1"/>
  <c r="V365" i="12"/>
  <c r="Z365" i="12" s="1"/>
  <c r="V366" i="12"/>
  <c r="Z366" i="12" s="1"/>
  <c r="V367" i="12"/>
  <c r="Z367" i="12" s="1"/>
  <c r="V368" i="12"/>
  <c r="V369" i="12"/>
  <c r="V370" i="12"/>
  <c r="Z370" i="12" s="1"/>
  <c r="V371" i="12"/>
  <c r="Z371" i="12" s="1"/>
  <c r="V372" i="12"/>
  <c r="V373" i="12"/>
  <c r="V374" i="12"/>
  <c r="Z374" i="12" s="1"/>
  <c r="V375" i="12"/>
  <c r="V376" i="12"/>
  <c r="Z376" i="12" s="1"/>
  <c r="V377" i="12"/>
  <c r="V378" i="12"/>
  <c r="V379" i="12"/>
  <c r="Z379" i="12" s="1"/>
  <c r="V380" i="12"/>
  <c r="Z380" i="12" s="1"/>
  <c r="V381" i="12"/>
  <c r="Z381" i="12" s="1"/>
  <c r="V382" i="12"/>
  <c r="V383" i="12"/>
  <c r="Z383" i="12" s="1"/>
  <c r="V384" i="12"/>
  <c r="Z384" i="12" s="1"/>
  <c r="V385" i="12"/>
  <c r="Z385" i="12" s="1"/>
  <c r="V386" i="12"/>
  <c r="V387" i="12"/>
  <c r="V388" i="12"/>
  <c r="V389" i="12"/>
  <c r="Z389" i="12" s="1"/>
  <c r="V390" i="12"/>
  <c r="V391" i="12"/>
  <c r="V392" i="12"/>
  <c r="V393" i="12"/>
  <c r="Z393" i="12" s="1"/>
  <c r="V394" i="12"/>
  <c r="Z394" i="12" s="1"/>
  <c r="V395" i="12"/>
  <c r="Z395" i="12" s="1"/>
  <c r="V396" i="12"/>
  <c r="Z396" i="12" s="1"/>
  <c r="V397" i="12"/>
  <c r="V398" i="12"/>
  <c r="V399" i="12"/>
  <c r="Z399" i="12" s="1"/>
  <c r="V400" i="12"/>
  <c r="V401" i="12"/>
  <c r="V402" i="12"/>
  <c r="Z402" i="12" s="1"/>
  <c r="V403" i="12"/>
  <c r="V404" i="12"/>
  <c r="Z404" i="12" s="1"/>
  <c r="V405" i="12"/>
  <c r="Z405" i="12" s="1"/>
  <c r="V406" i="12"/>
  <c r="Z406" i="12" s="1"/>
  <c r="V407" i="12"/>
  <c r="Z407" i="12" s="1"/>
  <c r="V408" i="12"/>
  <c r="Z408" i="12" s="1"/>
  <c r="V409" i="12"/>
  <c r="Z409" i="12" s="1"/>
  <c r="V410" i="12"/>
  <c r="Z410" i="12" s="1"/>
  <c r="V411" i="12"/>
  <c r="Z411" i="12" s="1"/>
  <c r="V412" i="12"/>
  <c r="Z412" i="12" s="1"/>
  <c r="V413" i="12"/>
  <c r="Z413" i="12" s="1"/>
  <c r="V414" i="12"/>
  <c r="Z414" i="12" s="1"/>
  <c r="V415" i="12"/>
  <c r="V416" i="12"/>
  <c r="Z416" i="12" s="1"/>
  <c r="V417" i="12"/>
  <c r="V418" i="12"/>
  <c r="V419" i="12"/>
  <c r="Z419" i="12" s="1"/>
  <c r="V420" i="12"/>
  <c r="Z420" i="12" s="1"/>
  <c r="V421" i="12"/>
  <c r="V422" i="12"/>
  <c r="Z422" i="12" s="1"/>
  <c r="V423" i="12"/>
  <c r="Z423" i="12" s="1"/>
  <c r="V424" i="12"/>
  <c r="Z424" i="12" s="1"/>
  <c r="V425" i="12"/>
  <c r="Z425" i="12" s="1"/>
  <c r="V426" i="12"/>
  <c r="Z426" i="12" s="1"/>
  <c r="V427" i="12"/>
  <c r="V428" i="12"/>
  <c r="V429" i="12"/>
  <c r="V430" i="12"/>
  <c r="Z430" i="12" s="1"/>
  <c r="V431" i="12"/>
  <c r="Z431" i="12" s="1"/>
  <c r="V432" i="12"/>
  <c r="Z432" i="12" s="1"/>
  <c r="V433" i="12"/>
  <c r="V434" i="12"/>
  <c r="Z434" i="12" s="1"/>
  <c r="V435" i="12"/>
  <c r="Z435" i="12" s="1"/>
  <c r="V436" i="12"/>
  <c r="Z436" i="12" s="1"/>
  <c r="V437" i="12"/>
  <c r="V438" i="12"/>
  <c r="V439" i="12"/>
  <c r="Z439" i="12" s="1"/>
  <c r="V440" i="12"/>
  <c r="Z440" i="12" s="1"/>
  <c r="V441" i="12"/>
  <c r="Z441" i="12" s="1"/>
  <c r="V442" i="12"/>
  <c r="Z442" i="12" s="1"/>
  <c r="V443" i="12"/>
  <c r="Z443" i="12" s="1"/>
  <c r="V444" i="12"/>
  <c r="Z444" i="12" s="1"/>
  <c r="V445" i="12"/>
  <c r="Z445" i="12" s="1"/>
  <c r="V446" i="12"/>
  <c r="Z446" i="12" s="1"/>
  <c r="V447" i="12"/>
  <c r="Z447" i="12" s="1"/>
  <c r="V448" i="12"/>
  <c r="V449" i="12"/>
  <c r="Z449" i="12" s="1"/>
  <c r="V450" i="12"/>
  <c r="Z450" i="12" s="1"/>
  <c r="V451" i="12"/>
  <c r="Z451" i="12" s="1"/>
  <c r="V452" i="12"/>
  <c r="Z452" i="12" s="1"/>
  <c r="V453" i="12"/>
  <c r="Z453" i="12" s="1"/>
  <c r="V454" i="12"/>
  <c r="Z454" i="12" s="1"/>
  <c r="V455" i="12"/>
  <c r="Z455" i="12" s="1"/>
  <c r="V456" i="12"/>
  <c r="Z456" i="12" s="1"/>
  <c r="V457" i="12"/>
  <c r="Z457" i="12" s="1"/>
  <c r="V458" i="12"/>
  <c r="V459" i="12"/>
  <c r="Z459" i="12" s="1"/>
  <c r="V460" i="12"/>
  <c r="Z460" i="12" s="1"/>
  <c r="V461" i="12"/>
  <c r="V462" i="12"/>
  <c r="Z462" i="12" s="1"/>
  <c r="V463" i="12"/>
  <c r="Z463" i="12" s="1"/>
  <c r="V464" i="12"/>
  <c r="Z464" i="12" s="1"/>
  <c r="V465" i="12"/>
  <c r="Z465" i="12" s="1"/>
  <c r="V466" i="12"/>
  <c r="V467" i="12"/>
  <c r="Z467" i="12" s="1"/>
  <c r="V468" i="12"/>
  <c r="Z468" i="12" s="1"/>
  <c r="V469" i="12"/>
  <c r="V470" i="12"/>
  <c r="V471" i="12"/>
  <c r="Z471" i="12" s="1"/>
  <c r="V472" i="12"/>
  <c r="Z472" i="12" s="1"/>
  <c r="V473" i="12"/>
  <c r="Z473" i="12" s="1"/>
  <c r="V474" i="12"/>
  <c r="Z474" i="12" s="1"/>
  <c r="V475" i="12"/>
  <c r="V476" i="12"/>
  <c r="Z476" i="12" s="1"/>
  <c r="V477" i="12"/>
  <c r="Z477" i="12" s="1"/>
  <c r="V478" i="12"/>
  <c r="V479" i="12"/>
  <c r="Z479" i="12" s="1"/>
  <c r="V480" i="12"/>
  <c r="Z480" i="12" s="1"/>
  <c r="V481" i="12"/>
  <c r="Z481" i="12" s="1"/>
  <c r="V482" i="12"/>
  <c r="Z482" i="12" s="1"/>
  <c r="V483" i="12"/>
  <c r="V484" i="12"/>
  <c r="Z484" i="12" s="1"/>
  <c r="V485" i="12"/>
  <c r="Z485" i="12" s="1"/>
  <c r="V486" i="12"/>
  <c r="V487" i="12"/>
  <c r="Z487" i="12" s="1"/>
  <c r="V488" i="12"/>
  <c r="V489" i="12"/>
  <c r="Z489" i="12" s="1"/>
  <c r="V490" i="12"/>
  <c r="Z490" i="12" s="1"/>
  <c r="V491" i="12"/>
  <c r="V492" i="12"/>
  <c r="V493" i="12"/>
  <c r="Z493" i="12" s="1"/>
  <c r="V494" i="12"/>
  <c r="Z494" i="12" s="1"/>
  <c r="V495" i="12"/>
  <c r="Z495" i="12" s="1"/>
  <c r="V496" i="12"/>
  <c r="Z496" i="12" s="1"/>
  <c r="V497" i="12"/>
  <c r="V498" i="12"/>
  <c r="V499" i="12"/>
  <c r="Z499" i="12" s="1"/>
  <c r="V500" i="12"/>
  <c r="Z500" i="12" s="1"/>
  <c r="V501" i="12"/>
  <c r="V502" i="12"/>
  <c r="Z502" i="12" s="1"/>
  <c r="V503" i="12"/>
  <c r="Z503" i="12" s="1"/>
  <c r="V504" i="12"/>
  <c r="Z504" i="12" s="1"/>
  <c r="V505" i="12"/>
  <c r="Z505" i="12" s="1"/>
  <c r="V506" i="12"/>
  <c r="V507" i="12"/>
  <c r="Z507" i="12" s="1"/>
  <c r="V508" i="12"/>
  <c r="Z508" i="12" s="1"/>
  <c r="V509" i="12"/>
  <c r="Z509" i="12" s="1"/>
  <c r="V510" i="12"/>
  <c r="V511" i="12"/>
  <c r="Z511" i="12" s="1"/>
  <c r="V7" i="13"/>
  <c r="Z7" i="13" s="1"/>
  <c r="V8" i="13"/>
  <c r="Z8" i="13" s="1"/>
  <c r="V9" i="13"/>
  <c r="Z9" i="13" s="1"/>
  <c r="V10" i="13"/>
  <c r="Z10" i="13" s="1"/>
  <c r="V11" i="13"/>
  <c r="V12" i="13"/>
  <c r="Z12" i="13" s="1"/>
  <c r="V13" i="13"/>
  <c r="V14" i="13"/>
  <c r="Z14" i="13" s="1"/>
  <c r="V15" i="13"/>
  <c r="V16" i="13"/>
  <c r="Z16" i="13" s="1"/>
  <c r="V17" i="13"/>
  <c r="Z17" i="13" s="1"/>
  <c r="V18" i="13"/>
  <c r="Z18" i="13" s="1"/>
  <c r="V19" i="13"/>
  <c r="Z19" i="13" s="1"/>
  <c r="V20" i="13"/>
  <c r="Z20" i="13" s="1"/>
  <c r="V21" i="13"/>
  <c r="Z21" i="13" s="1"/>
  <c r="V22" i="13"/>
  <c r="Z22" i="13" s="1"/>
  <c r="V23" i="13"/>
  <c r="V24" i="13"/>
  <c r="Z24" i="13" s="1"/>
  <c r="V25" i="13"/>
  <c r="Z25" i="13" s="1"/>
  <c r="V26" i="13"/>
  <c r="V27" i="13"/>
  <c r="Z27" i="13" s="1"/>
  <c r="V28" i="13"/>
  <c r="Z28" i="13" s="1"/>
  <c r="V29" i="13"/>
  <c r="Z29" i="13" s="1"/>
  <c r="V30" i="13"/>
  <c r="Z30" i="13" s="1"/>
  <c r="V31" i="13"/>
  <c r="Z31" i="13" s="1"/>
  <c r="V32" i="13"/>
  <c r="Z32" i="13" s="1"/>
  <c r="V33" i="13"/>
  <c r="Z33" i="13" s="1"/>
  <c r="V34" i="13"/>
  <c r="Z34" i="13" s="1"/>
  <c r="V35" i="13"/>
  <c r="V36" i="13"/>
  <c r="Z36" i="13" s="1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AK19" i="14"/>
  <c r="AM19" i="14" s="1"/>
  <c r="AK21" i="14"/>
  <c r="AM21" i="14" s="1"/>
  <c r="AK22" i="14"/>
  <c r="AM22" i="14" s="1"/>
  <c r="AK35" i="14"/>
  <c r="AM35" i="14" s="1"/>
  <c r="AK37" i="14"/>
  <c r="AM37" i="14" s="1"/>
  <c r="AK38" i="14"/>
  <c r="AM38" i="14" s="1"/>
  <c r="U7" i="12"/>
  <c r="Y7" i="12" s="1"/>
  <c r="U8" i="12"/>
  <c r="Y8" i="12" s="1"/>
  <c r="U9" i="12"/>
  <c r="Y9" i="12" s="1"/>
  <c r="U10" i="12"/>
  <c r="Y10" i="12" s="1"/>
  <c r="U11" i="12"/>
  <c r="Y11" i="12" s="1"/>
  <c r="U12" i="12"/>
  <c r="Y12" i="12" s="1"/>
  <c r="U13" i="12"/>
  <c r="Y13" i="12" s="1"/>
  <c r="U14" i="12"/>
  <c r="Y14" i="12" s="1"/>
  <c r="U15" i="12"/>
  <c r="Y15" i="12" s="1"/>
  <c r="U16" i="12"/>
  <c r="Y16" i="12" s="1"/>
  <c r="U17" i="12"/>
  <c r="Y17" i="12" s="1"/>
  <c r="U18" i="12"/>
  <c r="Y18" i="12" s="1"/>
  <c r="U19" i="12"/>
  <c r="Y19" i="12" s="1"/>
  <c r="U20" i="12"/>
  <c r="Y20" i="12" s="1"/>
  <c r="U21" i="12"/>
  <c r="Y21" i="12" s="1"/>
  <c r="U22" i="12"/>
  <c r="Y22" i="12" s="1"/>
  <c r="U23" i="12"/>
  <c r="Y23" i="12" s="1"/>
  <c r="U24" i="12"/>
  <c r="Y24" i="12" s="1"/>
  <c r="U25" i="12"/>
  <c r="Y25" i="12" s="1"/>
  <c r="U26" i="12"/>
  <c r="Y26" i="12" s="1"/>
  <c r="U27" i="12"/>
  <c r="Y27" i="12" s="1"/>
  <c r="U28" i="12"/>
  <c r="Y28" i="12" s="1"/>
  <c r="U29" i="12"/>
  <c r="Y29" i="12" s="1"/>
  <c r="U30" i="12"/>
  <c r="Y30" i="12" s="1"/>
  <c r="U31" i="12"/>
  <c r="Y31" i="12" s="1"/>
  <c r="U32" i="12"/>
  <c r="Y32" i="12" s="1"/>
  <c r="U33" i="12"/>
  <c r="Y33" i="12" s="1"/>
  <c r="U34" i="12"/>
  <c r="Y34" i="12" s="1"/>
  <c r="U35" i="12"/>
  <c r="Y35" i="12" s="1"/>
  <c r="U36" i="12"/>
  <c r="Y36" i="12" s="1"/>
  <c r="U37" i="12"/>
  <c r="Y37" i="12" s="1"/>
  <c r="U38" i="12"/>
  <c r="Y38" i="12" s="1"/>
  <c r="U39" i="12"/>
  <c r="Y39" i="12" s="1"/>
  <c r="U40" i="12"/>
  <c r="Y40" i="12" s="1"/>
  <c r="U41" i="12"/>
  <c r="Y41" i="12" s="1"/>
  <c r="U42" i="12"/>
  <c r="Y42" i="12" s="1"/>
  <c r="U43" i="12"/>
  <c r="Y43" i="12" s="1"/>
  <c r="U44" i="12"/>
  <c r="Y44" i="12" s="1"/>
  <c r="U45" i="12"/>
  <c r="Y45" i="12" s="1"/>
  <c r="U46" i="12"/>
  <c r="Y46" i="12" s="1"/>
  <c r="U47" i="12"/>
  <c r="Y47" i="12" s="1"/>
  <c r="U48" i="12"/>
  <c r="Y48" i="12" s="1"/>
  <c r="U49" i="12"/>
  <c r="Y49" i="12" s="1"/>
  <c r="U50" i="12"/>
  <c r="Y50" i="12" s="1"/>
  <c r="U51" i="12"/>
  <c r="Y51" i="12" s="1"/>
  <c r="U52" i="12"/>
  <c r="Y52" i="12" s="1"/>
  <c r="U53" i="12"/>
  <c r="Y53" i="12" s="1"/>
  <c r="U54" i="12"/>
  <c r="Y54" i="12" s="1"/>
  <c r="U55" i="12"/>
  <c r="Y55" i="12" s="1"/>
  <c r="U56" i="12"/>
  <c r="Y56" i="12" s="1"/>
  <c r="U57" i="12"/>
  <c r="Y57" i="12" s="1"/>
  <c r="U58" i="12"/>
  <c r="Y58" i="12" s="1"/>
  <c r="U59" i="12"/>
  <c r="Y59" i="12" s="1"/>
  <c r="U60" i="12"/>
  <c r="Y60" i="12" s="1"/>
  <c r="U61" i="12"/>
  <c r="Y61" i="12" s="1"/>
  <c r="U62" i="12"/>
  <c r="Y62" i="12" s="1"/>
  <c r="U63" i="12"/>
  <c r="Y63" i="12" s="1"/>
  <c r="U64" i="12"/>
  <c r="Y64" i="12" s="1"/>
  <c r="U65" i="12"/>
  <c r="Y65" i="12" s="1"/>
  <c r="U66" i="12"/>
  <c r="Y66" i="12" s="1"/>
  <c r="U67" i="12"/>
  <c r="Y67" i="12" s="1"/>
  <c r="U68" i="12"/>
  <c r="Y68" i="12" s="1"/>
  <c r="U69" i="12"/>
  <c r="Y69" i="12" s="1"/>
  <c r="U70" i="12"/>
  <c r="Y70" i="12" s="1"/>
  <c r="U71" i="12"/>
  <c r="Y71" i="12" s="1"/>
  <c r="U72" i="12"/>
  <c r="Y72" i="12" s="1"/>
  <c r="U73" i="12"/>
  <c r="Y73" i="12" s="1"/>
  <c r="U74" i="12"/>
  <c r="Y74" i="12" s="1"/>
  <c r="U75" i="12"/>
  <c r="Y75" i="12" s="1"/>
  <c r="U76" i="12"/>
  <c r="Y76" i="12" s="1"/>
  <c r="U77" i="12"/>
  <c r="Y77" i="12" s="1"/>
  <c r="U78" i="12"/>
  <c r="Y78" i="12" s="1"/>
  <c r="U79" i="12"/>
  <c r="Y79" i="12" s="1"/>
  <c r="U80" i="12"/>
  <c r="Y80" i="12" s="1"/>
  <c r="U81" i="12"/>
  <c r="Y81" i="12" s="1"/>
  <c r="U82" i="12"/>
  <c r="Y82" i="12" s="1"/>
  <c r="U83" i="12"/>
  <c r="Y83" i="12" s="1"/>
  <c r="U84" i="12"/>
  <c r="Y84" i="12" s="1"/>
  <c r="U85" i="12"/>
  <c r="Y85" i="12" s="1"/>
  <c r="U86" i="12"/>
  <c r="Y86" i="12" s="1"/>
  <c r="U87" i="12"/>
  <c r="Y87" i="12" s="1"/>
  <c r="U88" i="12"/>
  <c r="Y88" i="12" s="1"/>
  <c r="U89" i="12"/>
  <c r="Y89" i="12" s="1"/>
  <c r="U90" i="12"/>
  <c r="Y90" i="12" s="1"/>
  <c r="U91" i="12"/>
  <c r="Y91" i="12" s="1"/>
  <c r="U92" i="12"/>
  <c r="Y92" i="12" s="1"/>
  <c r="U93" i="12"/>
  <c r="Y93" i="12" s="1"/>
  <c r="U94" i="12"/>
  <c r="Y94" i="12" s="1"/>
  <c r="U95" i="12"/>
  <c r="Y95" i="12" s="1"/>
  <c r="U96" i="12"/>
  <c r="Y96" i="12" s="1"/>
  <c r="U97" i="12"/>
  <c r="Y97" i="12" s="1"/>
  <c r="U98" i="12"/>
  <c r="Y98" i="12" s="1"/>
  <c r="U99" i="12"/>
  <c r="Y99" i="12" s="1"/>
  <c r="U100" i="12"/>
  <c r="Y100" i="12" s="1"/>
  <c r="U101" i="12"/>
  <c r="Y101" i="12" s="1"/>
  <c r="U102" i="12"/>
  <c r="Y102" i="12" s="1"/>
  <c r="U103" i="12"/>
  <c r="Y103" i="12" s="1"/>
  <c r="U104" i="12"/>
  <c r="Y104" i="12" s="1"/>
  <c r="U105" i="12"/>
  <c r="Y105" i="12" s="1"/>
  <c r="U106" i="12"/>
  <c r="Y106" i="12" s="1"/>
  <c r="U107" i="12"/>
  <c r="Y107" i="12" s="1"/>
  <c r="U108" i="12"/>
  <c r="Y108" i="12" s="1"/>
  <c r="U109" i="12"/>
  <c r="Y109" i="12" s="1"/>
  <c r="U110" i="12"/>
  <c r="Y110" i="12" s="1"/>
  <c r="U111" i="12"/>
  <c r="Y111" i="12" s="1"/>
  <c r="U112" i="12"/>
  <c r="Y112" i="12" s="1"/>
  <c r="U113" i="12"/>
  <c r="Y113" i="12" s="1"/>
  <c r="U114" i="12"/>
  <c r="Y114" i="12" s="1"/>
  <c r="U115" i="12"/>
  <c r="Y115" i="12" s="1"/>
  <c r="U116" i="12"/>
  <c r="Y116" i="12" s="1"/>
  <c r="U117" i="12"/>
  <c r="Y117" i="12" s="1"/>
  <c r="U118" i="12"/>
  <c r="Y118" i="12" s="1"/>
  <c r="U119" i="12"/>
  <c r="Y119" i="12" s="1"/>
  <c r="U120" i="12"/>
  <c r="Y120" i="12" s="1"/>
  <c r="U121" i="12"/>
  <c r="Y121" i="12" s="1"/>
  <c r="U122" i="12"/>
  <c r="Y122" i="12" s="1"/>
  <c r="U123" i="12"/>
  <c r="Y123" i="12" s="1"/>
  <c r="U124" i="12"/>
  <c r="Y124" i="12" s="1"/>
  <c r="U125" i="12"/>
  <c r="Y125" i="12" s="1"/>
  <c r="U126" i="12"/>
  <c r="Y126" i="12" s="1"/>
  <c r="U127" i="12"/>
  <c r="Y127" i="12" s="1"/>
  <c r="U128" i="12"/>
  <c r="Y128" i="12" s="1"/>
  <c r="U129" i="12"/>
  <c r="Y129" i="12" s="1"/>
  <c r="U130" i="12"/>
  <c r="Y130" i="12" s="1"/>
  <c r="U131" i="12"/>
  <c r="Y131" i="12" s="1"/>
  <c r="U132" i="12"/>
  <c r="Y132" i="12" s="1"/>
  <c r="U133" i="12"/>
  <c r="Y133" i="12" s="1"/>
  <c r="U134" i="12"/>
  <c r="Y134" i="12" s="1"/>
  <c r="U135" i="12"/>
  <c r="Y135" i="12" s="1"/>
  <c r="U136" i="12"/>
  <c r="Y136" i="12" s="1"/>
  <c r="U137" i="12"/>
  <c r="Y137" i="12" s="1"/>
  <c r="U138" i="12"/>
  <c r="Y138" i="12" s="1"/>
  <c r="U139" i="12"/>
  <c r="Y139" i="12" s="1"/>
  <c r="U140" i="12"/>
  <c r="Y140" i="12" s="1"/>
  <c r="U141" i="12"/>
  <c r="Y141" i="12" s="1"/>
  <c r="U142" i="12"/>
  <c r="Y142" i="12" s="1"/>
  <c r="U143" i="12"/>
  <c r="Y143" i="12" s="1"/>
  <c r="U144" i="12"/>
  <c r="Y144" i="12" s="1"/>
  <c r="U145" i="12"/>
  <c r="Y145" i="12" s="1"/>
  <c r="U146" i="12"/>
  <c r="Y146" i="12" s="1"/>
  <c r="U147" i="12"/>
  <c r="Y147" i="12" s="1"/>
  <c r="U148" i="12"/>
  <c r="Y148" i="12" s="1"/>
  <c r="U149" i="12"/>
  <c r="Y149" i="12" s="1"/>
  <c r="U150" i="12"/>
  <c r="Y150" i="12" s="1"/>
  <c r="U151" i="12"/>
  <c r="Y151" i="12" s="1"/>
  <c r="U152" i="12"/>
  <c r="Y152" i="12" s="1"/>
  <c r="U153" i="12"/>
  <c r="Y153" i="12" s="1"/>
  <c r="U154" i="12"/>
  <c r="Y154" i="12" s="1"/>
  <c r="U155" i="12"/>
  <c r="Y155" i="12" s="1"/>
  <c r="U156" i="12"/>
  <c r="Y156" i="12" s="1"/>
  <c r="U157" i="12"/>
  <c r="Y157" i="12" s="1"/>
  <c r="U158" i="12"/>
  <c r="Y158" i="12" s="1"/>
  <c r="U159" i="12"/>
  <c r="Y159" i="12" s="1"/>
  <c r="U160" i="12"/>
  <c r="Y160" i="12" s="1"/>
  <c r="U161" i="12"/>
  <c r="Y161" i="12" s="1"/>
  <c r="U162" i="12"/>
  <c r="Y162" i="12" s="1"/>
  <c r="U163" i="12"/>
  <c r="Y163" i="12" s="1"/>
  <c r="U164" i="12"/>
  <c r="Y164" i="12" s="1"/>
  <c r="U165" i="12"/>
  <c r="Y165" i="12" s="1"/>
  <c r="U166" i="12"/>
  <c r="Y166" i="12" s="1"/>
  <c r="U167" i="12"/>
  <c r="Y167" i="12" s="1"/>
  <c r="U168" i="12"/>
  <c r="Y168" i="12" s="1"/>
  <c r="U169" i="12"/>
  <c r="Y169" i="12" s="1"/>
  <c r="U170" i="12"/>
  <c r="Y170" i="12" s="1"/>
  <c r="U171" i="12"/>
  <c r="Y171" i="12" s="1"/>
  <c r="U172" i="12"/>
  <c r="Y172" i="12" s="1"/>
  <c r="U173" i="12"/>
  <c r="Y173" i="12" s="1"/>
  <c r="U174" i="12"/>
  <c r="Y174" i="12" s="1"/>
  <c r="U175" i="12"/>
  <c r="Y175" i="12" s="1"/>
  <c r="U176" i="12"/>
  <c r="Y176" i="12" s="1"/>
  <c r="U177" i="12"/>
  <c r="Y177" i="12" s="1"/>
  <c r="U178" i="12"/>
  <c r="Y178" i="12" s="1"/>
  <c r="U179" i="12"/>
  <c r="Y179" i="12" s="1"/>
  <c r="U180" i="12"/>
  <c r="Y180" i="12" s="1"/>
  <c r="U181" i="12"/>
  <c r="Y181" i="12" s="1"/>
  <c r="U182" i="12"/>
  <c r="Y182" i="12" s="1"/>
  <c r="U183" i="12"/>
  <c r="Y183" i="12" s="1"/>
  <c r="U184" i="12"/>
  <c r="Y184" i="12" s="1"/>
  <c r="U185" i="12"/>
  <c r="Y185" i="12" s="1"/>
  <c r="U186" i="12"/>
  <c r="Y186" i="12" s="1"/>
  <c r="U187" i="12"/>
  <c r="Y187" i="12" s="1"/>
  <c r="U188" i="12"/>
  <c r="Y188" i="12" s="1"/>
  <c r="U189" i="12"/>
  <c r="Y189" i="12" s="1"/>
  <c r="U190" i="12"/>
  <c r="Y190" i="12" s="1"/>
  <c r="U191" i="12"/>
  <c r="Y191" i="12" s="1"/>
  <c r="U192" i="12"/>
  <c r="Y192" i="12" s="1"/>
  <c r="U193" i="12"/>
  <c r="Y193" i="12" s="1"/>
  <c r="U194" i="12"/>
  <c r="Y194" i="12" s="1"/>
  <c r="U195" i="12"/>
  <c r="Y195" i="12" s="1"/>
  <c r="U196" i="12"/>
  <c r="Y196" i="12" s="1"/>
  <c r="U197" i="12"/>
  <c r="Y197" i="12" s="1"/>
  <c r="U198" i="12"/>
  <c r="Y198" i="12" s="1"/>
  <c r="U199" i="12"/>
  <c r="Y199" i="12" s="1"/>
  <c r="U200" i="12"/>
  <c r="Y200" i="12" s="1"/>
  <c r="U201" i="12"/>
  <c r="Y201" i="12" s="1"/>
  <c r="U202" i="12"/>
  <c r="Y202" i="12" s="1"/>
  <c r="U203" i="12"/>
  <c r="Y203" i="12" s="1"/>
  <c r="U204" i="12"/>
  <c r="Y204" i="12" s="1"/>
  <c r="U205" i="12"/>
  <c r="Y205" i="12" s="1"/>
  <c r="U206" i="12"/>
  <c r="Y206" i="12" s="1"/>
  <c r="U207" i="12"/>
  <c r="Y207" i="12" s="1"/>
  <c r="U208" i="12"/>
  <c r="Y208" i="12" s="1"/>
  <c r="U209" i="12"/>
  <c r="Y209" i="12" s="1"/>
  <c r="U210" i="12"/>
  <c r="Y210" i="12" s="1"/>
  <c r="U211" i="12"/>
  <c r="Y211" i="12" s="1"/>
  <c r="U212" i="12"/>
  <c r="Y212" i="12" s="1"/>
  <c r="U213" i="12"/>
  <c r="Y213" i="12" s="1"/>
  <c r="U214" i="12"/>
  <c r="Y214" i="12" s="1"/>
  <c r="U215" i="12"/>
  <c r="Y215" i="12" s="1"/>
  <c r="U216" i="12"/>
  <c r="Y216" i="12" s="1"/>
  <c r="U217" i="12"/>
  <c r="Y217" i="12" s="1"/>
  <c r="U218" i="12"/>
  <c r="Y218" i="12" s="1"/>
  <c r="U219" i="12"/>
  <c r="Y219" i="12" s="1"/>
  <c r="U220" i="12"/>
  <c r="Y220" i="12" s="1"/>
  <c r="U221" i="12"/>
  <c r="Y221" i="12" s="1"/>
  <c r="U222" i="12"/>
  <c r="Y222" i="12" s="1"/>
  <c r="U223" i="12"/>
  <c r="Y223" i="12" s="1"/>
  <c r="U224" i="12"/>
  <c r="Y224" i="12" s="1"/>
  <c r="U225" i="12"/>
  <c r="Y225" i="12" s="1"/>
  <c r="U226" i="12"/>
  <c r="Y226" i="12" s="1"/>
  <c r="U227" i="12"/>
  <c r="Y227" i="12" s="1"/>
  <c r="U228" i="12"/>
  <c r="Y228" i="12" s="1"/>
  <c r="U229" i="12"/>
  <c r="Y229" i="12" s="1"/>
  <c r="U230" i="12"/>
  <c r="Y230" i="12" s="1"/>
  <c r="U231" i="12"/>
  <c r="Y231" i="12" s="1"/>
  <c r="U232" i="12"/>
  <c r="Y232" i="12" s="1"/>
  <c r="U233" i="12"/>
  <c r="Y233" i="12" s="1"/>
  <c r="U234" i="12"/>
  <c r="Y234" i="12" s="1"/>
  <c r="U235" i="12"/>
  <c r="Y235" i="12" s="1"/>
  <c r="U236" i="12"/>
  <c r="Y236" i="12" s="1"/>
  <c r="U237" i="12"/>
  <c r="Y237" i="12" s="1"/>
  <c r="U238" i="12"/>
  <c r="Y238" i="12" s="1"/>
  <c r="U239" i="12"/>
  <c r="Y239" i="12" s="1"/>
  <c r="U240" i="12"/>
  <c r="Y240" i="12" s="1"/>
  <c r="U241" i="12"/>
  <c r="Y241" i="12" s="1"/>
  <c r="U242" i="12"/>
  <c r="Y242" i="12" s="1"/>
  <c r="U243" i="12"/>
  <c r="Y243" i="12" s="1"/>
  <c r="U244" i="12"/>
  <c r="Y244" i="12" s="1"/>
  <c r="U245" i="12"/>
  <c r="Y245" i="12" s="1"/>
  <c r="U246" i="12"/>
  <c r="Y246" i="12" s="1"/>
  <c r="U247" i="12"/>
  <c r="Y247" i="12" s="1"/>
  <c r="U248" i="12"/>
  <c r="Y248" i="12" s="1"/>
  <c r="U249" i="12"/>
  <c r="Y249" i="12" s="1"/>
  <c r="U250" i="12"/>
  <c r="Y250" i="12" s="1"/>
  <c r="U251" i="12"/>
  <c r="Y251" i="12" s="1"/>
  <c r="U252" i="12"/>
  <c r="Y252" i="12" s="1"/>
  <c r="U253" i="12"/>
  <c r="Y253" i="12" s="1"/>
  <c r="U254" i="12"/>
  <c r="Y254" i="12" s="1"/>
  <c r="U255" i="12"/>
  <c r="Y255" i="12" s="1"/>
  <c r="U256" i="12"/>
  <c r="Y256" i="12" s="1"/>
  <c r="U257" i="12"/>
  <c r="Y257" i="12" s="1"/>
  <c r="U258" i="12"/>
  <c r="Y258" i="12" s="1"/>
  <c r="U259" i="12"/>
  <c r="Y259" i="12" s="1"/>
  <c r="U260" i="12"/>
  <c r="Y260" i="12" s="1"/>
  <c r="U261" i="12"/>
  <c r="Y261" i="12" s="1"/>
  <c r="U262" i="12"/>
  <c r="Y262" i="12" s="1"/>
  <c r="U263" i="12"/>
  <c r="Y263" i="12" s="1"/>
  <c r="U264" i="12"/>
  <c r="Y264" i="12" s="1"/>
  <c r="U265" i="12"/>
  <c r="Y265" i="12" s="1"/>
  <c r="U266" i="12"/>
  <c r="Y266" i="12" s="1"/>
  <c r="U267" i="12"/>
  <c r="Y267" i="12" s="1"/>
  <c r="U268" i="12"/>
  <c r="Y268" i="12" s="1"/>
  <c r="U269" i="12"/>
  <c r="Y269" i="12" s="1"/>
  <c r="U270" i="12"/>
  <c r="Y270" i="12" s="1"/>
  <c r="U271" i="12"/>
  <c r="Y271" i="12" s="1"/>
  <c r="U272" i="12"/>
  <c r="Y272" i="12" s="1"/>
  <c r="U273" i="12"/>
  <c r="Y273" i="12" s="1"/>
  <c r="U274" i="12"/>
  <c r="Y274" i="12" s="1"/>
  <c r="U275" i="12"/>
  <c r="Y275" i="12" s="1"/>
  <c r="U276" i="12"/>
  <c r="Y276" i="12" s="1"/>
  <c r="U277" i="12"/>
  <c r="Y277" i="12" s="1"/>
  <c r="U278" i="12"/>
  <c r="Y278" i="12" s="1"/>
  <c r="U279" i="12"/>
  <c r="Y279" i="12" s="1"/>
  <c r="U280" i="12"/>
  <c r="Y280" i="12" s="1"/>
  <c r="U281" i="12"/>
  <c r="Y281" i="12" s="1"/>
  <c r="U282" i="12"/>
  <c r="Y282" i="12" s="1"/>
  <c r="U283" i="12"/>
  <c r="Y283" i="12" s="1"/>
  <c r="U284" i="12"/>
  <c r="Y284" i="12" s="1"/>
  <c r="U285" i="12"/>
  <c r="Y285" i="12" s="1"/>
  <c r="U286" i="12"/>
  <c r="Y286" i="12" s="1"/>
  <c r="U287" i="12"/>
  <c r="Y287" i="12" s="1"/>
  <c r="U288" i="12"/>
  <c r="Y288" i="12" s="1"/>
  <c r="U289" i="12"/>
  <c r="Y289" i="12" s="1"/>
  <c r="U290" i="12"/>
  <c r="Y290" i="12" s="1"/>
  <c r="U291" i="12"/>
  <c r="Y291" i="12" s="1"/>
  <c r="U292" i="12"/>
  <c r="Y292" i="12" s="1"/>
  <c r="U293" i="12"/>
  <c r="Y293" i="12" s="1"/>
  <c r="U294" i="12"/>
  <c r="Y294" i="12" s="1"/>
  <c r="U295" i="12"/>
  <c r="Y295" i="12" s="1"/>
  <c r="U296" i="12"/>
  <c r="Y296" i="12" s="1"/>
  <c r="U297" i="12"/>
  <c r="Y297" i="12" s="1"/>
  <c r="U298" i="12"/>
  <c r="Y298" i="12" s="1"/>
  <c r="U299" i="12"/>
  <c r="Y299" i="12" s="1"/>
  <c r="U300" i="12"/>
  <c r="Y300" i="12" s="1"/>
  <c r="U301" i="12"/>
  <c r="Y301" i="12" s="1"/>
  <c r="U302" i="12"/>
  <c r="Y302" i="12" s="1"/>
  <c r="U303" i="12"/>
  <c r="Y303" i="12" s="1"/>
  <c r="U304" i="12"/>
  <c r="Y304" i="12" s="1"/>
  <c r="U305" i="12"/>
  <c r="Y305" i="12" s="1"/>
  <c r="U306" i="12"/>
  <c r="Y306" i="12" s="1"/>
  <c r="U307" i="12"/>
  <c r="Y307" i="12" s="1"/>
  <c r="U308" i="12"/>
  <c r="Y308" i="12" s="1"/>
  <c r="U309" i="12"/>
  <c r="Y309" i="12" s="1"/>
  <c r="U310" i="12"/>
  <c r="Y310" i="12" s="1"/>
  <c r="U311" i="12"/>
  <c r="Y311" i="12" s="1"/>
  <c r="U312" i="12"/>
  <c r="Y312" i="12" s="1"/>
  <c r="U313" i="12"/>
  <c r="Y313" i="12" s="1"/>
  <c r="U314" i="12"/>
  <c r="Y314" i="12" s="1"/>
  <c r="U315" i="12"/>
  <c r="Y315" i="12" s="1"/>
  <c r="U316" i="12"/>
  <c r="Y316" i="12" s="1"/>
  <c r="U317" i="12"/>
  <c r="Y317" i="12" s="1"/>
  <c r="U318" i="12"/>
  <c r="Y318" i="12" s="1"/>
  <c r="U319" i="12"/>
  <c r="Y319" i="12" s="1"/>
  <c r="U320" i="12"/>
  <c r="Y320" i="12" s="1"/>
  <c r="U321" i="12"/>
  <c r="Y321" i="12" s="1"/>
  <c r="U322" i="12"/>
  <c r="Y322" i="12" s="1"/>
  <c r="U323" i="12"/>
  <c r="Y323" i="12" s="1"/>
  <c r="U324" i="12"/>
  <c r="Y324" i="12" s="1"/>
  <c r="U325" i="12"/>
  <c r="Y325" i="12" s="1"/>
  <c r="U326" i="12"/>
  <c r="Y326" i="12" s="1"/>
  <c r="U327" i="12"/>
  <c r="Y327" i="12" s="1"/>
  <c r="U328" i="12"/>
  <c r="Y328" i="12" s="1"/>
  <c r="U329" i="12"/>
  <c r="Y329" i="12" s="1"/>
  <c r="U330" i="12"/>
  <c r="Y330" i="12" s="1"/>
  <c r="U331" i="12"/>
  <c r="Y331" i="12" s="1"/>
  <c r="U332" i="12"/>
  <c r="Y332" i="12" s="1"/>
  <c r="U333" i="12"/>
  <c r="Y333" i="12" s="1"/>
  <c r="U334" i="12"/>
  <c r="Y334" i="12" s="1"/>
  <c r="U335" i="12"/>
  <c r="Y335" i="12" s="1"/>
  <c r="U336" i="12"/>
  <c r="Y336" i="12" s="1"/>
  <c r="U337" i="12"/>
  <c r="Y337" i="12" s="1"/>
  <c r="U338" i="12"/>
  <c r="Y338" i="12" s="1"/>
  <c r="U339" i="12"/>
  <c r="Y339" i="12" s="1"/>
  <c r="U340" i="12"/>
  <c r="Y340" i="12" s="1"/>
  <c r="U341" i="12"/>
  <c r="Y341" i="12" s="1"/>
  <c r="U342" i="12"/>
  <c r="Y342" i="12" s="1"/>
  <c r="U343" i="12"/>
  <c r="Y343" i="12" s="1"/>
  <c r="U344" i="12"/>
  <c r="Y344" i="12" s="1"/>
  <c r="U345" i="12"/>
  <c r="Y345" i="12" s="1"/>
  <c r="U346" i="12"/>
  <c r="Y346" i="12" s="1"/>
  <c r="U347" i="12"/>
  <c r="Y347" i="12" s="1"/>
  <c r="U348" i="12"/>
  <c r="Y348" i="12" s="1"/>
  <c r="U349" i="12"/>
  <c r="Y349" i="12" s="1"/>
  <c r="U350" i="12"/>
  <c r="Y350" i="12" s="1"/>
  <c r="U351" i="12"/>
  <c r="Y351" i="12" s="1"/>
  <c r="U352" i="12"/>
  <c r="Y352" i="12" s="1"/>
  <c r="U353" i="12"/>
  <c r="Y353" i="12" s="1"/>
  <c r="U354" i="12"/>
  <c r="Y354" i="12" s="1"/>
  <c r="U355" i="12"/>
  <c r="Y355" i="12" s="1"/>
  <c r="U356" i="12"/>
  <c r="Y356" i="12" s="1"/>
  <c r="U357" i="12"/>
  <c r="Y357" i="12" s="1"/>
  <c r="U358" i="12"/>
  <c r="Y358" i="12" s="1"/>
  <c r="U359" i="12"/>
  <c r="Y359" i="12" s="1"/>
  <c r="U360" i="12"/>
  <c r="Y360" i="12" s="1"/>
  <c r="U361" i="12"/>
  <c r="Y361" i="12" s="1"/>
  <c r="U362" i="12"/>
  <c r="Y362" i="12" s="1"/>
  <c r="U363" i="12"/>
  <c r="Y363" i="12" s="1"/>
  <c r="U364" i="12"/>
  <c r="Y364" i="12" s="1"/>
  <c r="U365" i="12"/>
  <c r="Y365" i="12" s="1"/>
  <c r="U366" i="12"/>
  <c r="Y366" i="12" s="1"/>
  <c r="U367" i="12"/>
  <c r="Y367" i="12" s="1"/>
  <c r="U368" i="12"/>
  <c r="Y368" i="12" s="1"/>
  <c r="U369" i="12"/>
  <c r="Y369" i="12" s="1"/>
  <c r="U370" i="12"/>
  <c r="Y370" i="12" s="1"/>
  <c r="U371" i="12"/>
  <c r="Y371" i="12" s="1"/>
  <c r="U372" i="12"/>
  <c r="Y372" i="12" s="1"/>
  <c r="U373" i="12"/>
  <c r="Y373" i="12" s="1"/>
  <c r="U374" i="12"/>
  <c r="Y374" i="12" s="1"/>
  <c r="U375" i="12"/>
  <c r="Y375" i="12" s="1"/>
  <c r="U376" i="12"/>
  <c r="Y376" i="12" s="1"/>
  <c r="U377" i="12"/>
  <c r="Y377" i="12" s="1"/>
  <c r="U378" i="12"/>
  <c r="Y378" i="12" s="1"/>
  <c r="U379" i="12"/>
  <c r="Y379" i="12" s="1"/>
  <c r="U380" i="12"/>
  <c r="Y380" i="12" s="1"/>
  <c r="U381" i="12"/>
  <c r="Y381" i="12" s="1"/>
  <c r="U382" i="12"/>
  <c r="Y382" i="12" s="1"/>
  <c r="U383" i="12"/>
  <c r="Y383" i="12" s="1"/>
  <c r="U384" i="12"/>
  <c r="Y384" i="12" s="1"/>
  <c r="U385" i="12"/>
  <c r="Y385" i="12" s="1"/>
  <c r="U386" i="12"/>
  <c r="Y386" i="12" s="1"/>
  <c r="U387" i="12"/>
  <c r="Y387" i="12" s="1"/>
  <c r="U388" i="12"/>
  <c r="Y388" i="12" s="1"/>
  <c r="U389" i="12"/>
  <c r="Y389" i="12" s="1"/>
  <c r="U390" i="12"/>
  <c r="Y390" i="12" s="1"/>
  <c r="U391" i="12"/>
  <c r="Y391" i="12" s="1"/>
  <c r="U392" i="12"/>
  <c r="Y392" i="12" s="1"/>
  <c r="U393" i="12"/>
  <c r="Y393" i="12" s="1"/>
  <c r="U394" i="12"/>
  <c r="Y394" i="12" s="1"/>
  <c r="U395" i="12"/>
  <c r="Y395" i="12" s="1"/>
  <c r="U396" i="12"/>
  <c r="Y396" i="12" s="1"/>
  <c r="U397" i="12"/>
  <c r="Y397" i="12" s="1"/>
  <c r="U398" i="12"/>
  <c r="Y398" i="12" s="1"/>
  <c r="U399" i="12"/>
  <c r="Y399" i="12" s="1"/>
  <c r="U400" i="12"/>
  <c r="Y400" i="12" s="1"/>
  <c r="U401" i="12"/>
  <c r="Y401" i="12" s="1"/>
  <c r="U402" i="12"/>
  <c r="Y402" i="12" s="1"/>
  <c r="U403" i="12"/>
  <c r="Y403" i="12" s="1"/>
  <c r="U404" i="12"/>
  <c r="Y404" i="12" s="1"/>
  <c r="U405" i="12"/>
  <c r="Y405" i="12" s="1"/>
  <c r="U406" i="12"/>
  <c r="Y406" i="12" s="1"/>
  <c r="U407" i="12"/>
  <c r="Y407" i="12" s="1"/>
  <c r="U408" i="12"/>
  <c r="Y408" i="12" s="1"/>
  <c r="U409" i="12"/>
  <c r="Y409" i="12" s="1"/>
  <c r="U410" i="12"/>
  <c r="Y410" i="12" s="1"/>
  <c r="U411" i="12"/>
  <c r="Y411" i="12" s="1"/>
  <c r="U412" i="12"/>
  <c r="Y412" i="12" s="1"/>
  <c r="U413" i="12"/>
  <c r="Y413" i="12" s="1"/>
  <c r="U414" i="12"/>
  <c r="Y414" i="12" s="1"/>
  <c r="U415" i="12"/>
  <c r="Y415" i="12" s="1"/>
  <c r="U416" i="12"/>
  <c r="Y416" i="12" s="1"/>
  <c r="U417" i="12"/>
  <c r="Y417" i="12" s="1"/>
  <c r="U418" i="12"/>
  <c r="Y418" i="12" s="1"/>
  <c r="U419" i="12"/>
  <c r="Y419" i="12" s="1"/>
  <c r="U420" i="12"/>
  <c r="Y420" i="12" s="1"/>
  <c r="U421" i="12"/>
  <c r="Y421" i="12" s="1"/>
  <c r="U422" i="12"/>
  <c r="Y422" i="12" s="1"/>
  <c r="U423" i="12"/>
  <c r="Y423" i="12" s="1"/>
  <c r="U424" i="12"/>
  <c r="Y424" i="12" s="1"/>
  <c r="U425" i="12"/>
  <c r="Y425" i="12" s="1"/>
  <c r="U426" i="12"/>
  <c r="Y426" i="12" s="1"/>
  <c r="U427" i="12"/>
  <c r="Y427" i="12" s="1"/>
  <c r="U428" i="12"/>
  <c r="Y428" i="12" s="1"/>
  <c r="U429" i="12"/>
  <c r="Y429" i="12" s="1"/>
  <c r="U430" i="12"/>
  <c r="Y430" i="12" s="1"/>
  <c r="U431" i="12"/>
  <c r="Y431" i="12" s="1"/>
  <c r="U432" i="12"/>
  <c r="Y432" i="12" s="1"/>
  <c r="U433" i="12"/>
  <c r="Y433" i="12" s="1"/>
  <c r="U434" i="12"/>
  <c r="Y434" i="12" s="1"/>
  <c r="U435" i="12"/>
  <c r="Y435" i="12" s="1"/>
  <c r="U436" i="12"/>
  <c r="Y436" i="12" s="1"/>
  <c r="U437" i="12"/>
  <c r="Y437" i="12" s="1"/>
  <c r="U438" i="12"/>
  <c r="Y438" i="12" s="1"/>
  <c r="U439" i="12"/>
  <c r="Y439" i="12" s="1"/>
  <c r="U440" i="12"/>
  <c r="Y440" i="12" s="1"/>
  <c r="U441" i="12"/>
  <c r="Y441" i="12" s="1"/>
  <c r="U442" i="12"/>
  <c r="Y442" i="12" s="1"/>
  <c r="U443" i="12"/>
  <c r="Y443" i="12" s="1"/>
  <c r="U444" i="12"/>
  <c r="Y444" i="12" s="1"/>
  <c r="U445" i="12"/>
  <c r="Y445" i="12" s="1"/>
  <c r="U446" i="12"/>
  <c r="Y446" i="12" s="1"/>
  <c r="U447" i="12"/>
  <c r="Y447" i="12" s="1"/>
  <c r="U448" i="12"/>
  <c r="Y448" i="12" s="1"/>
  <c r="U449" i="12"/>
  <c r="Y449" i="12" s="1"/>
  <c r="U450" i="12"/>
  <c r="Y450" i="12" s="1"/>
  <c r="U451" i="12"/>
  <c r="Y451" i="12" s="1"/>
  <c r="U452" i="12"/>
  <c r="Y452" i="12" s="1"/>
  <c r="U453" i="12"/>
  <c r="Y453" i="12" s="1"/>
  <c r="U454" i="12"/>
  <c r="Y454" i="12" s="1"/>
  <c r="U455" i="12"/>
  <c r="Y455" i="12" s="1"/>
  <c r="U456" i="12"/>
  <c r="Y456" i="12" s="1"/>
  <c r="U457" i="12"/>
  <c r="Y457" i="12" s="1"/>
  <c r="U458" i="12"/>
  <c r="Y458" i="12" s="1"/>
  <c r="U459" i="12"/>
  <c r="Y459" i="12" s="1"/>
  <c r="U460" i="12"/>
  <c r="Y460" i="12" s="1"/>
  <c r="U461" i="12"/>
  <c r="Y461" i="12" s="1"/>
  <c r="U462" i="12"/>
  <c r="Y462" i="12" s="1"/>
  <c r="U463" i="12"/>
  <c r="Y463" i="12" s="1"/>
  <c r="U464" i="12"/>
  <c r="Y464" i="12" s="1"/>
  <c r="U465" i="12"/>
  <c r="Y465" i="12" s="1"/>
  <c r="U466" i="12"/>
  <c r="Y466" i="12" s="1"/>
  <c r="U467" i="12"/>
  <c r="Y467" i="12" s="1"/>
  <c r="U468" i="12"/>
  <c r="Y468" i="12" s="1"/>
  <c r="U469" i="12"/>
  <c r="Y469" i="12" s="1"/>
  <c r="U470" i="12"/>
  <c r="Y470" i="12" s="1"/>
  <c r="U471" i="12"/>
  <c r="Y471" i="12" s="1"/>
  <c r="U472" i="12"/>
  <c r="Y472" i="12" s="1"/>
  <c r="U473" i="12"/>
  <c r="Y473" i="12" s="1"/>
  <c r="U474" i="12"/>
  <c r="Y474" i="12" s="1"/>
  <c r="U475" i="12"/>
  <c r="Y475" i="12" s="1"/>
  <c r="U476" i="12"/>
  <c r="Y476" i="12" s="1"/>
  <c r="U477" i="12"/>
  <c r="Y477" i="12" s="1"/>
  <c r="U478" i="12"/>
  <c r="Y478" i="12" s="1"/>
  <c r="U479" i="12"/>
  <c r="Y479" i="12" s="1"/>
  <c r="U480" i="12"/>
  <c r="Y480" i="12" s="1"/>
  <c r="U481" i="12"/>
  <c r="Y481" i="12" s="1"/>
  <c r="U482" i="12"/>
  <c r="Y482" i="12" s="1"/>
  <c r="U483" i="12"/>
  <c r="Y483" i="12" s="1"/>
  <c r="U484" i="12"/>
  <c r="Y484" i="12" s="1"/>
  <c r="U485" i="12"/>
  <c r="Y485" i="12" s="1"/>
  <c r="U486" i="12"/>
  <c r="Y486" i="12" s="1"/>
  <c r="U487" i="12"/>
  <c r="Y487" i="12" s="1"/>
  <c r="U488" i="12"/>
  <c r="Y488" i="12" s="1"/>
  <c r="U489" i="12"/>
  <c r="Y489" i="12" s="1"/>
  <c r="U490" i="12"/>
  <c r="Y490" i="12" s="1"/>
  <c r="U491" i="12"/>
  <c r="Y491" i="12" s="1"/>
  <c r="U492" i="12"/>
  <c r="Y492" i="12" s="1"/>
  <c r="U493" i="12"/>
  <c r="Y493" i="12" s="1"/>
  <c r="U494" i="12"/>
  <c r="Y494" i="12" s="1"/>
  <c r="U495" i="12"/>
  <c r="Y495" i="12" s="1"/>
  <c r="U496" i="12"/>
  <c r="Y496" i="12" s="1"/>
  <c r="U497" i="12"/>
  <c r="Y497" i="12" s="1"/>
  <c r="U498" i="12"/>
  <c r="Y498" i="12" s="1"/>
  <c r="U499" i="12"/>
  <c r="Y499" i="12" s="1"/>
  <c r="U500" i="12"/>
  <c r="Y500" i="12" s="1"/>
  <c r="U501" i="12"/>
  <c r="Y501" i="12" s="1"/>
  <c r="U502" i="12"/>
  <c r="Y502" i="12" s="1"/>
  <c r="U503" i="12"/>
  <c r="Y503" i="12" s="1"/>
  <c r="U504" i="12"/>
  <c r="Y504" i="12" s="1"/>
  <c r="U505" i="12"/>
  <c r="Y505" i="12" s="1"/>
  <c r="U506" i="12"/>
  <c r="Y506" i="12" s="1"/>
  <c r="U507" i="12"/>
  <c r="Y507" i="12" s="1"/>
  <c r="U508" i="12"/>
  <c r="Y508" i="12" s="1"/>
  <c r="U509" i="12"/>
  <c r="Y509" i="12" s="1"/>
  <c r="U510" i="12"/>
  <c r="Y510" i="12" s="1"/>
  <c r="U511" i="12"/>
  <c r="Y511" i="12" s="1"/>
  <c r="AL7" i="15"/>
  <c r="AN7" i="15" s="1"/>
  <c r="AL8" i="15"/>
  <c r="AN8" i="15" s="1"/>
  <c r="AL9" i="15"/>
  <c r="AN9" i="15" s="1"/>
  <c r="AL10" i="15"/>
  <c r="AN10" i="15" s="1"/>
  <c r="AL11" i="15"/>
  <c r="AN11" i="15" s="1"/>
  <c r="AL12" i="15"/>
  <c r="AN12" i="15" s="1"/>
  <c r="AL13" i="15"/>
  <c r="AN13" i="15" s="1"/>
  <c r="AL14" i="15"/>
  <c r="AN14" i="15" s="1"/>
  <c r="AL15" i="15"/>
  <c r="AN15" i="15" s="1"/>
  <c r="AL16" i="15"/>
  <c r="AN16" i="15" s="1"/>
  <c r="AL17" i="15"/>
  <c r="AN17" i="15" s="1"/>
  <c r="AL18" i="15"/>
  <c r="AN18" i="15" s="1"/>
  <c r="AL19" i="15"/>
  <c r="AN19" i="15" s="1"/>
  <c r="AL20" i="15"/>
  <c r="AN20" i="15" s="1"/>
  <c r="AL21" i="15"/>
  <c r="AN21" i="15" s="1"/>
  <c r="AL22" i="15"/>
  <c r="AN22" i="15" s="1"/>
  <c r="AL23" i="15"/>
  <c r="AN23" i="15" s="1"/>
  <c r="AL24" i="15"/>
  <c r="AN24" i="15" s="1"/>
  <c r="AL25" i="15"/>
  <c r="AN25" i="15" s="1"/>
  <c r="AL26" i="15"/>
  <c r="AN26" i="15" s="1"/>
  <c r="AL27" i="15"/>
  <c r="AN27" i="15" s="1"/>
  <c r="AL28" i="15"/>
  <c r="AN28" i="15" s="1"/>
  <c r="AL29" i="15"/>
  <c r="AN29" i="15" s="1"/>
  <c r="AL30" i="15"/>
  <c r="AN30" i="15" s="1"/>
  <c r="AL31" i="15"/>
  <c r="AN31" i="15" s="1"/>
  <c r="AL32" i="15"/>
  <c r="AN32" i="15" s="1"/>
  <c r="AL33" i="15"/>
  <c r="AN33" i="15" s="1"/>
  <c r="AL34" i="15"/>
  <c r="AN34" i="15" s="1"/>
  <c r="AL35" i="15"/>
  <c r="AN35" i="15" s="1"/>
  <c r="AL36" i="15"/>
  <c r="AL37" i="15"/>
  <c r="AN37" i="15" s="1"/>
  <c r="AL38" i="15"/>
  <c r="AN38" i="15" s="1"/>
  <c r="AL39" i="15"/>
  <c r="AN39" i="15" s="1"/>
  <c r="AL40" i="15"/>
  <c r="AL41" i="15"/>
  <c r="AL42" i="15"/>
  <c r="AN42" i="15" s="1"/>
  <c r="AL43" i="15"/>
  <c r="AN43" i="15" s="1"/>
  <c r="AL44" i="15"/>
  <c r="AN44" i="15" s="1"/>
  <c r="AL45" i="15"/>
  <c r="AN45" i="15" s="1"/>
  <c r="AL46" i="15"/>
  <c r="AL47" i="15"/>
  <c r="AN47" i="15" s="1"/>
  <c r="AL48" i="15"/>
  <c r="AN48" i="15" s="1"/>
  <c r="AL49" i="15"/>
  <c r="AN49" i="15" s="1"/>
  <c r="AL50" i="15"/>
  <c r="AN50" i="15" s="1"/>
  <c r="AL51" i="15"/>
  <c r="AN51" i="15" s="1"/>
  <c r="AL52" i="15"/>
  <c r="AN52" i="15" s="1"/>
  <c r="AL53" i="15"/>
  <c r="AN53" i="15" s="1"/>
  <c r="AL54" i="15"/>
  <c r="AN54" i="15" s="1"/>
  <c r="AL55" i="15"/>
  <c r="AL56" i="15"/>
  <c r="AN56" i="15" s="1"/>
  <c r="AL57" i="15"/>
  <c r="AN57" i="15" s="1"/>
  <c r="AL58" i="15"/>
  <c r="AN58" i="15" s="1"/>
  <c r="AL59" i="15"/>
  <c r="AN59" i="15" s="1"/>
  <c r="AL60" i="15"/>
  <c r="AN60" i="15" s="1"/>
  <c r="AL61" i="15"/>
  <c r="AN61" i="15" s="1"/>
  <c r="AL62" i="15"/>
  <c r="AN62" i="15" s="1"/>
  <c r="AL63" i="15"/>
  <c r="AN63" i="15" s="1"/>
  <c r="AL64" i="15"/>
  <c r="AN64" i="15" s="1"/>
  <c r="AL65" i="15"/>
  <c r="AN65" i="15" s="1"/>
  <c r="AL66" i="15"/>
  <c r="AN66" i="15" s="1"/>
  <c r="AL67" i="15"/>
  <c r="AN67" i="15" s="1"/>
  <c r="AL68" i="15"/>
  <c r="AN68" i="15" s="1"/>
  <c r="AL69" i="15"/>
  <c r="AN69" i="15" s="1"/>
  <c r="AL70" i="15"/>
  <c r="AL71" i="15"/>
  <c r="AN71" i="15" s="1"/>
  <c r="AL72" i="15"/>
  <c r="AN72" i="15" s="1"/>
  <c r="AL73" i="15"/>
  <c r="AN73" i="15" s="1"/>
  <c r="AL74" i="15"/>
  <c r="AN74" i="15" s="1"/>
  <c r="AL75" i="15"/>
  <c r="AN75" i="15" s="1"/>
  <c r="AL76" i="15"/>
  <c r="AN76" i="15" s="1"/>
  <c r="AL77" i="15"/>
  <c r="AN77" i="15" s="1"/>
  <c r="AL78" i="15"/>
  <c r="AN78" i="15" s="1"/>
  <c r="AL79" i="15"/>
  <c r="AN79" i="15" s="1"/>
  <c r="AL80" i="15"/>
  <c r="AN80" i="15" s="1"/>
  <c r="AL81" i="15"/>
  <c r="AN81" i="15" s="1"/>
  <c r="AL82" i="15"/>
  <c r="AN82" i="15" s="1"/>
  <c r="AL83" i="15"/>
  <c r="AN83" i="15" s="1"/>
  <c r="AL84" i="15"/>
  <c r="AN84" i="15" s="1"/>
  <c r="AL85" i="15"/>
  <c r="AN85" i="15" s="1"/>
  <c r="AL86" i="15"/>
  <c r="AN86" i="15" s="1"/>
  <c r="AL87" i="15"/>
  <c r="AN87" i="15" s="1"/>
  <c r="AL88" i="15"/>
  <c r="AN88" i="15" s="1"/>
  <c r="AL89" i="15"/>
  <c r="AN89" i="15" s="1"/>
  <c r="AL90" i="15"/>
  <c r="AN90" i="15" s="1"/>
  <c r="AL91" i="15"/>
  <c r="AN91" i="15" s="1"/>
  <c r="AL92" i="15"/>
  <c r="AN92" i="15" s="1"/>
  <c r="AL93" i="15"/>
  <c r="AN93" i="15" s="1"/>
  <c r="AL94" i="15"/>
  <c r="AN94" i="15" s="1"/>
  <c r="AL95" i="15"/>
  <c r="AN95" i="15" s="1"/>
  <c r="AL96" i="15"/>
  <c r="AN96" i="15" s="1"/>
  <c r="AL97" i="15"/>
  <c r="AN97" i="15" s="1"/>
  <c r="AL98" i="15"/>
  <c r="AN98" i="15" s="1"/>
  <c r="AL99" i="15"/>
  <c r="AN99" i="15" s="1"/>
  <c r="AL100" i="15"/>
  <c r="AN100" i="15" s="1"/>
  <c r="AL101" i="15"/>
  <c r="AN101" i="15" s="1"/>
  <c r="AL102" i="15"/>
  <c r="AN102" i="15" s="1"/>
  <c r="AL103" i="15"/>
  <c r="AN103" i="15" s="1"/>
  <c r="AL104" i="15"/>
  <c r="AN104" i="15" s="1"/>
  <c r="AL105" i="15"/>
  <c r="AN105" i="15" s="1"/>
  <c r="AL106" i="15"/>
  <c r="AN106" i="15" s="1"/>
  <c r="AL107" i="15"/>
  <c r="AN107" i="15" s="1"/>
  <c r="AK48" i="12"/>
  <c r="AM48" i="12" s="1"/>
  <c r="AK64" i="12"/>
  <c r="AM64" i="12" s="1"/>
  <c r="AK176" i="12"/>
  <c r="AM176" i="12" s="1"/>
  <c r="AK192" i="12"/>
  <c r="AM192" i="12" s="1"/>
  <c r="AK304" i="12"/>
  <c r="AM304" i="12" s="1"/>
  <c r="AK320" i="12"/>
  <c r="AM320" i="12" s="1"/>
  <c r="AK432" i="12"/>
  <c r="AM432" i="12" s="1"/>
  <c r="AK447" i="12"/>
  <c r="AM447" i="12" s="1"/>
  <c r="AK496" i="12"/>
  <c r="AM496" i="12" s="1"/>
  <c r="AK511" i="12"/>
  <c r="AM511" i="12" s="1"/>
  <c r="W7" i="13"/>
  <c r="AA7" i="13" s="1"/>
  <c r="W8" i="13"/>
  <c r="AA8" i="13" s="1"/>
  <c r="W9" i="13"/>
  <c r="AA9" i="13" s="1"/>
  <c r="W10" i="13"/>
  <c r="AA10" i="13" s="1"/>
  <c r="W11" i="13"/>
  <c r="AA11" i="13" s="1"/>
  <c r="W12" i="13"/>
  <c r="AA12" i="13" s="1"/>
  <c r="W13" i="13"/>
  <c r="AA13" i="13" s="1"/>
  <c r="W14" i="13"/>
  <c r="AA14" i="13" s="1"/>
  <c r="W15" i="13"/>
  <c r="AA15" i="13" s="1"/>
  <c r="W16" i="13"/>
  <c r="AA16" i="13" s="1"/>
  <c r="W17" i="13"/>
  <c r="AA17" i="13" s="1"/>
  <c r="W18" i="13"/>
  <c r="AA18" i="13" s="1"/>
  <c r="W19" i="13"/>
  <c r="AA19" i="13" s="1"/>
  <c r="W20" i="13"/>
  <c r="AA20" i="13" s="1"/>
  <c r="W21" i="13"/>
  <c r="AA21" i="13" s="1"/>
  <c r="W22" i="13"/>
  <c r="AA22" i="13" s="1"/>
  <c r="W23" i="13"/>
  <c r="AA23" i="13" s="1"/>
  <c r="W24" i="13"/>
  <c r="AA24" i="13" s="1"/>
  <c r="W25" i="13"/>
  <c r="AA25" i="13" s="1"/>
  <c r="W26" i="13"/>
  <c r="AA26" i="13" s="1"/>
  <c r="W27" i="13"/>
  <c r="AA27" i="13" s="1"/>
  <c r="W28" i="13"/>
  <c r="AA28" i="13" s="1"/>
  <c r="W29" i="13"/>
  <c r="AA29" i="13" s="1"/>
  <c r="W30" i="13"/>
  <c r="AA30" i="13" s="1"/>
  <c r="W31" i="13"/>
  <c r="AA31" i="13" s="1"/>
  <c r="W32" i="13"/>
  <c r="AA32" i="13" s="1"/>
  <c r="W33" i="13"/>
  <c r="AA33" i="13" s="1"/>
  <c r="W34" i="13"/>
  <c r="AA34" i="13" s="1"/>
  <c r="W35" i="13"/>
  <c r="AA35" i="13" s="1"/>
  <c r="W36" i="13"/>
  <c r="AA36" i="13" s="1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S7" i="15"/>
  <c r="S8" i="15"/>
  <c r="S9" i="15"/>
  <c r="AC9" i="15" s="1"/>
  <c r="S10" i="15"/>
  <c r="S11" i="15"/>
  <c r="AC11" i="15" s="1"/>
  <c r="S12" i="15"/>
  <c r="AC12" i="15" s="1"/>
  <c r="S13" i="15"/>
  <c r="S14" i="15"/>
  <c r="AC14" i="15" s="1"/>
  <c r="S15" i="15"/>
  <c r="AC15" i="15" s="1"/>
  <c r="S16" i="15"/>
  <c r="AC16" i="15" s="1"/>
  <c r="S17" i="15"/>
  <c r="S18" i="15"/>
  <c r="S19" i="15"/>
  <c r="AC19" i="15" s="1"/>
  <c r="S20" i="15"/>
  <c r="AC20" i="15" s="1"/>
  <c r="S21" i="15"/>
  <c r="AC21" i="15" s="1"/>
  <c r="S22" i="15"/>
  <c r="S23" i="15"/>
  <c r="S24" i="15"/>
  <c r="S25" i="15"/>
  <c r="AC25" i="15" s="1"/>
  <c r="S26" i="15"/>
  <c r="S27" i="15"/>
  <c r="S28" i="15"/>
  <c r="S29" i="15"/>
  <c r="S30" i="15"/>
  <c r="AC30" i="15" s="1"/>
  <c r="S31" i="15"/>
  <c r="AC31" i="15" s="1"/>
  <c r="S32" i="15"/>
  <c r="S33" i="15"/>
  <c r="S34" i="15"/>
  <c r="AC34" i="15" s="1"/>
  <c r="S35" i="15"/>
  <c r="S36" i="15"/>
  <c r="S37" i="15"/>
  <c r="AC37" i="15" s="1"/>
  <c r="S38" i="15"/>
  <c r="AC38" i="15" s="1"/>
  <c r="S39" i="15"/>
  <c r="AC39" i="15" s="1"/>
  <c r="S40" i="15"/>
  <c r="S41" i="15"/>
  <c r="S42" i="15"/>
  <c r="AC42" i="15" s="1"/>
  <c r="S43" i="15"/>
  <c r="AC43" i="15" s="1"/>
  <c r="S44" i="15"/>
  <c r="AC44" i="15" s="1"/>
  <c r="S45" i="15"/>
  <c r="AC45" i="15" s="1"/>
  <c r="S46" i="15"/>
  <c r="AC46" i="15" s="1"/>
  <c r="S47" i="15"/>
  <c r="S48" i="15"/>
  <c r="AC48" i="15" s="1"/>
  <c r="S49" i="15"/>
  <c r="S50" i="15"/>
  <c r="S51" i="15"/>
  <c r="S52" i="15"/>
  <c r="AC52" i="15" s="1"/>
  <c r="S53" i="15"/>
  <c r="AC53" i="15" s="1"/>
  <c r="S54" i="15"/>
  <c r="AC54" i="15" s="1"/>
  <c r="S55" i="15"/>
  <c r="S56" i="15"/>
  <c r="S57" i="15"/>
  <c r="AC57" i="15" s="1"/>
  <c r="S58" i="15"/>
  <c r="S59" i="15"/>
  <c r="S60" i="15"/>
  <c r="S61" i="15"/>
  <c r="AC61" i="15" s="1"/>
  <c r="S62" i="15"/>
  <c r="S63" i="15"/>
  <c r="S64" i="15"/>
  <c r="S65" i="15"/>
  <c r="S66" i="15"/>
  <c r="S67" i="15"/>
  <c r="AC67" i="15" s="1"/>
  <c r="S68" i="15"/>
  <c r="S69" i="15"/>
  <c r="AC69" i="15" s="1"/>
  <c r="S70" i="15"/>
  <c r="S71" i="15"/>
  <c r="S72" i="15"/>
  <c r="S73" i="15"/>
  <c r="S74" i="15"/>
  <c r="AC74" i="15" s="1"/>
  <c r="S75" i="15"/>
  <c r="S76" i="15"/>
  <c r="S77" i="15"/>
  <c r="S78" i="15"/>
  <c r="S79" i="15"/>
  <c r="AC79" i="15" s="1"/>
  <c r="S80" i="15"/>
  <c r="S81" i="15"/>
  <c r="AC81" i="15" s="1"/>
  <c r="S82" i="15"/>
  <c r="S83" i="15"/>
  <c r="S84" i="15"/>
  <c r="AC84" i="15" s="1"/>
  <c r="S85" i="15"/>
  <c r="S86" i="15"/>
  <c r="S87" i="15"/>
  <c r="AC87" i="15" s="1"/>
  <c r="S88" i="15"/>
  <c r="AC88" i="15" s="1"/>
  <c r="S89" i="15"/>
  <c r="S90" i="15"/>
  <c r="S91" i="15"/>
  <c r="S92" i="15"/>
  <c r="AC92" i="15" s="1"/>
  <c r="S93" i="15"/>
  <c r="AC93" i="15" s="1"/>
  <c r="S94" i="15"/>
  <c r="AC94" i="15" s="1"/>
  <c r="S95" i="15"/>
  <c r="AC95" i="15" s="1"/>
  <c r="S96" i="15"/>
  <c r="AC96" i="15" s="1"/>
  <c r="S97" i="15"/>
  <c r="AC97" i="15" s="1"/>
  <c r="S98" i="15"/>
  <c r="S99" i="15"/>
  <c r="AC99" i="15" s="1"/>
  <c r="S100" i="15"/>
  <c r="S101" i="15"/>
  <c r="S102" i="15"/>
  <c r="S103" i="15"/>
  <c r="S104" i="15"/>
  <c r="AC104" i="15" s="1"/>
  <c r="S105" i="15"/>
  <c r="S106" i="15"/>
  <c r="S107" i="15"/>
  <c r="AC107" i="15" s="1"/>
  <c r="S7" i="16"/>
  <c r="S8" i="16"/>
  <c r="S9" i="16"/>
  <c r="S10" i="16"/>
  <c r="AC10" i="16" s="1"/>
  <c r="S11" i="16"/>
  <c r="S12" i="16"/>
  <c r="S13" i="16"/>
  <c r="S14" i="16"/>
  <c r="S15" i="16"/>
  <c r="S16" i="16"/>
  <c r="AC16" i="16" s="1"/>
  <c r="S17" i="16"/>
  <c r="S18" i="16"/>
  <c r="AC18" i="16" s="1"/>
  <c r="S19" i="16"/>
  <c r="AC19" i="16" s="1"/>
  <c r="S20" i="16"/>
  <c r="S21" i="16"/>
  <c r="S22" i="16"/>
  <c r="S23" i="16"/>
  <c r="S24" i="16"/>
  <c r="S25" i="16"/>
  <c r="S26" i="16"/>
  <c r="AC26" i="16" s="1"/>
  <c r="S27" i="16"/>
  <c r="S28" i="16"/>
  <c r="AC28" i="16" s="1"/>
  <c r="S29" i="16"/>
  <c r="S30" i="16"/>
  <c r="S31" i="16"/>
  <c r="S32" i="16"/>
  <c r="S33" i="16"/>
  <c r="AC33" i="16" s="1"/>
  <c r="S34" i="16"/>
  <c r="S35" i="16"/>
  <c r="AC35" i="16" s="1"/>
  <c r="S36" i="16"/>
  <c r="S37" i="16"/>
  <c r="AC37" i="16" s="1"/>
  <c r="S38" i="16"/>
  <c r="S39" i="16"/>
  <c r="AC39" i="16" s="1"/>
  <c r="S40" i="16"/>
  <c r="AC40" i="16" s="1"/>
  <c r="S41" i="16"/>
  <c r="AC41" i="16" s="1"/>
  <c r="S42" i="16"/>
  <c r="S43" i="16"/>
  <c r="S44" i="16"/>
  <c r="S45" i="16"/>
  <c r="S46" i="16"/>
  <c r="AC46" i="16" s="1"/>
  <c r="S47" i="16"/>
  <c r="AC47" i="16" s="1"/>
  <c r="S48" i="16"/>
  <c r="S49" i="16"/>
  <c r="S50" i="16"/>
  <c r="S51" i="16"/>
  <c r="S52" i="16"/>
  <c r="S53" i="16"/>
  <c r="S54" i="16"/>
  <c r="S55" i="16"/>
  <c r="S56" i="16"/>
  <c r="AC56" i="16" s="1"/>
  <c r="S57" i="16"/>
  <c r="S58" i="16"/>
  <c r="S59" i="16"/>
  <c r="AC59" i="16" s="1"/>
  <c r="S60" i="16"/>
  <c r="S61" i="16"/>
  <c r="AC61" i="16" s="1"/>
  <c r="S62" i="16"/>
  <c r="AC62" i="16" s="1"/>
  <c r="S63" i="16"/>
  <c r="S64" i="16"/>
  <c r="AC64" i="16" s="1"/>
  <c r="S65" i="16"/>
  <c r="S66" i="16"/>
  <c r="S67" i="16"/>
  <c r="AC67" i="16" s="1"/>
  <c r="S68" i="16"/>
  <c r="S69" i="16"/>
  <c r="AC69" i="16" s="1"/>
  <c r="S70" i="16"/>
  <c r="AC70" i="16" s="1"/>
  <c r="S71" i="16"/>
  <c r="AC71" i="16" s="1"/>
  <c r="S72" i="16"/>
  <c r="S73" i="16"/>
  <c r="AC73" i="16" s="1"/>
  <c r="S74" i="16"/>
  <c r="AC74" i="16" s="1"/>
  <c r="S75" i="16"/>
  <c r="S76" i="16"/>
  <c r="AC76" i="16" s="1"/>
  <c r="S77" i="16"/>
  <c r="S78" i="16"/>
  <c r="AC78" i="16" s="1"/>
  <c r="S79" i="16"/>
  <c r="AC79" i="16" s="1"/>
  <c r="S80" i="16"/>
  <c r="S81" i="16"/>
  <c r="AC81" i="16" s="1"/>
  <c r="S82" i="16"/>
  <c r="S83" i="16"/>
  <c r="AC83" i="16" s="1"/>
  <c r="S84" i="16"/>
  <c r="S85" i="16"/>
  <c r="S86" i="16"/>
  <c r="S87" i="16"/>
  <c r="S88" i="16"/>
  <c r="S89" i="16"/>
  <c r="S90" i="16"/>
  <c r="S91" i="16"/>
  <c r="AC91" i="16" s="1"/>
  <c r="S92" i="16"/>
  <c r="S93" i="16"/>
  <c r="S94" i="16"/>
  <c r="S95" i="16"/>
  <c r="S96" i="16"/>
  <c r="S97" i="16"/>
  <c r="S98" i="16"/>
  <c r="AC98" i="16" s="1"/>
  <c r="S99" i="16"/>
  <c r="AC99" i="16" s="1"/>
  <c r="S100" i="16"/>
  <c r="S101" i="16"/>
  <c r="S102" i="16"/>
  <c r="S103" i="16"/>
  <c r="AC103" i="16" s="1"/>
  <c r="S104" i="16"/>
  <c r="S105" i="16"/>
  <c r="S106" i="16"/>
  <c r="AC106" i="16" s="1"/>
  <c r="S107" i="16"/>
  <c r="AC107" i="16" s="1"/>
  <c r="S108" i="16"/>
  <c r="S109" i="16"/>
  <c r="S110" i="16"/>
  <c r="S111" i="16"/>
  <c r="AC111" i="16" s="1"/>
  <c r="S112" i="16"/>
  <c r="S113" i="16"/>
  <c r="S114" i="16"/>
  <c r="AC114" i="16" s="1"/>
  <c r="S115" i="16"/>
  <c r="S116" i="16"/>
  <c r="S117" i="16"/>
  <c r="AC117" i="16" s="1"/>
  <c r="S118" i="16"/>
  <c r="AC118" i="16" s="1"/>
  <c r="S119" i="16"/>
  <c r="S120" i="16"/>
  <c r="S121" i="16"/>
  <c r="AC121" i="16" s="1"/>
  <c r="S122" i="16"/>
  <c r="S123" i="16"/>
  <c r="S124" i="16"/>
  <c r="S125" i="16"/>
  <c r="S126" i="16"/>
  <c r="AC126" i="16" s="1"/>
  <c r="S127" i="16"/>
  <c r="S128" i="16"/>
  <c r="AC128" i="16" s="1"/>
  <c r="S129" i="16"/>
  <c r="AC129" i="16" s="1"/>
  <c r="S130" i="16"/>
  <c r="S131" i="16"/>
  <c r="S132" i="16"/>
  <c r="AC132" i="16" s="1"/>
  <c r="S133" i="16"/>
  <c r="AC133" i="16" s="1"/>
  <c r="S134" i="16"/>
  <c r="S135" i="16"/>
  <c r="S136" i="16"/>
  <c r="S137" i="16"/>
  <c r="S138" i="16"/>
  <c r="S139" i="16"/>
  <c r="S140" i="16"/>
  <c r="S141" i="16"/>
  <c r="S142" i="16"/>
  <c r="S143" i="16"/>
  <c r="AC143" i="16" s="1"/>
  <c r="S144" i="16"/>
  <c r="S145" i="16"/>
  <c r="S146" i="16"/>
  <c r="S147" i="16"/>
  <c r="S148" i="16"/>
  <c r="S149" i="16"/>
  <c r="S150" i="16"/>
  <c r="S151" i="16"/>
  <c r="S152" i="16"/>
  <c r="AC152" i="16" s="1"/>
  <c r="S153" i="16"/>
  <c r="S154" i="16"/>
  <c r="AC154" i="16" s="1"/>
  <c r="S155" i="16"/>
  <c r="AC155" i="16" s="1"/>
  <c r="S156" i="16"/>
  <c r="S157" i="16"/>
  <c r="S158" i="16"/>
  <c r="S159" i="16"/>
  <c r="AC159" i="16" s="1"/>
  <c r="S160" i="16"/>
  <c r="S161" i="16"/>
  <c r="S162" i="16"/>
  <c r="AC162" i="16" s="1"/>
  <c r="S163" i="16"/>
  <c r="S164" i="16"/>
  <c r="S165" i="16"/>
  <c r="AC165" i="16" s="1"/>
  <c r="S166" i="16"/>
  <c r="AC166" i="16" s="1"/>
  <c r="S167" i="16"/>
  <c r="AC167" i="16" s="1"/>
  <c r="S168" i="16"/>
  <c r="S169" i="16"/>
  <c r="S170" i="16"/>
  <c r="S171" i="16"/>
  <c r="S172" i="16"/>
  <c r="S173" i="16"/>
  <c r="S174" i="16"/>
  <c r="S175" i="16"/>
  <c r="AC175" i="16" s="1"/>
  <c r="S176" i="16"/>
  <c r="S177" i="16"/>
  <c r="S178" i="16"/>
  <c r="S179" i="16"/>
  <c r="AC179" i="16" s="1"/>
  <c r="S180" i="16"/>
  <c r="S181" i="16"/>
  <c r="S182" i="16"/>
  <c r="S183" i="16"/>
  <c r="S184" i="16"/>
  <c r="AC184" i="16" s="1"/>
  <c r="S185" i="16"/>
  <c r="S186" i="16"/>
  <c r="S187" i="16"/>
  <c r="S188" i="16"/>
  <c r="AC188" i="16" s="1"/>
  <c r="S189" i="16"/>
  <c r="AC189" i="16" s="1"/>
  <c r="S190" i="16"/>
  <c r="AC190" i="16" s="1"/>
  <c r="S191" i="16"/>
  <c r="AC191" i="16" s="1"/>
  <c r="S192" i="16"/>
  <c r="AC192" i="16" s="1"/>
  <c r="S193" i="16"/>
  <c r="S194" i="16"/>
  <c r="AC194" i="16" s="1"/>
  <c r="S195" i="16"/>
  <c r="AC195" i="16" s="1"/>
  <c r="S196" i="16"/>
  <c r="S197" i="16"/>
  <c r="S198" i="16"/>
  <c r="S199" i="16"/>
  <c r="AC199" i="16" s="1"/>
  <c r="S200" i="16"/>
  <c r="S201" i="16"/>
  <c r="AC201" i="16" s="1"/>
  <c r="S202" i="16"/>
  <c r="AC202" i="16" s="1"/>
  <c r="S203" i="16"/>
  <c r="S204" i="16"/>
  <c r="AC204" i="16" s="1"/>
  <c r="S205" i="16"/>
  <c r="S206" i="16"/>
  <c r="S207" i="16"/>
  <c r="AC207" i="16" s="1"/>
  <c r="S208" i="16"/>
  <c r="S209" i="16"/>
  <c r="S210" i="16"/>
  <c r="S211" i="16"/>
  <c r="S212" i="16"/>
  <c r="S213" i="16"/>
  <c r="AC213" i="16" s="1"/>
  <c r="S214" i="16"/>
  <c r="S215" i="16"/>
  <c r="S216" i="16"/>
  <c r="S217" i="16"/>
  <c r="AC217" i="16" s="1"/>
  <c r="S218" i="16"/>
  <c r="S219" i="16"/>
  <c r="S220" i="16"/>
  <c r="AC220" i="16" s="1"/>
  <c r="S221" i="16"/>
  <c r="S222" i="16"/>
  <c r="S223" i="16"/>
  <c r="S224" i="16"/>
  <c r="AC224" i="16" s="1"/>
  <c r="S225" i="16"/>
  <c r="AC225" i="16" s="1"/>
  <c r="S226" i="16"/>
  <c r="S227" i="16"/>
  <c r="S228" i="16"/>
  <c r="S229" i="16"/>
  <c r="S230" i="16"/>
  <c r="S231" i="16"/>
  <c r="S232" i="16"/>
  <c r="AC232" i="16" s="1"/>
  <c r="S233" i="16"/>
  <c r="S234" i="16"/>
  <c r="S235" i="16"/>
  <c r="S236" i="16"/>
  <c r="S237" i="16"/>
  <c r="AC237" i="16" s="1"/>
  <c r="S238" i="16"/>
  <c r="S239" i="16"/>
  <c r="AC239" i="16" s="1"/>
  <c r="S240" i="16"/>
  <c r="S241" i="16"/>
  <c r="AC241" i="16" s="1"/>
  <c r="S242" i="16"/>
  <c r="S243" i="16"/>
  <c r="S244" i="16"/>
  <c r="S245" i="16"/>
  <c r="AC245" i="16" s="1"/>
  <c r="S246" i="16"/>
  <c r="S247" i="16"/>
  <c r="S248" i="16"/>
  <c r="AH7" i="12"/>
  <c r="AJ7" i="12" s="1"/>
  <c r="AH8" i="12"/>
  <c r="AJ8" i="12" s="1"/>
  <c r="AH9" i="12"/>
  <c r="AJ9" i="12" s="1"/>
  <c r="AH10" i="12"/>
  <c r="AJ10" i="12" s="1"/>
  <c r="AH11" i="12"/>
  <c r="AJ11" i="12" s="1"/>
  <c r="AH12" i="12"/>
  <c r="AJ12" i="12" s="1"/>
  <c r="AH13" i="12"/>
  <c r="AJ13" i="12" s="1"/>
  <c r="AH14" i="12"/>
  <c r="AJ14" i="12" s="1"/>
  <c r="AH15" i="12"/>
  <c r="AJ15" i="12" s="1"/>
  <c r="AH16" i="12"/>
  <c r="AJ16" i="12" s="1"/>
  <c r="AH17" i="12"/>
  <c r="AJ17" i="12" s="1"/>
  <c r="AH18" i="12"/>
  <c r="AJ18" i="12" s="1"/>
  <c r="AH19" i="12"/>
  <c r="AJ19" i="12" s="1"/>
  <c r="AH20" i="12"/>
  <c r="AJ20" i="12" s="1"/>
  <c r="AH21" i="12"/>
  <c r="AJ21" i="12" s="1"/>
  <c r="AH22" i="12"/>
  <c r="AJ22" i="12" s="1"/>
  <c r="AH23" i="12"/>
  <c r="AJ23" i="12" s="1"/>
  <c r="AH24" i="12"/>
  <c r="AJ24" i="12" s="1"/>
  <c r="AH25" i="12"/>
  <c r="AJ25" i="12" s="1"/>
  <c r="AH26" i="12"/>
  <c r="AJ26" i="12" s="1"/>
  <c r="AH27" i="12"/>
  <c r="AJ27" i="12" s="1"/>
  <c r="AH28" i="12"/>
  <c r="AJ28" i="12" s="1"/>
  <c r="AH29" i="12"/>
  <c r="AJ29" i="12" s="1"/>
  <c r="AH30" i="12"/>
  <c r="AJ30" i="12" s="1"/>
  <c r="AH31" i="12"/>
  <c r="AJ31" i="12" s="1"/>
  <c r="AH32" i="12"/>
  <c r="AJ32" i="12" s="1"/>
  <c r="AH33" i="12"/>
  <c r="AJ33" i="12" s="1"/>
  <c r="AH34" i="12"/>
  <c r="AJ34" i="12" s="1"/>
  <c r="AH35" i="12"/>
  <c r="AJ35" i="12" s="1"/>
  <c r="AH36" i="12"/>
  <c r="AJ36" i="12" s="1"/>
  <c r="AH37" i="12"/>
  <c r="AJ37" i="12" s="1"/>
  <c r="AH38" i="12"/>
  <c r="AJ38" i="12" s="1"/>
  <c r="AH39" i="12"/>
  <c r="AJ39" i="12" s="1"/>
  <c r="AH40" i="12"/>
  <c r="AJ40" i="12" s="1"/>
  <c r="AH41" i="12"/>
  <c r="AJ41" i="12" s="1"/>
  <c r="AH42" i="12"/>
  <c r="AJ42" i="12" s="1"/>
  <c r="AH43" i="12"/>
  <c r="AJ43" i="12" s="1"/>
  <c r="AH44" i="12"/>
  <c r="AJ44" i="12" s="1"/>
  <c r="AH45" i="12"/>
  <c r="AJ45" i="12" s="1"/>
  <c r="AH46" i="12"/>
  <c r="AJ46" i="12" s="1"/>
  <c r="AH47" i="12"/>
  <c r="AJ47" i="12" s="1"/>
  <c r="AH48" i="12"/>
  <c r="AJ48" i="12" s="1"/>
  <c r="AH49" i="12"/>
  <c r="AJ49" i="12" s="1"/>
  <c r="AH50" i="12"/>
  <c r="AJ50" i="12" s="1"/>
  <c r="AH51" i="12"/>
  <c r="AJ51" i="12" s="1"/>
  <c r="AH52" i="12"/>
  <c r="AJ52" i="12" s="1"/>
  <c r="AH53" i="12"/>
  <c r="AJ53" i="12" s="1"/>
  <c r="AH54" i="12"/>
  <c r="AJ54" i="12" s="1"/>
  <c r="AH55" i="12"/>
  <c r="AJ55" i="12" s="1"/>
  <c r="AH56" i="12"/>
  <c r="AJ56" i="12" s="1"/>
  <c r="AH57" i="12"/>
  <c r="AJ57" i="12" s="1"/>
  <c r="AH58" i="12"/>
  <c r="AJ58" i="12" s="1"/>
  <c r="AH59" i="12"/>
  <c r="AJ59" i="12" s="1"/>
  <c r="AH60" i="12"/>
  <c r="AJ60" i="12" s="1"/>
  <c r="AH61" i="12"/>
  <c r="AJ61" i="12" s="1"/>
  <c r="AH62" i="12"/>
  <c r="AJ62" i="12" s="1"/>
  <c r="AH63" i="12"/>
  <c r="AJ63" i="12" s="1"/>
  <c r="AH64" i="12"/>
  <c r="AJ64" i="12" s="1"/>
  <c r="AH65" i="12"/>
  <c r="AJ65" i="12" s="1"/>
  <c r="AH66" i="12"/>
  <c r="AJ66" i="12" s="1"/>
  <c r="AH67" i="12"/>
  <c r="AJ67" i="12" s="1"/>
  <c r="AH68" i="12"/>
  <c r="AJ68" i="12" s="1"/>
  <c r="AH69" i="12"/>
  <c r="AJ69" i="12" s="1"/>
  <c r="AH70" i="12"/>
  <c r="AJ70" i="12" s="1"/>
  <c r="AH71" i="12"/>
  <c r="AJ71" i="12" s="1"/>
  <c r="AH72" i="12"/>
  <c r="AJ72" i="12" s="1"/>
  <c r="AH73" i="12"/>
  <c r="AJ73" i="12" s="1"/>
  <c r="AH74" i="12"/>
  <c r="AJ74" i="12" s="1"/>
  <c r="AH75" i="12"/>
  <c r="AJ75" i="12" s="1"/>
  <c r="AH76" i="12"/>
  <c r="AJ76" i="12" s="1"/>
  <c r="AH77" i="12"/>
  <c r="AJ77" i="12" s="1"/>
  <c r="AH78" i="12"/>
  <c r="AJ78" i="12" s="1"/>
  <c r="AH79" i="12"/>
  <c r="AJ79" i="12" s="1"/>
  <c r="AH80" i="12"/>
  <c r="AJ80" i="12" s="1"/>
  <c r="AH81" i="12"/>
  <c r="AJ81" i="12" s="1"/>
  <c r="AH82" i="12"/>
  <c r="AJ82" i="12" s="1"/>
  <c r="AH83" i="12"/>
  <c r="AJ83" i="12" s="1"/>
  <c r="AH84" i="12"/>
  <c r="AJ84" i="12" s="1"/>
  <c r="AH85" i="12"/>
  <c r="AJ85" i="12" s="1"/>
  <c r="AH86" i="12"/>
  <c r="AJ86" i="12" s="1"/>
  <c r="AH87" i="12"/>
  <c r="AJ87" i="12" s="1"/>
  <c r="AH88" i="12"/>
  <c r="AJ88" i="12" s="1"/>
  <c r="AH89" i="12"/>
  <c r="AJ89" i="12" s="1"/>
  <c r="AH90" i="12"/>
  <c r="AJ90" i="12" s="1"/>
  <c r="AH91" i="12"/>
  <c r="AJ91" i="12" s="1"/>
  <c r="AH92" i="12"/>
  <c r="AJ92" i="12" s="1"/>
  <c r="AH93" i="12"/>
  <c r="AJ93" i="12" s="1"/>
  <c r="AH94" i="12"/>
  <c r="AJ94" i="12" s="1"/>
  <c r="AH95" i="12"/>
  <c r="AJ95" i="12" s="1"/>
  <c r="AH96" i="12"/>
  <c r="AJ96" i="12" s="1"/>
  <c r="AH97" i="12"/>
  <c r="AJ97" i="12" s="1"/>
  <c r="AH98" i="12"/>
  <c r="AJ98" i="12" s="1"/>
  <c r="AH99" i="12"/>
  <c r="AJ99" i="12" s="1"/>
  <c r="AH100" i="12"/>
  <c r="AJ100" i="12" s="1"/>
  <c r="AH101" i="12"/>
  <c r="AJ101" i="12" s="1"/>
  <c r="AH102" i="12"/>
  <c r="AJ102" i="12" s="1"/>
  <c r="AH103" i="12"/>
  <c r="AJ103" i="12" s="1"/>
  <c r="AH104" i="12"/>
  <c r="AJ104" i="12" s="1"/>
  <c r="AH105" i="12"/>
  <c r="AJ105" i="12" s="1"/>
  <c r="AH106" i="12"/>
  <c r="AJ106" i="12" s="1"/>
  <c r="AH107" i="12"/>
  <c r="AJ107" i="12" s="1"/>
  <c r="AH108" i="12"/>
  <c r="AJ108" i="12" s="1"/>
  <c r="AH109" i="12"/>
  <c r="AJ109" i="12" s="1"/>
  <c r="AH110" i="12"/>
  <c r="AJ110" i="12" s="1"/>
  <c r="AH111" i="12"/>
  <c r="AJ111" i="12" s="1"/>
  <c r="AH112" i="12"/>
  <c r="AJ112" i="12" s="1"/>
  <c r="AH113" i="12"/>
  <c r="AJ113" i="12" s="1"/>
  <c r="AH114" i="12"/>
  <c r="AJ114" i="12" s="1"/>
  <c r="AH115" i="12"/>
  <c r="AJ115" i="12" s="1"/>
  <c r="AH116" i="12"/>
  <c r="AJ116" i="12" s="1"/>
  <c r="AH117" i="12"/>
  <c r="AJ117" i="12" s="1"/>
  <c r="AH118" i="12"/>
  <c r="AJ118" i="12" s="1"/>
  <c r="AH119" i="12"/>
  <c r="AJ119" i="12" s="1"/>
  <c r="AH120" i="12"/>
  <c r="AJ120" i="12" s="1"/>
  <c r="AH121" i="12"/>
  <c r="AJ121" i="12" s="1"/>
  <c r="AH122" i="12"/>
  <c r="AJ122" i="12" s="1"/>
  <c r="AH123" i="12"/>
  <c r="AJ123" i="12" s="1"/>
  <c r="AH124" i="12"/>
  <c r="AJ124" i="12" s="1"/>
  <c r="AH125" i="12"/>
  <c r="AJ125" i="12" s="1"/>
  <c r="AH126" i="12"/>
  <c r="AJ126" i="12" s="1"/>
  <c r="AH127" i="12"/>
  <c r="AJ127" i="12" s="1"/>
  <c r="AH128" i="12"/>
  <c r="AJ128" i="12" s="1"/>
  <c r="AH129" i="12"/>
  <c r="AJ129" i="12" s="1"/>
  <c r="AH130" i="12"/>
  <c r="AJ130" i="12" s="1"/>
  <c r="AH131" i="12"/>
  <c r="AJ131" i="12" s="1"/>
  <c r="AH132" i="12"/>
  <c r="AJ132" i="12" s="1"/>
  <c r="AH133" i="12"/>
  <c r="AJ133" i="12" s="1"/>
  <c r="AH134" i="12"/>
  <c r="AJ134" i="12" s="1"/>
  <c r="AH135" i="12"/>
  <c r="AJ135" i="12" s="1"/>
  <c r="AH136" i="12"/>
  <c r="AJ136" i="12" s="1"/>
  <c r="AH137" i="12"/>
  <c r="AJ137" i="12" s="1"/>
  <c r="AH138" i="12"/>
  <c r="AJ138" i="12" s="1"/>
  <c r="AH139" i="12"/>
  <c r="AJ139" i="12" s="1"/>
  <c r="AH140" i="12"/>
  <c r="AJ140" i="12" s="1"/>
  <c r="AH141" i="12"/>
  <c r="AJ141" i="12" s="1"/>
  <c r="AH142" i="12"/>
  <c r="AJ142" i="12" s="1"/>
  <c r="AH143" i="12"/>
  <c r="AJ143" i="12" s="1"/>
  <c r="AH144" i="12"/>
  <c r="AJ144" i="12" s="1"/>
  <c r="AH145" i="12"/>
  <c r="AJ145" i="12" s="1"/>
  <c r="AH146" i="12"/>
  <c r="AJ146" i="12" s="1"/>
  <c r="AH147" i="12"/>
  <c r="AJ147" i="12" s="1"/>
  <c r="AH148" i="12"/>
  <c r="AJ148" i="12" s="1"/>
  <c r="AH149" i="12"/>
  <c r="AJ149" i="12" s="1"/>
  <c r="AH150" i="12"/>
  <c r="AJ150" i="12" s="1"/>
  <c r="AH151" i="12"/>
  <c r="AJ151" i="12" s="1"/>
  <c r="AH152" i="12"/>
  <c r="AJ152" i="12" s="1"/>
  <c r="AH153" i="12"/>
  <c r="AJ153" i="12" s="1"/>
  <c r="AH154" i="12"/>
  <c r="AJ154" i="12" s="1"/>
  <c r="AH155" i="12"/>
  <c r="AJ155" i="12" s="1"/>
  <c r="AH156" i="12"/>
  <c r="AJ156" i="12" s="1"/>
  <c r="AH157" i="12"/>
  <c r="AJ157" i="12" s="1"/>
  <c r="AH158" i="12"/>
  <c r="AJ158" i="12" s="1"/>
  <c r="AH159" i="12"/>
  <c r="AJ159" i="12" s="1"/>
  <c r="AH160" i="12"/>
  <c r="AJ160" i="12" s="1"/>
  <c r="AH161" i="12"/>
  <c r="AJ161" i="12" s="1"/>
  <c r="AH162" i="12"/>
  <c r="AJ162" i="12" s="1"/>
  <c r="AH163" i="12"/>
  <c r="AJ163" i="12" s="1"/>
  <c r="AH164" i="12"/>
  <c r="AJ164" i="12" s="1"/>
  <c r="AH165" i="12"/>
  <c r="AJ165" i="12" s="1"/>
  <c r="AH166" i="12"/>
  <c r="AJ166" i="12" s="1"/>
  <c r="AH167" i="12"/>
  <c r="AJ167" i="12" s="1"/>
  <c r="AH168" i="12"/>
  <c r="AJ168" i="12" s="1"/>
  <c r="AH169" i="12"/>
  <c r="AJ169" i="12" s="1"/>
  <c r="AH170" i="12"/>
  <c r="AJ170" i="12" s="1"/>
  <c r="AH171" i="12"/>
  <c r="AJ171" i="12" s="1"/>
  <c r="AH172" i="12"/>
  <c r="AJ172" i="12" s="1"/>
  <c r="AH173" i="12"/>
  <c r="AJ173" i="12" s="1"/>
  <c r="AH174" i="12"/>
  <c r="AJ174" i="12" s="1"/>
  <c r="AH175" i="12"/>
  <c r="AJ175" i="12" s="1"/>
  <c r="AH176" i="12"/>
  <c r="AJ176" i="12" s="1"/>
  <c r="AH177" i="12"/>
  <c r="AJ177" i="12" s="1"/>
  <c r="AH178" i="12"/>
  <c r="AJ178" i="12" s="1"/>
  <c r="AH179" i="12"/>
  <c r="AJ179" i="12" s="1"/>
  <c r="AH180" i="12"/>
  <c r="AJ180" i="12" s="1"/>
  <c r="AH181" i="12"/>
  <c r="AJ181" i="12" s="1"/>
  <c r="AH182" i="12"/>
  <c r="AJ182" i="12" s="1"/>
  <c r="AH183" i="12"/>
  <c r="AJ183" i="12" s="1"/>
  <c r="AH184" i="12"/>
  <c r="AJ184" i="12" s="1"/>
  <c r="AH185" i="12"/>
  <c r="AJ185" i="12" s="1"/>
  <c r="AH186" i="12"/>
  <c r="AJ186" i="12" s="1"/>
  <c r="AH187" i="12"/>
  <c r="AJ187" i="12" s="1"/>
  <c r="AH188" i="12"/>
  <c r="AJ188" i="12" s="1"/>
  <c r="AH189" i="12"/>
  <c r="AJ189" i="12" s="1"/>
  <c r="AH190" i="12"/>
  <c r="AJ190" i="12" s="1"/>
  <c r="AH191" i="12"/>
  <c r="AJ191" i="12" s="1"/>
  <c r="AH192" i="12"/>
  <c r="AJ192" i="12" s="1"/>
  <c r="AH193" i="12"/>
  <c r="AJ193" i="12" s="1"/>
  <c r="AH194" i="12"/>
  <c r="AJ194" i="12" s="1"/>
  <c r="AH195" i="12"/>
  <c r="AJ195" i="12" s="1"/>
  <c r="AH196" i="12"/>
  <c r="AJ196" i="12" s="1"/>
  <c r="AH197" i="12"/>
  <c r="AJ197" i="12" s="1"/>
  <c r="AH198" i="12"/>
  <c r="AJ198" i="12" s="1"/>
  <c r="AH199" i="12"/>
  <c r="AJ199" i="12" s="1"/>
  <c r="AH200" i="12"/>
  <c r="AJ200" i="12" s="1"/>
  <c r="AH201" i="12"/>
  <c r="AJ201" i="12" s="1"/>
  <c r="AH202" i="12"/>
  <c r="AJ202" i="12" s="1"/>
  <c r="AH203" i="12"/>
  <c r="AJ203" i="12" s="1"/>
  <c r="AH204" i="12"/>
  <c r="AJ204" i="12" s="1"/>
  <c r="AH205" i="12"/>
  <c r="AJ205" i="12" s="1"/>
  <c r="AH206" i="12"/>
  <c r="AJ206" i="12" s="1"/>
  <c r="AH207" i="12"/>
  <c r="AJ207" i="12" s="1"/>
  <c r="AH208" i="12"/>
  <c r="AJ208" i="12" s="1"/>
  <c r="AH209" i="12"/>
  <c r="AJ209" i="12" s="1"/>
  <c r="AH210" i="12"/>
  <c r="AJ210" i="12" s="1"/>
  <c r="AH211" i="12"/>
  <c r="AJ211" i="12" s="1"/>
  <c r="AH212" i="12"/>
  <c r="AJ212" i="12" s="1"/>
  <c r="AH213" i="12"/>
  <c r="AJ213" i="12" s="1"/>
  <c r="AH214" i="12"/>
  <c r="AJ214" i="12" s="1"/>
  <c r="AH215" i="12"/>
  <c r="AJ215" i="12" s="1"/>
  <c r="AH216" i="12"/>
  <c r="AJ216" i="12" s="1"/>
  <c r="AH217" i="12"/>
  <c r="AJ217" i="12" s="1"/>
  <c r="AH218" i="12"/>
  <c r="AJ218" i="12" s="1"/>
  <c r="AH219" i="12"/>
  <c r="AJ219" i="12" s="1"/>
  <c r="AH220" i="12"/>
  <c r="AJ220" i="12" s="1"/>
  <c r="AH221" i="12"/>
  <c r="AJ221" i="12" s="1"/>
  <c r="AH222" i="12"/>
  <c r="AJ222" i="12" s="1"/>
  <c r="AH223" i="12"/>
  <c r="AJ223" i="12" s="1"/>
  <c r="AH224" i="12"/>
  <c r="AJ224" i="12" s="1"/>
  <c r="AH225" i="12"/>
  <c r="AJ225" i="12" s="1"/>
  <c r="AH226" i="12"/>
  <c r="AJ226" i="12" s="1"/>
  <c r="AH227" i="12"/>
  <c r="AJ227" i="12" s="1"/>
  <c r="AH228" i="12"/>
  <c r="AJ228" i="12" s="1"/>
  <c r="AH229" i="12"/>
  <c r="AJ229" i="12" s="1"/>
  <c r="AH230" i="12"/>
  <c r="AJ230" i="12" s="1"/>
  <c r="AH231" i="12"/>
  <c r="AJ231" i="12" s="1"/>
  <c r="AH232" i="12"/>
  <c r="AJ232" i="12" s="1"/>
  <c r="AH233" i="12"/>
  <c r="AJ233" i="12" s="1"/>
  <c r="AH234" i="12"/>
  <c r="AJ234" i="12" s="1"/>
  <c r="AH235" i="12"/>
  <c r="AJ235" i="12" s="1"/>
  <c r="AH236" i="12"/>
  <c r="AJ236" i="12" s="1"/>
  <c r="AH237" i="12"/>
  <c r="AJ237" i="12" s="1"/>
  <c r="AH238" i="12"/>
  <c r="AJ238" i="12" s="1"/>
  <c r="AH239" i="12"/>
  <c r="AJ239" i="12" s="1"/>
  <c r="AH240" i="12"/>
  <c r="AJ240" i="12" s="1"/>
  <c r="AH241" i="12"/>
  <c r="AJ241" i="12" s="1"/>
  <c r="AH242" i="12"/>
  <c r="AJ242" i="12" s="1"/>
  <c r="AH243" i="12"/>
  <c r="AJ243" i="12" s="1"/>
  <c r="AH244" i="12"/>
  <c r="AJ244" i="12" s="1"/>
  <c r="AH245" i="12"/>
  <c r="AJ245" i="12" s="1"/>
  <c r="AH246" i="12"/>
  <c r="AJ246" i="12" s="1"/>
  <c r="AH247" i="12"/>
  <c r="AJ247" i="12" s="1"/>
  <c r="AH248" i="12"/>
  <c r="AJ248" i="12" s="1"/>
  <c r="AH249" i="12"/>
  <c r="AJ249" i="12" s="1"/>
  <c r="AH250" i="12"/>
  <c r="AJ250" i="12" s="1"/>
  <c r="AH251" i="12"/>
  <c r="AJ251" i="12" s="1"/>
  <c r="AH252" i="12"/>
  <c r="AJ252" i="12" s="1"/>
  <c r="AH253" i="12"/>
  <c r="AJ253" i="12" s="1"/>
  <c r="AH254" i="12"/>
  <c r="AJ254" i="12" s="1"/>
  <c r="AH255" i="12"/>
  <c r="AJ255" i="12" s="1"/>
  <c r="AH256" i="12"/>
  <c r="AJ256" i="12" s="1"/>
  <c r="AH257" i="12"/>
  <c r="AJ257" i="12" s="1"/>
  <c r="AH258" i="12"/>
  <c r="AJ258" i="12" s="1"/>
  <c r="AH259" i="12"/>
  <c r="AJ259" i="12" s="1"/>
  <c r="AH260" i="12"/>
  <c r="AJ260" i="12" s="1"/>
  <c r="AH261" i="12"/>
  <c r="AJ261" i="12" s="1"/>
  <c r="AH262" i="12"/>
  <c r="AJ262" i="12" s="1"/>
  <c r="AH263" i="12"/>
  <c r="AJ263" i="12" s="1"/>
  <c r="AH264" i="12"/>
  <c r="AJ264" i="12" s="1"/>
  <c r="AH265" i="12"/>
  <c r="AJ265" i="12" s="1"/>
  <c r="AH266" i="12"/>
  <c r="AJ266" i="12" s="1"/>
  <c r="AH267" i="12"/>
  <c r="AJ267" i="12" s="1"/>
  <c r="AH268" i="12"/>
  <c r="AJ268" i="12" s="1"/>
  <c r="AH269" i="12"/>
  <c r="AJ269" i="12" s="1"/>
  <c r="AH270" i="12"/>
  <c r="AJ270" i="12" s="1"/>
  <c r="AH271" i="12"/>
  <c r="AJ271" i="12" s="1"/>
  <c r="AH272" i="12"/>
  <c r="AJ272" i="12" s="1"/>
  <c r="AH273" i="12"/>
  <c r="AJ273" i="12" s="1"/>
  <c r="AH274" i="12"/>
  <c r="AJ274" i="12" s="1"/>
  <c r="AH275" i="12"/>
  <c r="AJ275" i="12" s="1"/>
  <c r="AH276" i="12"/>
  <c r="AJ276" i="12" s="1"/>
  <c r="AH277" i="12"/>
  <c r="AJ277" i="12" s="1"/>
  <c r="AH278" i="12"/>
  <c r="AJ278" i="12" s="1"/>
  <c r="AH279" i="12"/>
  <c r="AJ279" i="12" s="1"/>
  <c r="AH280" i="12"/>
  <c r="AJ280" i="12" s="1"/>
  <c r="AH281" i="12"/>
  <c r="AJ281" i="12" s="1"/>
  <c r="AH282" i="12"/>
  <c r="AJ282" i="12" s="1"/>
  <c r="AH283" i="12"/>
  <c r="AJ283" i="12" s="1"/>
  <c r="AH284" i="12"/>
  <c r="AJ284" i="12" s="1"/>
  <c r="AH285" i="12"/>
  <c r="AJ285" i="12" s="1"/>
  <c r="AH286" i="12"/>
  <c r="AJ286" i="12" s="1"/>
  <c r="AH287" i="12"/>
  <c r="AJ287" i="12" s="1"/>
  <c r="AH288" i="12"/>
  <c r="AJ288" i="12" s="1"/>
  <c r="AH289" i="12"/>
  <c r="AJ289" i="12" s="1"/>
  <c r="AH290" i="12"/>
  <c r="AJ290" i="12" s="1"/>
  <c r="AH291" i="12"/>
  <c r="AJ291" i="12" s="1"/>
  <c r="AH292" i="12"/>
  <c r="AJ292" i="12" s="1"/>
  <c r="AH293" i="12"/>
  <c r="AJ293" i="12" s="1"/>
  <c r="AH294" i="12"/>
  <c r="AJ294" i="12" s="1"/>
  <c r="AH295" i="12"/>
  <c r="AJ295" i="12" s="1"/>
  <c r="AH296" i="12"/>
  <c r="AJ296" i="12" s="1"/>
  <c r="AH297" i="12"/>
  <c r="AJ297" i="12" s="1"/>
  <c r="AH298" i="12"/>
  <c r="AJ298" i="12" s="1"/>
  <c r="AH299" i="12"/>
  <c r="AJ299" i="12" s="1"/>
  <c r="AH300" i="12"/>
  <c r="AJ300" i="12" s="1"/>
  <c r="AH301" i="12"/>
  <c r="AJ301" i="12" s="1"/>
  <c r="AH302" i="12"/>
  <c r="AJ302" i="12" s="1"/>
  <c r="AH303" i="12"/>
  <c r="AJ303" i="12" s="1"/>
  <c r="AH304" i="12"/>
  <c r="AJ304" i="12" s="1"/>
  <c r="AH305" i="12"/>
  <c r="AJ305" i="12" s="1"/>
  <c r="AH306" i="12"/>
  <c r="AJ306" i="12" s="1"/>
  <c r="AH307" i="12"/>
  <c r="AJ307" i="12" s="1"/>
  <c r="AH308" i="12"/>
  <c r="AJ308" i="12" s="1"/>
  <c r="AH309" i="12"/>
  <c r="AJ309" i="12" s="1"/>
  <c r="AH310" i="12"/>
  <c r="AJ310" i="12" s="1"/>
  <c r="AH311" i="12"/>
  <c r="AJ311" i="12" s="1"/>
  <c r="AH312" i="12"/>
  <c r="AJ312" i="12" s="1"/>
  <c r="AH313" i="12"/>
  <c r="AJ313" i="12" s="1"/>
  <c r="AH314" i="12"/>
  <c r="AJ314" i="12" s="1"/>
  <c r="AH315" i="12"/>
  <c r="AJ315" i="12" s="1"/>
  <c r="AH316" i="12"/>
  <c r="AJ316" i="12" s="1"/>
  <c r="AH317" i="12"/>
  <c r="AJ317" i="12" s="1"/>
  <c r="AH318" i="12"/>
  <c r="AJ318" i="12" s="1"/>
  <c r="AH319" i="12"/>
  <c r="AJ319" i="12" s="1"/>
  <c r="AH320" i="12"/>
  <c r="AJ320" i="12" s="1"/>
  <c r="AH321" i="12"/>
  <c r="AJ321" i="12" s="1"/>
  <c r="AH322" i="12"/>
  <c r="AJ322" i="12" s="1"/>
  <c r="AH323" i="12"/>
  <c r="AJ323" i="12" s="1"/>
  <c r="AH324" i="12"/>
  <c r="AJ324" i="12" s="1"/>
  <c r="AH325" i="12"/>
  <c r="AJ325" i="12" s="1"/>
  <c r="AH326" i="12"/>
  <c r="AJ326" i="12" s="1"/>
  <c r="AH327" i="12"/>
  <c r="AJ327" i="12" s="1"/>
  <c r="AH328" i="12"/>
  <c r="AJ328" i="12" s="1"/>
  <c r="AH329" i="12"/>
  <c r="AJ329" i="12" s="1"/>
  <c r="AH330" i="12"/>
  <c r="AJ330" i="12" s="1"/>
  <c r="AH331" i="12"/>
  <c r="AJ331" i="12" s="1"/>
  <c r="AH332" i="12"/>
  <c r="AJ332" i="12" s="1"/>
  <c r="AH333" i="12"/>
  <c r="AJ333" i="12" s="1"/>
  <c r="AH334" i="12"/>
  <c r="AJ334" i="12" s="1"/>
  <c r="AH335" i="12"/>
  <c r="AJ335" i="12" s="1"/>
  <c r="AH336" i="12"/>
  <c r="AJ336" i="12" s="1"/>
  <c r="AH337" i="12"/>
  <c r="AJ337" i="12" s="1"/>
  <c r="AH338" i="12"/>
  <c r="AJ338" i="12" s="1"/>
  <c r="AH339" i="12"/>
  <c r="AJ339" i="12" s="1"/>
  <c r="AH340" i="12"/>
  <c r="AJ340" i="12" s="1"/>
  <c r="AH341" i="12"/>
  <c r="AJ341" i="12" s="1"/>
  <c r="AH342" i="12"/>
  <c r="AJ342" i="12" s="1"/>
  <c r="AH343" i="12"/>
  <c r="AJ343" i="12" s="1"/>
  <c r="AH344" i="12"/>
  <c r="AJ344" i="12" s="1"/>
  <c r="AH345" i="12"/>
  <c r="AJ345" i="12" s="1"/>
  <c r="AH346" i="12"/>
  <c r="AJ346" i="12" s="1"/>
  <c r="AH347" i="12"/>
  <c r="AJ347" i="12" s="1"/>
  <c r="AH348" i="12"/>
  <c r="AJ348" i="12" s="1"/>
  <c r="AH349" i="12"/>
  <c r="AJ349" i="12" s="1"/>
  <c r="AH350" i="12"/>
  <c r="AJ350" i="12" s="1"/>
  <c r="AH351" i="12"/>
  <c r="AJ351" i="12" s="1"/>
  <c r="AH352" i="12"/>
  <c r="AJ352" i="12" s="1"/>
  <c r="AH353" i="12"/>
  <c r="AJ353" i="12" s="1"/>
  <c r="AH354" i="12"/>
  <c r="AJ354" i="12" s="1"/>
  <c r="AH355" i="12"/>
  <c r="AJ355" i="12" s="1"/>
  <c r="AH356" i="12"/>
  <c r="AJ356" i="12" s="1"/>
  <c r="AH357" i="12"/>
  <c r="AJ357" i="12" s="1"/>
  <c r="AH358" i="12"/>
  <c r="AJ358" i="12" s="1"/>
  <c r="AH359" i="12"/>
  <c r="AJ359" i="12" s="1"/>
  <c r="AH360" i="12"/>
  <c r="AJ360" i="12" s="1"/>
  <c r="AH361" i="12"/>
  <c r="AJ361" i="12" s="1"/>
  <c r="AH362" i="12"/>
  <c r="AJ362" i="12" s="1"/>
  <c r="AH363" i="12"/>
  <c r="AJ363" i="12" s="1"/>
  <c r="AH364" i="12"/>
  <c r="AJ364" i="12" s="1"/>
  <c r="AH365" i="12"/>
  <c r="AJ365" i="12" s="1"/>
  <c r="AH366" i="12"/>
  <c r="AJ366" i="12" s="1"/>
  <c r="AH367" i="12"/>
  <c r="AJ367" i="12" s="1"/>
  <c r="AH368" i="12"/>
  <c r="AJ368" i="12" s="1"/>
  <c r="AH369" i="12"/>
  <c r="AJ369" i="12" s="1"/>
  <c r="AH370" i="12"/>
  <c r="AJ370" i="12" s="1"/>
  <c r="AH371" i="12"/>
  <c r="AJ371" i="12" s="1"/>
  <c r="AH372" i="12"/>
  <c r="AJ372" i="12" s="1"/>
  <c r="AH373" i="12"/>
  <c r="AJ373" i="12" s="1"/>
  <c r="AH374" i="12"/>
  <c r="AJ374" i="12" s="1"/>
  <c r="AH375" i="12"/>
  <c r="AJ375" i="12" s="1"/>
  <c r="AH376" i="12"/>
  <c r="AJ376" i="12" s="1"/>
  <c r="AH377" i="12"/>
  <c r="AJ377" i="12" s="1"/>
  <c r="AH378" i="12"/>
  <c r="AJ378" i="12" s="1"/>
  <c r="AH379" i="12"/>
  <c r="AJ379" i="12" s="1"/>
  <c r="AH380" i="12"/>
  <c r="AJ380" i="12" s="1"/>
  <c r="AH381" i="12"/>
  <c r="AJ381" i="12" s="1"/>
  <c r="AH382" i="12"/>
  <c r="AJ382" i="12" s="1"/>
  <c r="AH383" i="12"/>
  <c r="AJ383" i="12" s="1"/>
  <c r="AH384" i="12"/>
  <c r="AJ384" i="12" s="1"/>
  <c r="AH385" i="12"/>
  <c r="AJ385" i="12" s="1"/>
  <c r="AH386" i="12"/>
  <c r="AJ386" i="12" s="1"/>
  <c r="AH387" i="12"/>
  <c r="AJ387" i="12" s="1"/>
  <c r="AH388" i="12"/>
  <c r="AJ388" i="12" s="1"/>
  <c r="AH389" i="12"/>
  <c r="AJ389" i="12" s="1"/>
  <c r="AH390" i="12"/>
  <c r="AJ390" i="12" s="1"/>
  <c r="AH391" i="12"/>
  <c r="AJ391" i="12" s="1"/>
  <c r="AH392" i="12"/>
  <c r="AJ392" i="12" s="1"/>
  <c r="AH393" i="12"/>
  <c r="AJ393" i="12" s="1"/>
  <c r="AH394" i="12"/>
  <c r="AJ394" i="12" s="1"/>
  <c r="AH395" i="12"/>
  <c r="AJ395" i="12" s="1"/>
  <c r="AH396" i="12"/>
  <c r="AJ396" i="12" s="1"/>
  <c r="AH397" i="12"/>
  <c r="AJ397" i="12" s="1"/>
  <c r="AH398" i="12"/>
  <c r="AJ398" i="12" s="1"/>
  <c r="AH399" i="12"/>
  <c r="AJ399" i="12" s="1"/>
  <c r="AH400" i="12"/>
  <c r="AJ400" i="12" s="1"/>
  <c r="AH401" i="12"/>
  <c r="AJ401" i="12" s="1"/>
  <c r="AH402" i="12"/>
  <c r="AJ402" i="12" s="1"/>
  <c r="AH403" i="12"/>
  <c r="AJ403" i="12" s="1"/>
  <c r="AH404" i="12"/>
  <c r="AJ404" i="12" s="1"/>
  <c r="AH405" i="12"/>
  <c r="AJ405" i="12" s="1"/>
  <c r="AH406" i="12"/>
  <c r="AJ406" i="12" s="1"/>
  <c r="AH407" i="12"/>
  <c r="AJ407" i="12" s="1"/>
  <c r="AH408" i="12"/>
  <c r="AJ408" i="12" s="1"/>
  <c r="AH409" i="12"/>
  <c r="AJ409" i="12" s="1"/>
  <c r="AH410" i="12"/>
  <c r="AJ410" i="12" s="1"/>
  <c r="AH411" i="12"/>
  <c r="AJ411" i="12" s="1"/>
  <c r="AH412" i="12"/>
  <c r="AJ412" i="12" s="1"/>
  <c r="AH413" i="12"/>
  <c r="AJ413" i="12" s="1"/>
  <c r="AH414" i="12"/>
  <c r="AJ414" i="12" s="1"/>
  <c r="AH415" i="12"/>
  <c r="AJ415" i="12" s="1"/>
  <c r="AH416" i="12"/>
  <c r="AJ416" i="12" s="1"/>
  <c r="AH417" i="12"/>
  <c r="AJ417" i="12" s="1"/>
  <c r="AH418" i="12"/>
  <c r="AJ418" i="12" s="1"/>
  <c r="AH419" i="12"/>
  <c r="AJ419" i="12" s="1"/>
  <c r="AH420" i="12"/>
  <c r="AJ420" i="12" s="1"/>
  <c r="AH421" i="12"/>
  <c r="AJ421" i="12" s="1"/>
  <c r="AH422" i="12"/>
  <c r="AJ422" i="12" s="1"/>
  <c r="AH423" i="12"/>
  <c r="AJ423" i="12" s="1"/>
  <c r="AH424" i="12"/>
  <c r="AJ424" i="12" s="1"/>
  <c r="AH425" i="12"/>
  <c r="AJ425" i="12" s="1"/>
  <c r="AH426" i="12"/>
  <c r="AJ426" i="12" s="1"/>
  <c r="AH427" i="12"/>
  <c r="AJ427" i="12" s="1"/>
  <c r="AH428" i="12"/>
  <c r="AJ428" i="12" s="1"/>
  <c r="AH429" i="12"/>
  <c r="AJ429" i="12" s="1"/>
  <c r="AH430" i="12"/>
  <c r="AJ430" i="12" s="1"/>
  <c r="AH431" i="12"/>
  <c r="AJ431" i="12" s="1"/>
  <c r="AH432" i="12"/>
  <c r="AJ432" i="12" s="1"/>
  <c r="AH433" i="12"/>
  <c r="AJ433" i="12" s="1"/>
  <c r="AH434" i="12"/>
  <c r="AJ434" i="12" s="1"/>
  <c r="AH435" i="12"/>
  <c r="AJ435" i="12" s="1"/>
  <c r="AH436" i="12"/>
  <c r="AJ436" i="12" s="1"/>
  <c r="AH437" i="12"/>
  <c r="AJ437" i="12" s="1"/>
  <c r="AH438" i="12"/>
  <c r="AJ438" i="12" s="1"/>
  <c r="AH439" i="12"/>
  <c r="AJ439" i="12" s="1"/>
  <c r="AH440" i="12"/>
  <c r="AJ440" i="12" s="1"/>
  <c r="AH441" i="12"/>
  <c r="AJ441" i="12" s="1"/>
  <c r="AH442" i="12"/>
  <c r="AJ442" i="12" s="1"/>
  <c r="AH443" i="12"/>
  <c r="AJ443" i="12" s="1"/>
  <c r="AH444" i="12"/>
  <c r="AJ444" i="12" s="1"/>
  <c r="AH445" i="12"/>
  <c r="AJ445" i="12" s="1"/>
  <c r="AH446" i="12"/>
  <c r="AJ446" i="12" s="1"/>
  <c r="AH447" i="12"/>
  <c r="AJ447" i="12" s="1"/>
  <c r="AH448" i="12"/>
  <c r="AJ448" i="12" s="1"/>
  <c r="AH449" i="12"/>
  <c r="AJ449" i="12" s="1"/>
  <c r="AH450" i="12"/>
  <c r="AJ450" i="12" s="1"/>
  <c r="AH451" i="12"/>
  <c r="AJ451" i="12" s="1"/>
  <c r="AH452" i="12"/>
  <c r="AJ452" i="12" s="1"/>
  <c r="AH453" i="12"/>
  <c r="AJ453" i="12" s="1"/>
  <c r="AH454" i="12"/>
  <c r="AJ454" i="12" s="1"/>
  <c r="AH455" i="12"/>
  <c r="AJ455" i="12" s="1"/>
  <c r="AH456" i="12"/>
  <c r="AJ456" i="12" s="1"/>
  <c r="AH457" i="12"/>
  <c r="AJ457" i="12" s="1"/>
  <c r="AH458" i="12"/>
  <c r="AJ458" i="12" s="1"/>
  <c r="AH459" i="12"/>
  <c r="AJ459" i="12" s="1"/>
  <c r="AH460" i="12"/>
  <c r="AJ460" i="12" s="1"/>
  <c r="AH461" i="12"/>
  <c r="AJ461" i="12" s="1"/>
  <c r="AH462" i="12"/>
  <c r="AJ462" i="12" s="1"/>
  <c r="AH463" i="12"/>
  <c r="AJ463" i="12" s="1"/>
  <c r="AH464" i="12"/>
  <c r="AJ464" i="12" s="1"/>
  <c r="AH465" i="12"/>
  <c r="AJ465" i="12" s="1"/>
  <c r="AH466" i="12"/>
  <c r="AJ466" i="12" s="1"/>
  <c r="AH467" i="12"/>
  <c r="AJ467" i="12" s="1"/>
  <c r="AH468" i="12"/>
  <c r="AJ468" i="12" s="1"/>
  <c r="AH469" i="12"/>
  <c r="AJ469" i="12" s="1"/>
  <c r="AH470" i="12"/>
  <c r="AJ470" i="12" s="1"/>
  <c r="AH471" i="12"/>
  <c r="AJ471" i="12" s="1"/>
  <c r="AH472" i="12"/>
  <c r="AJ472" i="12" s="1"/>
  <c r="AH473" i="12"/>
  <c r="AJ473" i="12" s="1"/>
  <c r="AH474" i="12"/>
  <c r="AJ474" i="12" s="1"/>
  <c r="AH475" i="12"/>
  <c r="AJ475" i="12" s="1"/>
  <c r="AH476" i="12"/>
  <c r="AJ476" i="12" s="1"/>
  <c r="AH477" i="12"/>
  <c r="AJ477" i="12" s="1"/>
  <c r="AH478" i="12"/>
  <c r="AJ478" i="12" s="1"/>
  <c r="AH479" i="12"/>
  <c r="AJ479" i="12" s="1"/>
  <c r="AH480" i="12"/>
  <c r="AJ480" i="12" s="1"/>
  <c r="AH481" i="12"/>
  <c r="AJ481" i="12" s="1"/>
  <c r="AH482" i="12"/>
  <c r="AJ482" i="12" s="1"/>
  <c r="AH483" i="12"/>
  <c r="AJ483" i="12" s="1"/>
  <c r="AH484" i="12"/>
  <c r="AJ484" i="12" s="1"/>
  <c r="AH485" i="12"/>
  <c r="AJ485" i="12" s="1"/>
  <c r="AH486" i="12"/>
  <c r="AJ486" i="12" s="1"/>
  <c r="AH487" i="12"/>
  <c r="AJ487" i="12" s="1"/>
  <c r="AH488" i="12"/>
  <c r="AJ488" i="12" s="1"/>
  <c r="AH489" i="12"/>
  <c r="AJ489" i="12" s="1"/>
  <c r="AH490" i="12"/>
  <c r="AJ490" i="12" s="1"/>
  <c r="AH491" i="12"/>
  <c r="AJ491" i="12" s="1"/>
  <c r="AH492" i="12"/>
  <c r="AJ492" i="12" s="1"/>
  <c r="AH493" i="12"/>
  <c r="AJ493" i="12" s="1"/>
  <c r="AH494" i="12"/>
  <c r="AJ494" i="12" s="1"/>
  <c r="AH495" i="12"/>
  <c r="AJ495" i="12" s="1"/>
  <c r="AH496" i="12"/>
  <c r="AJ496" i="12" s="1"/>
  <c r="AH497" i="12"/>
  <c r="AJ497" i="12" s="1"/>
  <c r="AH498" i="12"/>
  <c r="AJ498" i="12" s="1"/>
  <c r="AH499" i="12"/>
  <c r="AJ499" i="12" s="1"/>
  <c r="AH500" i="12"/>
  <c r="AJ500" i="12" s="1"/>
  <c r="AH501" i="12"/>
  <c r="AJ501" i="12" s="1"/>
  <c r="AH502" i="12"/>
  <c r="AJ502" i="12" s="1"/>
  <c r="AH503" i="12"/>
  <c r="AJ503" i="12" s="1"/>
  <c r="AH504" i="12"/>
  <c r="AJ504" i="12" s="1"/>
  <c r="AH505" i="12"/>
  <c r="AJ505" i="12" s="1"/>
  <c r="AH506" i="12"/>
  <c r="AJ506" i="12" s="1"/>
  <c r="AH507" i="12"/>
  <c r="AJ507" i="12" s="1"/>
  <c r="AH508" i="12"/>
  <c r="AJ508" i="12" s="1"/>
  <c r="AH509" i="12"/>
  <c r="AJ509" i="12" s="1"/>
  <c r="AH510" i="12"/>
  <c r="AJ510" i="12" s="1"/>
  <c r="AH511" i="12"/>
  <c r="AJ511" i="12" s="1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W19" i="16"/>
  <c r="AA19" i="16" s="1"/>
  <c r="W20" i="16"/>
  <c r="AA20" i="16" s="1"/>
  <c r="W21" i="16"/>
  <c r="AA21" i="16" s="1"/>
  <c r="W22" i="16"/>
  <c r="AA22" i="16" s="1"/>
  <c r="W23" i="16"/>
  <c r="AA23" i="16" s="1"/>
  <c r="W24" i="16"/>
  <c r="AA24" i="16" s="1"/>
  <c r="W25" i="16"/>
  <c r="AA25" i="16" s="1"/>
  <c r="W26" i="16"/>
  <c r="AA26" i="16" s="1"/>
  <c r="W27" i="16"/>
  <c r="AA27" i="16" s="1"/>
  <c r="W28" i="16"/>
  <c r="AA28" i="16" s="1"/>
  <c r="W29" i="16"/>
  <c r="AA29" i="16" s="1"/>
  <c r="W30" i="16"/>
  <c r="AA30" i="16" s="1"/>
  <c r="W31" i="16"/>
  <c r="AA31" i="16" s="1"/>
  <c r="W32" i="16"/>
  <c r="AA32" i="16" s="1"/>
  <c r="W33" i="16"/>
  <c r="AA33" i="16" s="1"/>
  <c r="W34" i="16"/>
  <c r="AA34" i="16" s="1"/>
  <c r="W35" i="16"/>
  <c r="AA35" i="16" s="1"/>
  <c r="W36" i="16"/>
  <c r="AA36" i="16" s="1"/>
  <c r="W37" i="16"/>
  <c r="AA37" i="16" s="1"/>
  <c r="W38" i="16"/>
  <c r="AA38" i="16" s="1"/>
  <c r="W39" i="16"/>
  <c r="AA39" i="16" s="1"/>
  <c r="W40" i="16"/>
  <c r="AA40" i="16" s="1"/>
  <c r="W41" i="16"/>
  <c r="AA41" i="16" s="1"/>
  <c r="W42" i="16"/>
  <c r="AA42" i="16" s="1"/>
  <c r="W43" i="16"/>
  <c r="AA43" i="16" s="1"/>
  <c r="W44" i="16"/>
  <c r="AA44" i="16" s="1"/>
  <c r="W45" i="16"/>
  <c r="AA45" i="16" s="1"/>
  <c r="W46" i="16"/>
  <c r="AA46" i="16" s="1"/>
  <c r="W47" i="16"/>
  <c r="AA47" i="16" s="1"/>
  <c r="W48" i="16"/>
  <c r="AA48" i="16" s="1"/>
  <c r="W49" i="16"/>
  <c r="AA49" i="16" s="1"/>
  <c r="W50" i="16"/>
  <c r="AA50" i="16" s="1"/>
  <c r="W51" i="16"/>
  <c r="AA51" i="16" s="1"/>
  <c r="W52" i="16"/>
  <c r="AA52" i="16" s="1"/>
  <c r="W53" i="16"/>
  <c r="AA53" i="16" s="1"/>
  <c r="W54" i="16"/>
  <c r="AA54" i="16" s="1"/>
  <c r="W55" i="16"/>
  <c r="AA55" i="16" s="1"/>
  <c r="W56" i="16"/>
  <c r="AA56" i="16" s="1"/>
  <c r="W57" i="16"/>
  <c r="AA57" i="16" s="1"/>
  <c r="W58" i="16"/>
  <c r="AA58" i="16" s="1"/>
  <c r="W59" i="16"/>
  <c r="AA59" i="16" s="1"/>
  <c r="W60" i="16"/>
  <c r="AA60" i="16" s="1"/>
  <c r="W61" i="16"/>
  <c r="AA61" i="16" s="1"/>
  <c r="W62" i="16"/>
  <c r="AA62" i="16" s="1"/>
  <c r="W63" i="16"/>
  <c r="AA63" i="16" s="1"/>
  <c r="W64" i="16"/>
  <c r="AA64" i="16" s="1"/>
  <c r="W65" i="16"/>
  <c r="AA65" i="16" s="1"/>
  <c r="W66" i="16"/>
  <c r="AA66" i="16" s="1"/>
  <c r="W67" i="16"/>
  <c r="AA67" i="16" s="1"/>
  <c r="W68" i="16"/>
  <c r="AA68" i="16" s="1"/>
  <c r="W69" i="16"/>
  <c r="AA69" i="16" s="1"/>
  <c r="W70" i="16"/>
  <c r="AA70" i="16" s="1"/>
  <c r="W71" i="16"/>
  <c r="AA71" i="16" s="1"/>
  <c r="W72" i="16"/>
  <c r="AA72" i="16" s="1"/>
  <c r="W73" i="16"/>
  <c r="AA73" i="16" s="1"/>
  <c r="W74" i="16"/>
  <c r="AA74" i="16" s="1"/>
  <c r="W75" i="16"/>
  <c r="AA75" i="16" s="1"/>
  <c r="W76" i="16"/>
  <c r="AA76" i="16" s="1"/>
  <c r="W77" i="16"/>
  <c r="AA77" i="16" s="1"/>
  <c r="W78" i="16"/>
  <c r="AA78" i="16" s="1"/>
  <c r="W79" i="16"/>
  <c r="AA79" i="16" s="1"/>
  <c r="W80" i="16"/>
  <c r="AA80" i="16" s="1"/>
  <c r="W81" i="16"/>
  <c r="AA81" i="16" s="1"/>
  <c r="W82" i="16"/>
  <c r="AA82" i="16" s="1"/>
  <c r="W83" i="16"/>
  <c r="AA83" i="16" s="1"/>
  <c r="W84" i="16"/>
  <c r="AA84" i="16" s="1"/>
  <c r="W85" i="16"/>
  <c r="AA85" i="16" s="1"/>
  <c r="W86" i="16"/>
  <c r="AA86" i="16" s="1"/>
  <c r="W87" i="16"/>
  <c r="AA87" i="16" s="1"/>
  <c r="W88" i="16"/>
  <c r="AA88" i="16" s="1"/>
  <c r="W89" i="16"/>
  <c r="AA89" i="16" s="1"/>
  <c r="W90" i="16"/>
  <c r="AA90" i="16" s="1"/>
  <c r="W91" i="16"/>
  <c r="AA91" i="16" s="1"/>
  <c r="W92" i="16"/>
  <c r="AA92" i="16" s="1"/>
  <c r="W93" i="16"/>
  <c r="AA93" i="16" s="1"/>
  <c r="W94" i="16"/>
  <c r="AA94" i="16" s="1"/>
  <c r="W95" i="16"/>
  <c r="AA95" i="16" s="1"/>
  <c r="W96" i="16"/>
  <c r="AA96" i="16" s="1"/>
  <c r="W97" i="16"/>
  <c r="AA97" i="16" s="1"/>
  <c r="W98" i="16"/>
  <c r="AA98" i="16" s="1"/>
  <c r="W99" i="16"/>
  <c r="AA99" i="16" s="1"/>
  <c r="W100" i="16"/>
  <c r="AA100" i="16" s="1"/>
  <c r="W101" i="16"/>
  <c r="AA101" i="16" s="1"/>
  <c r="W102" i="16"/>
  <c r="AA102" i="16" s="1"/>
  <c r="W103" i="16"/>
  <c r="AA103" i="16" s="1"/>
  <c r="W104" i="16"/>
  <c r="AA104" i="16" s="1"/>
  <c r="W105" i="16"/>
  <c r="AA105" i="16" s="1"/>
  <c r="W106" i="16"/>
  <c r="AA106" i="16" s="1"/>
  <c r="W107" i="16"/>
  <c r="AA107" i="16" s="1"/>
  <c r="W108" i="16"/>
  <c r="AA108" i="16" s="1"/>
  <c r="W109" i="16"/>
  <c r="AA109" i="16" s="1"/>
  <c r="W110" i="16"/>
  <c r="AA110" i="16" s="1"/>
  <c r="W111" i="16"/>
  <c r="AA111" i="16" s="1"/>
  <c r="W112" i="16"/>
  <c r="AA112" i="16" s="1"/>
  <c r="W113" i="16"/>
  <c r="AA113" i="16" s="1"/>
  <c r="W114" i="16"/>
  <c r="AA114" i="16" s="1"/>
  <c r="W115" i="16"/>
  <c r="AA115" i="16" s="1"/>
  <c r="W116" i="16"/>
  <c r="AA116" i="16" s="1"/>
  <c r="W117" i="16"/>
  <c r="AA117" i="16" s="1"/>
  <c r="W118" i="16"/>
  <c r="AA118" i="16" s="1"/>
  <c r="W119" i="16"/>
  <c r="AA119" i="16" s="1"/>
  <c r="W120" i="16"/>
  <c r="AA120" i="16" s="1"/>
  <c r="W121" i="16"/>
  <c r="AA121" i="16" s="1"/>
  <c r="W122" i="16"/>
  <c r="AA122" i="16" s="1"/>
  <c r="W123" i="16"/>
  <c r="AA123" i="16" s="1"/>
  <c r="W124" i="16"/>
  <c r="AA124" i="16" s="1"/>
  <c r="W125" i="16"/>
  <c r="AA125" i="16" s="1"/>
  <c r="W126" i="16"/>
  <c r="AA126" i="16" s="1"/>
  <c r="W127" i="16"/>
  <c r="AA127" i="16" s="1"/>
  <c r="W128" i="16"/>
  <c r="AA128" i="16" s="1"/>
  <c r="W129" i="16"/>
  <c r="AA129" i="16" s="1"/>
  <c r="W130" i="16"/>
  <c r="AA130" i="16" s="1"/>
  <c r="W131" i="16"/>
  <c r="AA131" i="16" s="1"/>
  <c r="W132" i="16"/>
  <c r="AA132" i="16" s="1"/>
  <c r="W133" i="16"/>
  <c r="AA133" i="16" s="1"/>
  <c r="W134" i="16"/>
  <c r="AA134" i="16" s="1"/>
  <c r="W135" i="16"/>
  <c r="AA135" i="16" s="1"/>
  <c r="W136" i="16"/>
  <c r="AA136" i="16" s="1"/>
  <c r="W137" i="16"/>
  <c r="AA137" i="16" s="1"/>
  <c r="W138" i="16"/>
  <c r="AA138" i="16" s="1"/>
  <c r="W139" i="16"/>
  <c r="AA139" i="16" s="1"/>
  <c r="W140" i="16"/>
  <c r="AA140" i="16" s="1"/>
  <c r="W141" i="16"/>
  <c r="AA141" i="16" s="1"/>
  <c r="W142" i="16"/>
  <c r="AA142" i="16" s="1"/>
  <c r="W143" i="16"/>
  <c r="AA143" i="16" s="1"/>
  <c r="W144" i="16"/>
  <c r="AA144" i="16" s="1"/>
  <c r="W145" i="16"/>
  <c r="AA145" i="16" s="1"/>
  <c r="W146" i="16"/>
  <c r="AA146" i="16" s="1"/>
  <c r="W147" i="16"/>
  <c r="AA147" i="16" s="1"/>
  <c r="W148" i="16"/>
  <c r="AA148" i="16" s="1"/>
  <c r="W149" i="16"/>
  <c r="AA149" i="16" s="1"/>
  <c r="W150" i="16"/>
  <c r="AA150" i="16" s="1"/>
  <c r="W151" i="16"/>
  <c r="AA151" i="16" s="1"/>
  <c r="W152" i="16"/>
  <c r="AA152" i="16" s="1"/>
  <c r="W153" i="16"/>
  <c r="AA153" i="16" s="1"/>
  <c r="W154" i="16"/>
  <c r="AA154" i="16" s="1"/>
  <c r="W155" i="16"/>
  <c r="AA155" i="16" s="1"/>
  <c r="W156" i="16"/>
  <c r="AA156" i="16" s="1"/>
  <c r="W157" i="16"/>
  <c r="AA157" i="16" s="1"/>
  <c r="W158" i="16"/>
  <c r="AA158" i="16" s="1"/>
  <c r="W159" i="16"/>
  <c r="AA159" i="16" s="1"/>
  <c r="W160" i="16"/>
  <c r="AA160" i="16" s="1"/>
  <c r="W161" i="16"/>
  <c r="AA161" i="16" s="1"/>
  <c r="W162" i="16"/>
  <c r="AA162" i="16" s="1"/>
  <c r="W163" i="16"/>
  <c r="AA163" i="16" s="1"/>
  <c r="W164" i="16"/>
  <c r="AA164" i="16" s="1"/>
  <c r="W165" i="16"/>
  <c r="AA165" i="16" s="1"/>
  <c r="W166" i="16"/>
  <c r="AA166" i="16" s="1"/>
  <c r="W167" i="16"/>
  <c r="AA167" i="16" s="1"/>
  <c r="W168" i="16"/>
  <c r="AA168" i="16" s="1"/>
  <c r="W169" i="16"/>
  <c r="AA169" i="16" s="1"/>
  <c r="W170" i="16"/>
  <c r="AA170" i="16" s="1"/>
  <c r="W171" i="16"/>
  <c r="AA171" i="16" s="1"/>
  <c r="W172" i="16"/>
  <c r="AA172" i="16" s="1"/>
  <c r="W173" i="16"/>
  <c r="AA173" i="16" s="1"/>
  <c r="W174" i="16"/>
  <c r="AA174" i="16" s="1"/>
  <c r="W175" i="16"/>
  <c r="AA175" i="16" s="1"/>
  <c r="W176" i="16"/>
  <c r="AA176" i="16" s="1"/>
  <c r="W177" i="16"/>
  <c r="AA177" i="16" s="1"/>
  <c r="W178" i="16"/>
  <c r="AA178" i="16" s="1"/>
  <c r="W179" i="16"/>
  <c r="AA179" i="16" s="1"/>
  <c r="W180" i="16"/>
  <c r="AA180" i="16" s="1"/>
  <c r="W181" i="16"/>
  <c r="AA181" i="16" s="1"/>
  <c r="W182" i="16"/>
  <c r="AA182" i="16" s="1"/>
  <c r="W183" i="16"/>
  <c r="AA183" i="16" s="1"/>
  <c r="W184" i="16"/>
  <c r="AA184" i="16" s="1"/>
  <c r="W185" i="16"/>
  <c r="AA185" i="16" s="1"/>
  <c r="W186" i="16"/>
  <c r="AA186" i="16" s="1"/>
  <c r="W187" i="16"/>
  <c r="AA187" i="16" s="1"/>
  <c r="W188" i="16"/>
  <c r="AA188" i="16" s="1"/>
  <c r="W189" i="16"/>
  <c r="AA189" i="16" s="1"/>
  <c r="W190" i="16"/>
  <c r="AA190" i="16" s="1"/>
  <c r="W191" i="16"/>
  <c r="AA191" i="16" s="1"/>
  <c r="W192" i="16"/>
  <c r="AA192" i="16" s="1"/>
  <c r="W193" i="16"/>
  <c r="AA193" i="16" s="1"/>
  <c r="W194" i="16"/>
  <c r="AA194" i="16" s="1"/>
  <c r="W195" i="16"/>
  <c r="AA195" i="16" s="1"/>
  <c r="W196" i="16"/>
  <c r="AA196" i="16" s="1"/>
  <c r="W197" i="16"/>
  <c r="AA197" i="16" s="1"/>
  <c r="W198" i="16"/>
  <c r="AA198" i="16" s="1"/>
  <c r="W199" i="16"/>
  <c r="AA199" i="16" s="1"/>
  <c r="W200" i="16"/>
  <c r="AA200" i="16" s="1"/>
  <c r="W201" i="16"/>
  <c r="AA201" i="16" s="1"/>
  <c r="W202" i="16"/>
  <c r="AA202" i="16" s="1"/>
  <c r="W203" i="16"/>
  <c r="AA203" i="16" s="1"/>
  <c r="W204" i="16"/>
  <c r="AA204" i="16" s="1"/>
  <c r="W205" i="16"/>
  <c r="AA205" i="16" s="1"/>
  <c r="W206" i="16"/>
  <c r="AA206" i="16" s="1"/>
  <c r="W207" i="16"/>
  <c r="AA207" i="16" s="1"/>
  <c r="W208" i="16"/>
  <c r="AA208" i="16" s="1"/>
  <c r="W209" i="16"/>
  <c r="AA209" i="16" s="1"/>
  <c r="W210" i="16"/>
  <c r="AA210" i="16" s="1"/>
  <c r="W211" i="16"/>
  <c r="AA211" i="16" s="1"/>
  <c r="W212" i="16"/>
  <c r="AA212" i="16" s="1"/>
  <c r="W213" i="16"/>
  <c r="AA213" i="16" s="1"/>
  <c r="W214" i="16"/>
  <c r="AA214" i="16" s="1"/>
  <c r="W215" i="16"/>
  <c r="AA215" i="16" s="1"/>
  <c r="W216" i="16"/>
  <c r="AA216" i="16" s="1"/>
  <c r="W217" i="16"/>
  <c r="AA217" i="16" s="1"/>
  <c r="W218" i="16"/>
  <c r="AA218" i="16" s="1"/>
  <c r="W219" i="16"/>
  <c r="AA219" i="16" s="1"/>
  <c r="W220" i="16"/>
  <c r="AA220" i="16" s="1"/>
  <c r="W221" i="16"/>
  <c r="AA221" i="16" s="1"/>
  <c r="W222" i="16"/>
  <c r="AA222" i="16" s="1"/>
  <c r="W223" i="16"/>
  <c r="AA223" i="16" s="1"/>
  <c r="W224" i="16"/>
  <c r="AA224" i="16" s="1"/>
  <c r="W225" i="16"/>
  <c r="AA225" i="16" s="1"/>
  <c r="W226" i="16"/>
  <c r="AA226" i="16" s="1"/>
  <c r="W227" i="16"/>
  <c r="AA227" i="16" s="1"/>
  <c r="W228" i="16"/>
  <c r="AA228" i="16" s="1"/>
  <c r="W229" i="16"/>
  <c r="AA229" i="16" s="1"/>
  <c r="W230" i="16"/>
  <c r="AA230" i="16" s="1"/>
  <c r="W231" i="16"/>
  <c r="AA231" i="16" s="1"/>
  <c r="W232" i="16"/>
  <c r="AA232" i="16" s="1"/>
  <c r="W233" i="16"/>
  <c r="AA233" i="16" s="1"/>
  <c r="W234" i="16"/>
  <c r="AA234" i="16" s="1"/>
  <c r="W235" i="16"/>
  <c r="AA235" i="16" s="1"/>
  <c r="W236" i="16"/>
  <c r="AA236" i="16" s="1"/>
  <c r="W237" i="16"/>
  <c r="AA237" i="16" s="1"/>
  <c r="W238" i="16"/>
  <c r="AA238" i="16" s="1"/>
  <c r="W239" i="16"/>
  <c r="AA239" i="16" s="1"/>
  <c r="W240" i="16"/>
  <c r="AA240" i="16" s="1"/>
  <c r="W241" i="16"/>
  <c r="AA241" i="16" s="1"/>
  <c r="W242" i="16"/>
  <c r="AA242" i="16" s="1"/>
  <c r="W243" i="16"/>
  <c r="AA243" i="16" s="1"/>
  <c r="W244" i="16"/>
  <c r="AA244" i="16" s="1"/>
  <c r="W245" i="16"/>
  <c r="AA245" i="16" s="1"/>
  <c r="W246" i="16"/>
  <c r="AA246" i="16" s="1"/>
  <c r="W247" i="16"/>
  <c r="AA247" i="16" s="1"/>
  <c r="W248" i="16"/>
  <c r="AA248" i="16" s="1"/>
  <c r="AL7" i="12"/>
  <c r="AN7" i="12" s="1"/>
  <c r="AL8" i="12"/>
  <c r="AN8" i="12" s="1"/>
  <c r="AL9" i="12"/>
  <c r="AN9" i="12" s="1"/>
  <c r="AL10" i="12"/>
  <c r="AN10" i="12" s="1"/>
  <c r="AL11" i="12"/>
  <c r="AN11" i="12" s="1"/>
  <c r="AL12" i="12"/>
  <c r="AN12" i="12" s="1"/>
  <c r="AL13" i="12"/>
  <c r="AN13" i="12" s="1"/>
  <c r="AL14" i="12"/>
  <c r="AN14" i="12" s="1"/>
  <c r="AL15" i="12"/>
  <c r="AN15" i="12" s="1"/>
  <c r="AL16" i="12"/>
  <c r="AN16" i="12" s="1"/>
  <c r="AL17" i="12"/>
  <c r="AN17" i="12" s="1"/>
  <c r="AL18" i="12"/>
  <c r="AN18" i="12" s="1"/>
  <c r="AL19" i="12"/>
  <c r="AN19" i="12" s="1"/>
  <c r="AL20" i="12"/>
  <c r="AN20" i="12" s="1"/>
  <c r="AL21" i="12"/>
  <c r="AN21" i="12" s="1"/>
  <c r="AL22" i="12"/>
  <c r="AN22" i="12" s="1"/>
  <c r="AL23" i="12"/>
  <c r="AN23" i="12" s="1"/>
  <c r="AL24" i="12"/>
  <c r="AN24" i="12" s="1"/>
  <c r="AL25" i="12"/>
  <c r="AN25" i="12" s="1"/>
  <c r="AL26" i="12"/>
  <c r="AN26" i="12" s="1"/>
  <c r="AL27" i="12"/>
  <c r="AN27" i="12" s="1"/>
  <c r="AL28" i="12"/>
  <c r="AN28" i="12" s="1"/>
  <c r="AL29" i="12"/>
  <c r="AN29" i="12" s="1"/>
  <c r="AL30" i="12"/>
  <c r="AN30" i="12" s="1"/>
  <c r="AL31" i="12"/>
  <c r="AN31" i="12" s="1"/>
  <c r="AL32" i="12"/>
  <c r="AN32" i="12" s="1"/>
  <c r="AL33" i="12"/>
  <c r="AN33" i="12" s="1"/>
  <c r="AL34" i="12"/>
  <c r="AN34" i="12" s="1"/>
  <c r="AL35" i="12"/>
  <c r="AN35" i="12" s="1"/>
  <c r="AL36" i="12"/>
  <c r="AN36" i="12" s="1"/>
  <c r="AL37" i="12"/>
  <c r="AN37" i="12" s="1"/>
  <c r="AL38" i="12"/>
  <c r="AN38" i="12" s="1"/>
  <c r="AL39" i="12"/>
  <c r="AN39" i="12" s="1"/>
  <c r="AL40" i="12"/>
  <c r="AN40" i="12" s="1"/>
  <c r="AL41" i="12"/>
  <c r="AN41" i="12" s="1"/>
  <c r="AL42" i="12"/>
  <c r="AN42" i="12" s="1"/>
  <c r="AL43" i="12"/>
  <c r="AN43" i="12" s="1"/>
  <c r="AL44" i="12"/>
  <c r="AN44" i="12" s="1"/>
  <c r="AL45" i="12"/>
  <c r="AN45" i="12" s="1"/>
  <c r="AL46" i="12"/>
  <c r="AN46" i="12" s="1"/>
  <c r="AL47" i="12"/>
  <c r="AN47" i="12" s="1"/>
  <c r="AL48" i="12"/>
  <c r="AN48" i="12" s="1"/>
  <c r="AL49" i="12"/>
  <c r="AN49" i="12" s="1"/>
  <c r="AL50" i="12"/>
  <c r="AN50" i="12" s="1"/>
  <c r="AL51" i="12"/>
  <c r="AN51" i="12" s="1"/>
  <c r="AL52" i="12"/>
  <c r="AL53" i="12"/>
  <c r="AN53" i="12" s="1"/>
  <c r="AL54" i="12"/>
  <c r="AN54" i="12" s="1"/>
  <c r="AL55" i="12"/>
  <c r="AN55" i="12" s="1"/>
  <c r="AL56" i="12"/>
  <c r="AN56" i="12" s="1"/>
  <c r="AL57" i="12"/>
  <c r="AN57" i="12" s="1"/>
  <c r="AL58" i="12"/>
  <c r="AN58" i="12" s="1"/>
  <c r="AL59" i="12"/>
  <c r="AN59" i="12" s="1"/>
  <c r="AL60" i="12"/>
  <c r="AN60" i="12" s="1"/>
  <c r="AL61" i="12"/>
  <c r="AN61" i="12" s="1"/>
  <c r="AL62" i="12"/>
  <c r="AN62" i="12" s="1"/>
  <c r="AL63" i="12"/>
  <c r="AN63" i="12" s="1"/>
  <c r="AL64" i="12"/>
  <c r="AN64" i="12" s="1"/>
  <c r="AL65" i="12"/>
  <c r="AN65" i="12" s="1"/>
  <c r="AL66" i="12"/>
  <c r="AN66" i="12" s="1"/>
  <c r="AL67" i="12"/>
  <c r="AL68" i="12"/>
  <c r="AN68" i="12" s="1"/>
  <c r="AL69" i="12"/>
  <c r="AN69" i="12" s="1"/>
  <c r="AL70" i="12"/>
  <c r="AN70" i="12" s="1"/>
  <c r="AL71" i="12"/>
  <c r="AN71" i="12" s="1"/>
  <c r="AL72" i="12"/>
  <c r="AN72" i="12" s="1"/>
  <c r="AL73" i="12"/>
  <c r="AN73" i="12" s="1"/>
  <c r="AL74" i="12"/>
  <c r="AN74" i="12" s="1"/>
  <c r="AL75" i="12"/>
  <c r="AN75" i="12" s="1"/>
  <c r="AL76" i="12"/>
  <c r="AN76" i="12" s="1"/>
  <c r="AL77" i="12"/>
  <c r="AN77" i="12" s="1"/>
  <c r="AL78" i="12"/>
  <c r="AN78" i="12" s="1"/>
  <c r="AL79" i="12"/>
  <c r="AN79" i="12" s="1"/>
  <c r="AL80" i="12"/>
  <c r="AN80" i="12" s="1"/>
  <c r="AL81" i="12"/>
  <c r="AN81" i="12" s="1"/>
  <c r="AL82" i="12"/>
  <c r="AN82" i="12" s="1"/>
  <c r="AL83" i="12"/>
  <c r="AL84" i="12"/>
  <c r="AN84" i="12" s="1"/>
  <c r="AL85" i="12"/>
  <c r="AN85" i="12" s="1"/>
  <c r="AL86" i="12"/>
  <c r="AN86" i="12" s="1"/>
  <c r="AL87" i="12"/>
  <c r="AN87" i="12" s="1"/>
  <c r="AL88" i="12"/>
  <c r="AN88" i="12" s="1"/>
  <c r="AL89" i="12"/>
  <c r="AN89" i="12" s="1"/>
  <c r="AL90" i="12"/>
  <c r="AN90" i="12" s="1"/>
  <c r="AL91" i="12"/>
  <c r="AN91" i="12" s="1"/>
  <c r="AL92" i="12"/>
  <c r="AN92" i="12" s="1"/>
  <c r="AL93" i="12"/>
  <c r="AN93" i="12" s="1"/>
  <c r="AL94" i="12"/>
  <c r="AN94" i="12" s="1"/>
  <c r="AL95" i="12"/>
  <c r="AN95" i="12" s="1"/>
  <c r="AL96" i="12"/>
  <c r="AN96" i="12" s="1"/>
  <c r="AL97" i="12"/>
  <c r="AN97" i="12" s="1"/>
  <c r="AL98" i="12"/>
  <c r="AN98" i="12" s="1"/>
  <c r="AL99" i="12"/>
  <c r="AN99" i="12" s="1"/>
  <c r="AL100" i="12"/>
  <c r="AN100" i="12" s="1"/>
  <c r="AL101" i="12"/>
  <c r="AN101" i="12" s="1"/>
  <c r="AL102" i="12"/>
  <c r="AN102" i="12" s="1"/>
  <c r="AL103" i="12"/>
  <c r="AN103" i="12" s="1"/>
  <c r="AL104" i="12"/>
  <c r="AN104" i="12" s="1"/>
  <c r="AL105" i="12"/>
  <c r="AN105" i="12" s="1"/>
  <c r="AL106" i="12"/>
  <c r="AN106" i="12" s="1"/>
  <c r="AL107" i="12"/>
  <c r="AN107" i="12" s="1"/>
  <c r="AL108" i="12"/>
  <c r="AN108" i="12" s="1"/>
  <c r="AL109" i="12"/>
  <c r="AN109" i="12" s="1"/>
  <c r="AL110" i="12"/>
  <c r="AN110" i="12" s="1"/>
  <c r="AL111" i="12"/>
  <c r="AN111" i="12" s="1"/>
  <c r="AL112" i="12"/>
  <c r="AN112" i="12" s="1"/>
  <c r="AL113" i="12"/>
  <c r="AN113" i="12" s="1"/>
  <c r="AL114" i="12"/>
  <c r="AN114" i="12" s="1"/>
  <c r="AL115" i="12"/>
  <c r="AN115" i="12" s="1"/>
  <c r="AL116" i="12"/>
  <c r="AN116" i="12" s="1"/>
  <c r="AL117" i="12"/>
  <c r="AN117" i="12" s="1"/>
  <c r="AL118" i="12"/>
  <c r="AN118" i="12" s="1"/>
  <c r="AL119" i="12"/>
  <c r="AN119" i="12" s="1"/>
  <c r="AL120" i="12"/>
  <c r="AN120" i="12" s="1"/>
  <c r="AL121" i="12"/>
  <c r="AN121" i="12" s="1"/>
  <c r="AL122" i="12"/>
  <c r="AN122" i="12" s="1"/>
  <c r="AL123" i="12"/>
  <c r="AN123" i="12" s="1"/>
  <c r="AL124" i="12"/>
  <c r="AN124" i="12" s="1"/>
  <c r="AL125" i="12"/>
  <c r="AN125" i="12" s="1"/>
  <c r="AL126" i="12"/>
  <c r="AN126" i="12" s="1"/>
  <c r="AL127" i="12"/>
  <c r="AN127" i="12" s="1"/>
  <c r="AL128" i="12"/>
  <c r="AN128" i="12" s="1"/>
  <c r="AL129" i="12"/>
  <c r="AN129" i="12" s="1"/>
  <c r="AL130" i="12"/>
  <c r="AN130" i="12" s="1"/>
  <c r="AL131" i="12"/>
  <c r="AN131" i="12" s="1"/>
  <c r="AL132" i="12"/>
  <c r="AN132" i="12" s="1"/>
  <c r="AL133" i="12"/>
  <c r="AN133" i="12" s="1"/>
  <c r="AL134" i="12"/>
  <c r="AN134" i="12" s="1"/>
  <c r="AL135" i="12"/>
  <c r="AN135" i="12" s="1"/>
  <c r="AL136" i="12"/>
  <c r="AN136" i="12" s="1"/>
  <c r="AL137" i="12"/>
  <c r="AN137" i="12" s="1"/>
  <c r="AL138" i="12"/>
  <c r="AN138" i="12" s="1"/>
  <c r="AL139" i="12"/>
  <c r="AN139" i="12" s="1"/>
  <c r="AL140" i="12"/>
  <c r="AL141" i="12"/>
  <c r="AN141" i="12" s="1"/>
  <c r="AL142" i="12"/>
  <c r="AN142" i="12" s="1"/>
  <c r="AL143" i="12"/>
  <c r="AN143" i="12" s="1"/>
  <c r="AL144" i="12"/>
  <c r="AN144" i="12" s="1"/>
  <c r="AL145" i="12"/>
  <c r="AN145" i="12" s="1"/>
  <c r="AL146" i="12"/>
  <c r="AN146" i="12" s="1"/>
  <c r="AL147" i="12"/>
  <c r="AN147" i="12" s="1"/>
  <c r="AL148" i="12"/>
  <c r="AN148" i="12" s="1"/>
  <c r="AL149" i="12"/>
  <c r="AN149" i="12" s="1"/>
  <c r="AL150" i="12"/>
  <c r="AN150" i="12" s="1"/>
  <c r="AL151" i="12"/>
  <c r="AN151" i="12" s="1"/>
  <c r="AL152" i="12"/>
  <c r="AN152" i="12" s="1"/>
  <c r="AL153" i="12"/>
  <c r="AN153" i="12" s="1"/>
  <c r="AL154" i="12"/>
  <c r="AN154" i="12" s="1"/>
  <c r="AL155" i="12"/>
  <c r="AN155" i="12" s="1"/>
  <c r="AL156" i="12"/>
  <c r="AN156" i="12" s="1"/>
  <c r="AL157" i="12"/>
  <c r="AN157" i="12" s="1"/>
  <c r="AL158" i="12"/>
  <c r="AN158" i="12" s="1"/>
  <c r="AL159" i="12"/>
  <c r="AN159" i="12" s="1"/>
  <c r="AL160" i="12"/>
  <c r="AN160" i="12" s="1"/>
  <c r="AL161" i="12"/>
  <c r="AN161" i="12" s="1"/>
  <c r="AL162" i="12"/>
  <c r="AN162" i="12" s="1"/>
  <c r="AL163" i="12"/>
  <c r="AN163" i="12" s="1"/>
  <c r="AL164" i="12"/>
  <c r="AN164" i="12" s="1"/>
  <c r="AL165" i="12"/>
  <c r="AN165" i="12" s="1"/>
  <c r="AL166" i="12"/>
  <c r="AN166" i="12" s="1"/>
  <c r="AL167" i="12"/>
  <c r="AN167" i="12" s="1"/>
  <c r="AL168" i="12"/>
  <c r="AN168" i="12" s="1"/>
  <c r="AL169" i="12"/>
  <c r="AN169" i="12" s="1"/>
  <c r="AL170" i="12"/>
  <c r="AN170" i="12" s="1"/>
  <c r="AL171" i="12"/>
  <c r="AN171" i="12" s="1"/>
  <c r="AL172" i="12"/>
  <c r="AN172" i="12" s="1"/>
  <c r="AL173" i="12"/>
  <c r="AN173" i="12" s="1"/>
  <c r="AL174" i="12"/>
  <c r="AN174" i="12" s="1"/>
  <c r="AL175" i="12"/>
  <c r="AN175" i="12" s="1"/>
  <c r="AL176" i="12"/>
  <c r="AN176" i="12" s="1"/>
  <c r="AL177" i="12"/>
  <c r="AN177" i="12" s="1"/>
  <c r="AL178" i="12"/>
  <c r="AN178" i="12" s="1"/>
  <c r="AL179" i="12"/>
  <c r="AN179" i="12" s="1"/>
  <c r="AL180" i="12"/>
  <c r="AN180" i="12" s="1"/>
  <c r="AL181" i="12"/>
  <c r="AN181" i="12" s="1"/>
  <c r="AL182" i="12"/>
  <c r="AN182" i="12" s="1"/>
  <c r="AL183" i="12"/>
  <c r="AN183" i="12" s="1"/>
  <c r="AL184" i="12"/>
  <c r="AN184" i="12" s="1"/>
  <c r="AL185" i="12"/>
  <c r="AN185" i="12" s="1"/>
  <c r="AL186" i="12"/>
  <c r="AN186" i="12" s="1"/>
  <c r="AL187" i="12"/>
  <c r="AN187" i="12" s="1"/>
  <c r="AL188" i="12"/>
  <c r="AN188" i="12" s="1"/>
  <c r="AL189" i="12"/>
  <c r="AN189" i="12" s="1"/>
  <c r="AL190" i="12"/>
  <c r="AL191" i="12"/>
  <c r="AN191" i="12" s="1"/>
  <c r="AL192" i="12"/>
  <c r="AN192" i="12" s="1"/>
  <c r="AL193" i="12"/>
  <c r="AN193" i="12" s="1"/>
  <c r="AL194" i="12"/>
  <c r="AN194" i="12" s="1"/>
  <c r="AL195" i="12"/>
  <c r="AN195" i="12" s="1"/>
  <c r="AL196" i="12"/>
  <c r="AN196" i="12" s="1"/>
  <c r="AL197" i="12"/>
  <c r="AN197" i="12" s="1"/>
  <c r="AL198" i="12"/>
  <c r="AN198" i="12" s="1"/>
  <c r="AL199" i="12"/>
  <c r="AN199" i="12" s="1"/>
  <c r="AL200" i="12"/>
  <c r="AN200" i="12" s="1"/>
  <c r="AL201" i="12"/>
  <c r="AN201" i="12" s="1"/>
  <c r="AL202" i="12"/>
  <c r="AN202" i="12" s="1"/>
  <c r="AL203" i="12"/>
  <c r="AN203" i="12" s="1"/>
  <c r="AL204" i="12"/>
  <c r="AN204" i="12" s="1"/>
  <c r="AL205" i="12"/>
  <c r="AN205" i="12" s="1"/>
  <c r="AL206" i="12"/>
  <c r="AN206" i="12" s="1"/>
  <c r="AL207" i="12"/>
  <c r="AN207" i="12" s="1"/>
  <c r="AL208" i="12"/>
  <c r="AN208" i="12" s="1"/>
  <c r="AL209" i="12"/>
  <c r="AN209" i="12" s="1"/>
  <c r="AL210" i="12"/>
  <c r="AN210" i="12" s="1"/>
  <c r="AL211" i="12"/>
  <c r="AN211" i="12" s="1"/>
  <c r="AL212" i="12"/>
  <c r="AN212" i="12" s="1"/>
  <c r="AL213" i="12"/>
  <c r="AN213" i="12" s="1"/>
  <c r="AL214" i="12"/>
  <c r="AN214" i="12" s="1"/>
  <c r="AL215" i="12"/>
  <c r="AN215" i="12" s="1"/>
  <c r="AL216" i="12"/>
  <c r="AN216" i="12" s="1"/>
  <c r="AL217" i="12"/>
  <c r="AN217" i="12" s="1"/>
  <c r="AL218" i="12"/>
  <c r="AN218" i="12" s="1"/>
  <c r="AL219" i="12"/>
  <c r="AN219" i="12" s="1"/>
  <c r="AL220" i="12"/>
  <c r="AN220" i="12" s="1"/>
  <c r="AL221" i="12"/>
  <c r="AN221" i="12" s="1"/>
  <c r="AL222" i="12"/>
  <c r="AN222" i="12" s="1"/>
  <c r="AL223" i="12"/>
  <c r="AN223" i="12" s="1"/>
  <c r="AL224" i="12"/>
  <c r="AN224" i="12" s="1"/>
  <c r="AL225" i="12"/>
  <c r="AN225" i="12" s="1"/>
  <c r="AL226" i="12"/>
  <c r="AN226" i="12" s="1"/>
  <c r="AL227" i="12"/>
  <c r="AN227" i="12" s="1"/>
  <c r="AL228" i="12"/>
  <c r="AN228" i="12" s="1"/>
  <c r="AL229" i="12"/>
  <c r="AN229" i="12" s="1"/>
  <c r="AL230" i="12"/>
  <c r="AN230" i="12" s="1"/>
  <c r="AL231" i="12"/>
  <c r="AN231" i="12" s="1"/>
  <c r="AL232" i="12"/>
  <c r="AN232" i="12" s="1"/>
  <c r="AL233" i="12"/>
  <c r="AN233" i="12" s="1"/>
  <c r="AL234" i="12"/>
  <c r="AN234" i="12" s="1"/>
  <c r="AL235" i="12"/>
  <c r="AN235" i="12" s="1"/>
  <c r="AL236" i="12"/>
  <c r="AN236" i="12" s="1"/>
  <c r="AL237" i="12"/>
  <c r="AN237" i="12" s="1"/>
  <c r="AL238" i="12"/>
  <c r="AN238" i="12" s="1"/>
  <c r="AL239" i="12"/>
  <c r="AN239" i="12" s="1"/>
  <c r="AL240" i="12"/>
  <c r="AN240" i="12" s="1"/>
  <c r="AL241" i="12"/>
  <c r="AN241" i="12" s="1"/>
  <c r="AL242" i="12"/>
  <c r="AN242" i="12" s="1"/>
  <c r="AL243" i="12"/>
  <c r="AN243" i="12" s="1"/>
  <c r="AL244" i="12"/>
  <c r="AN244" i="12" s="1"/>
  <c r="AL245" i="12"/>
  <c r="AN245" i="12" s="1"/>
  <c r="AL246" i="12"/>
  <c r="AN246" i="12" s="1"/>
  <c r="AL247" i="12"/>
  <c r="AN247" i="12" s="1"/>
  <c r="AL248" i="12"/>
  <c r="AN248" i="12" s="1"/>
  <c r="AL249" i="12"/>
  <c r="AN249" i="12" s="1"/>
  <c r="AL250" i="12"/>
  <c r="AN250" i="12" s="1"/>
  <c r="AL251" i="12"/>
  <c r="AN251" i="12" s="1"/>
  <c r="AL252" i="12"/>
  <c r="AN252" i="12" s="1"/>
  <c r="AL253" i="12"/>
  <c r="AN253" i="12" s="1"/>
  <c r="AL254" i="12"/>
  <c r="AN254" i="12" s="1"/>
  <c r="AL255" i="12"/>
  <c r="AN255" i="12" s="1"/>
  <c r="AL256" i="12"/>
  <c r="AN256" i="12" s="1"/>
  <c r="AL257" i="12"/>
  <c r="AN257" i="12" s="1"/>
  <c r="AL258" i="12"/>
  <c r="AN258" i="12" s="1"/>
  <c r="AL259" i="12"/>
  <c r="AN259" i="12" s="1"/>
  <c r="AL260" i="12"/>
  <c r="AN260" i="12" s="1"/>
  <c r="AL261" i="12"/>
  <c r="AN261" i="12" s="1"/>
  <c r="AL262" i="12"/>
  <c r="AN262" i="12" s="1"/>
  <c r="AL263" i="12"/>
  <c r="AN263" i="12" s="1"/>
  <c r="AL264" i="12"/>
  <c r="AN264" i="12" s="1"/>
  <c r="AL265" i="12"/>
  <c r="AN265" i="12" s="1"/>
  <c r="AL266" i="12"/>
  <c r="AN266" i="12" s="1"/>
  <c r="AL267" i="12"/>
  <c r="AN267" i="12" s="1"/>
  <c r="AL268" i="12"/>
  <c r="AN268" i="12" s="1"/>
  <c r="AL269" i="12"/>
  <c r="AN269" i="12" s="1"/>
  <c r="AL270" i="12"/>
  <c r="AN270" i="12" s="1"/>
  <c r="AL271" i="12"/>
  <c r="AN271" i="12" s="1"/>
  <c r="AL272" i="12"/>
  <c r="AN272" i="12" s="1"/>
  <c r="AL273" i="12"/>
  <c r="AN273" i="12" s="1"/>
  <c r="AL274" i="12"/>
  <c r="AN274" i="12" s="1"/>
  <c r="AL275" i="12"/>
  <c r="AN275" i="12" s="1"/>
  <c r="AL276" i="12"/>
  <c r="AN276" i="12" s="1"/>
  <c r="AL277" i="12"/>
  <c r="AN277" i="12" s="1"/>
  <c r="AL278" i="12"/>
  <c r="AN278" i="12" s="1"/>
  <c r="AL279" i="12"/>
  <c r="AN279" i="12" s="1"/>
  <c r="AL280" i="12"/>
  <c r="AN280" i="12" s="1"/>
  <c r="AL281" i="12"/>
  <c r="AN281" i="12" s="1"/>
  <c r="AL282" i="12"/>
  <c r="AN282" i="12" s="1"/>
  <c r="AL283" i="12"/>
  <c r="AN283" i="12" s="1"/>
  <c r="AL284" i="12"/>
  <c r="AN284" i="12" s="1"/>
  <c r="AL285" i="12"/>
  <c r="AN285" i="12" s="1"/>
  <c r="AL286" i="12"/>
  <c r="AN286" i="12" s="1"/>
  <c r="AL287" i="12"/>
  <c r="AN287" i="12" s="1"/>
  <c r="AL288" i="12"/>
  <c r="AN288" i="12" s="1"/>
  <c r="AL289" i="12"/>
  <c r="AN289" i="12" s="1"/>
  <c r="AL290" i="12"/>
  <c r="AN290" i="12" s="1"/>
  <c r="AL291" i="12"/>
  <c r="AN291" i="12" s="1"/>
  <c r="AL292" i="12"/>
  <c r="AN292" i="12" s="1"/>
  <c r="AL293" i="12"/>
  <c r="AN293" i="12" s="1"/>
  <c r="AL294" i="12"/>
  <c r="AN294" i="12" s="1"/>
  <c r="AL295" i="12"/>
  <c r="AN295" i="12" s="1"/>
  <c r="AL296" i="12"/>
  <c r="AN296" i="12" s="1"/>
  <c r="AL297" i="12"/>
  <c r="AN297" i="12" s="1"/>
  <c r="AL298" i="12"/>
  <c r="AN298" i="12" s="1"/>
  <c r="AL299" i="12"/>
  <c r="AN299" i="12" s="1"/>
  <c r="AL300" i="12"/>
  <c r="AN300" i="12" s="1"/>
  <c r="AL301" i="12"/>
  <c r="AN301" i="12" s="1"/>
  <c r="AL302" i="12"/>
  <c r="AN302" i="12" s="1"/>
  <c r="AL303" i="12"/>
  <c r="AN303" i="12" s="1"/>
  <c r="AL304" i="12"/>
  <c r="AN304" i="12" s="1"/>
  <c r="AL305" i="12"/>
  <c r="AN305" i="12" s="1"/>
  <c r="AL306" i="12"/>
  <c r="AN306" i="12" s="1"/>
  <c r="AL307" i="12"/>
  <c r="AN307" i="12" s="1"/>
  <c r="AL308" i="12"/>
  <c r="AN308" i="12" s="1"/>
  <c r="AL309" i="12"/>
  <c r="AN309" i="12" s="1"/>
  <c r="AL310" i="12"/>
  <c r="AN310" i="12" s="1"/>
  <c r="AL311" i="12"/>
  <c r="AN311" i="12" s="1"/>
  <c r="AL312" i="12"/>
  <c r="AN312" i="12" s="1"/>
  <c r="AL313" i="12"/>
  <c r="AN313" i="12" s="1"/>
  <c r="AL314" i="12"/>
  <c r="AN314" i="12" s="1"/>
  <c r="AL315" i="12"/>
  <c r="AN315" i="12" s="1"/>
  <c r="AL316" i="12"/>
  <c r="AN316" i="12" s="1"/>
  <c r="AL317" i="12"/>
  <c r="AN317" i="12" s="1"/>
  <c r="AL318" i="12"/>
  <c r="AN318" i="12" s="1"/>
  <c r="AL319" i="12"/>
  <c r="AN319" i="12" s="1"/>
  <c r="AL320" i="12"/>
  <c r="AN320" i="12" s="1"/>
  <c r="AL321" i="12"/>
  <c r="AN321" i="12" s="1"/>
  <c r="AL322" i="12"/>
  <c r="AN322" i="12" s="1"/>
  <c r="AL323" i="12"/>
  <c r="AN323" i="12" s="1"/>
  <c r="AL324" i="12"/>
  <c r="AN324" i="12" s="1"/>
  <c r="AL325" i="12"/>
  <c r="AN325" i="12" s="1"/>
  <c r="AL326" i="12"/>
  <c r="AN326" i="12" s="1"/>
  <c r="AL327" i="12"/>
  <c r="AL328" i="12"/>
  <c r="AN328" i="12" s="1"/>
  <c r="AL329" i="12"/>
  <c r="AN329" i="12" s="1"/>
  <c r="AL330" i="12"/>
  <c r="AN330" i="12" s="1"/>
  <c r="AL331" i="12"/>
  <c r="AN331" i="12" s="1"/>
  <c r="AL332" i="12"/>
  <c r="AN332" i="12" s="1"/>
  <c r="AL333" i="12"/>
  <c r="AN333" i="12" s="1"/>
  <c r="AL334" i="12"/>
  <c r="AN334" i="12" s="1"/>
  <c r="AL335" i="12"/>
  <c r="AN335" i="12" s="1"/>
  <c r="AL336" i="12"/>
  <c r="AN336" i="12" s="1"/>
  <c r="AL337" i="12"/>
  <c r="AL338" i="12"/>
  <c r="AN338" i="12" s="1"/>
  <c r="AL339" i="12"/>
  <c r="AN339" i="12" s="1"/>
  <c r="AL340" i="12"/>
  <c r="AN340" i="12" s="1"/>
  <c r="AL341" i="12"/>
  <c r="AN341" i="12" s="1"/>
  <c r="AL342" i="12"/>
  <c r="AN342" i="12" s="1"/>
  <c r="AL343" i="12"/>
  <c r="AN343" i="12" s="1"/>
  <c r="AL344" i="12"/>
  <c r="AN344" i="12" s="1"/>
  <c r="AL345" i="12"/>
  <c r="AN345" i="12" s="1"/>
  <c r="AL346" i="12"/>
  <c r="AN346" i="12" s="1"/>
  <c r="AL347" i="12"/>
  <c r="AN347" i="12" s="1"/>
  <c r="AL348" i="12"/>
  <c r="AN348" i="12" s="1"/>
  <c r="AL349" i="12"/>
  <c r="AN349" i="12" s="1"/>
  <c r="AL350" i="12"/>
  <c r="AN350" i="12" s="1"/>
  <c r="AL351" i="12"/>
  <c r="AL352" i="12"/>
  <c r="AN352" i="12" s="1"/>
  <c r="AL353" i="12"/>
  <c r="AN353" i="12" s="1"/>
  <c r="AL354" i="12"/>
  <c r="AN354" i="12" s="1"/>
  <c r="AL355" i="12"/>
  <c r="AN355" i="12" s="1"/>
  <c r="AL356" i="12"/>
  <c r="AN356" i="12" s="1"/>
  <c r="AL357" i="12"/>
  <c r="AN357" i="12" s="1"/>
  <c r="AL358" i="12"/>
  <c r="AN358" i="12" s="1"/>
  <c r="AL359" i="12"/>
  <c r="AN359" i="12" s="1"/>
  <c r="AL360" i="12"/>
  <c r="AN360" i="12" s="1"/>
  <c r="AL361" i="12"/>
  <c r="AN361" i="12" s="1"/>
  <c r="AL362" i="12"/>
  <c r="AN362" i="12" s="1"/>
  <c r="AL363" i="12"/>
  <c r="AN363" i="12" s="1"/>
  <c r="AL364" i="12"/>
  <c r="AN364" i="12" s="1"/>
  <c r="AL365" i="12"/>
  <c r="AN365" i="12" s="1"/>
  <c r="AL366" i="12"/>
  <c r="AL367" i="12"/>
  <c r="AN367" i="12" s="1"/>
  <c r="AL368" i="12"/>
  <c r="AN368" i="12" s="1"/>
  <c r="AL369" i="12"/>
  <c r="AN369" i="12" s="1"/>
  <c r="AL370" i="12"/>
  <c r="AN370" i="12" s="1"/>
  <c r="AL371" i="12"/>
  <c r="AN371" i="12" s="1"/>
  <c r="AL372" i="12"/>
  <c r="AN372" i="12" s="1"/>
  <c r="AL373" i="12"/>
  <c r="AN373" i="12" s="1"/>
  <c r="AL374" i="12"/>
  <c r="AN374" i="12" s="1"/>
  <c r="AL375" i="12"/>
  <c r="AN375" i="12" s="1"/>
  <c r="AL376" i="12"/>
  <c r="AN376" i="12" s="1"/>
  <c r="AL377" i="12"/>
  <c r="AN377" i="12" s="1"/>
  <c r="AL378" i="12"/>
  <c r="AN378" i="12" s="1"/>
  <c r="AL379" i="12"/>
  <c r="AN379" i="12" s="1"/>
  <c r="AL380" i="12"/>
  <c r="AN380" i="12" s="1"/>
  <c r="AL381" i="12"/>
  <c r="AN381" i="12" s="1"/>
  <c r="AL382" i="12"/>
  <c r="AN382" i="12" s="1"/>
  <c r="AL383" i="12"/>
  <c r="AN383" i="12" s="1"/>
  <c r="AL384" i="12"/>
  <c r="AN384" i="12" s="1"/>
  <c r="AL385" i="12"/>
  <c r="AN385" i="12" s="1"/>
  <c r="AL386" i="12"/>
  <c r="AN386" i="12" s="1"/>
  <c r="AL387" i="12"/>
  <c r="AN387" i="12" s="1"/>
  <c r="AL388" i="12"/>
  <c r="AN388" i="12" s="1"/>
  <c r="AL389" i="12"/>
  <c r="AN389" i="12" s="1"/>
  <c r="AL390" i="12"/>
  <c r="AN390" i="12" s="1"/>
  <c r="AL391" i="12"/>
  <c r="AN391" i="12" s="1"/>
  <c r="AL392" i="12"/>
  <c r="AN392" i="12" s="1"/>
  <c r="AL393" i="12"/>
  <c r="AN393" i="12" s="1"/>
  <c r="AL394" i="12"/>
  <c r="AN394" i="12" s="1"/>
  <c r="AL395" i="12"/>
  <c r="AN395" i="12" s="1"/>
  <c r="AL396" i="12"/>
  <c r="AN396" i="12" s="1"/>
  <c r="AL397" i="12"/>
  <c r="AN397" i="12" s="1"/>
  <c r="AL398" i="12"/>
  <c r="AN398" i="12" s="1"/>
  <c r="AL399" i="12"/>
  <c r="AN399" i="12" s="1"/>
  <c r="AL400" i="12"/>
  <c r="AN400" i="12" s="1"/>
  <c r="AL401" i="12"/>
  <c r="AN401" i="12" s="1"/>
  <c r="AL402" i="12"/>
  <c r="AN402" i="12" s="1"/>
  <c r="AL403" i="12"/>
  <c r="AN403" i="12" s="1"/>
  <c r="AL404" i="12"/>
  <c r="AN404" i="12" s="1"/>
  <c r="AL405" i="12"/>
  <c r="AN405" i="12" s="1"/>
  <c r="AL406" i="12"/>
  <c r="AN406" i="12" s="1"/>
  <c r="AL407" i="12"/>
  <c r="AN407" i="12" s="1"/>
  <c r="AL408" i="12"/>
  <c r="AN408" i="12" s="1"/>
  <c r="AL409" i="12"/>
  <c r="AN409" i="12" s="1"/>
  <c r="AL410" i="12"/>
  <c r="AN410" i="12" s="1"/>
  <c r="AL411" i="12"/>
  <c r="AN411" i="12" s="1"/>
  <c r="AL412" i="12"/>
  <c r="AN412" i="12" s="1"/>
  <c r="AL413" i="12"/>
  <c r="AN413" i="12" s="1"/>
  <c r="AL414" i="12"/>
  <c r="AN414" i="12" s="1"/>
  <c r="AL415" i="12"/>
  <c r="AN415" i="12" s="1"/>
  <c r="AL416" i="12"/>
  <c r="AN416" i="12" s="1"/>
  <c r="AL417" i="12"/>
  <c r="AN417" i="12" s="1"/>
  <c r="AL418" i="12"/>
  <c r="AN418" i="12" s="1"/>
  <c r="AL419" i="12"/>
  <c r="AN419" i="12" s="1"/>
  <c r="AL420" i="12"/>
  <c r="AN420" i="12" s="1"/>
  <c r="AL421" i="12"/>
  <c r="AN421" i="12" s="1"/>
  <c r="AL422" i="12"/>
  <c r="AN422" i="12" s="1"/>
  <c r="AL423" i="12"/>
  <c r="AN423" i="12" s="1"/>
  <c r="AL424" i="12"/>
  <c r="AN424" i="12" s="1"/>
  <c r="AL425" i="12"/>
  <c r="AN425" i="12" s="1"/>
  <c r="AL426" i="12"/>
  <c r="AN426" i="12" s="1"/>
  <c r="AL427" i="12"/>
  <c r="AN427" i="12" s="1"/>
  <c r="AL428" i="12"/>
  <c r="AN428" i="12" s="1"/>
  <c r="AL429" i="12"/>
  <c r="AN429" i="12" s="1"/>
  <c r="AL430" i="12"/>
  <c r="AN430" i="12" s="1"/>
  <c r="AL431" i="12"/>
  <c r="AN431" i="12" s="1"/>
  <c r="AL432" i="12"/>
  <c r="AN432" i="12" s="1"/>
  <c r="AL433" i="12"/>
  <c r="AN433" i="12" s="1"/>
  <c r="AL434" i="12"/>
  <c r="AN434" i="12" s="1"/>
  <c r="AL435" i="12"/>
  <c r="AL436" i="12"/>
  <c r="AN436" i="12" s="1"/>
  <c r="AL437" i="12"/>
  <c r="AN437" i="12" s="1"/>
  <c r="AL438" i="12"/>
  <c r="AN438" i="12" s="1"/>
  <c r="AL439" i="12"/>
  <c r="AN439" i="12" s="1"/>
  <c r="AL440" i="12"/>
  <c r="AN440" i="12" s="1"/>
  <c r="AL441" i="12"/>
  <c r="AN441" i="12" s="1"/>
  <c r="AL442" i="12"/>
  <c r="AN442" i="12" s="1"/>
  <c r="AL443" i="12"/>
  <c r="AN443" i="12" s="1"/>
  <c r="AL444" i="12"/>
  <c r="AN444" i="12" s="1"/>
  <c r="AL445" i="12"/>
  <c r="AN445" i="12" s="1"/>
  <c r="AL446" i="12"/>
  <c r="AN446" i="12" s="1"/>
  <c r="AL447" i="12"/>
  <c r="AN447" i="12" s="1"/>
  <c r="AL448" i="12"/>
  <c r="AN448" i="12" s="1"/>
  <c r="AL449" i="12"/>
  <c r="AN449" i="12" s="1"/>
  <c r="AL450" i="12"/>
  <c r="AN450" i="12" s="1"/>
  <c r="AL451" i="12"/>
  <c r="AN451" i="12" s="1"/>
  <c r="AL452" i="12"/>
  <c r="AN452" i="12" s="1"/>
  <c r="AL453" i="12"/>
  <c r="AN453" i="12" s="1"/>
  <c r="AL454" i="12"/>
  <c r="AN454" i="12" s="1"/>
  <c r="AL455" i="12"/>
  <c r="AN455" i="12" s="1"/>
  <c r="AL456" i="12"/>
  <c r="AN456" i="12" s="1"/>
  <c r="AL457" i="12"/>
  <c r="AN457" i="12" s="1"/>
  <c r="AL458" i="12"/>
  <c r="AN458" i="12" s="1"/>
  <c r="AL459" i="12"/>
  <c r="AN459" i="12" s="1"/>
  <c r="AL460" i="12"/>
  <c r="AN460" i="12" s="1"/>
  <c r="AL461" i="12"/>
  <c r="AN461" i="12" s="1"/>
  <c r="AL462" i="12"/>
  <c r="AL463" i="12"/>
  <c r="AN463" i="12" s="1"/>
  <c r="AL464" i="12"/>
  <c r="AN464" i="12" s="1"/>
  <c r="AL465" i="12"/>
  <c r="AN465" i="12" s="1"/>
  <c r="AL466" i="12"/>
  <c r="AN466" i="12" s="1"/>
  <c r="AL467" i="12"/>
  <c r="AN467" i="12" s="1"/>
  <c r="AL468" i="12"/>
  <c r="AN468" i="12" s="1"/>
  <c r="AL469" i="12"/>
  <c r="AN469" i="12" s="1"/>
  <c r="AL470" i="12"/>
  <c r="AN470" i="12" s="1"/>
  <c r="AL471" i="12"/>
  <c r="AN471" i="12" s="1"/>
  <c r="AL472" i="12"/>
  <c r="AN472" i="12" s="1"/>
  <c r="AL473" i="12"/>
  <c r="AN473" i="12" s="1"/>
  <c r="AL474" i="12"/>
  <c r="AN474" i="12" s="1"/>
  <c r="AL475" i="12"/>
  <c r="AN475" i="12" s="1"/>
  <c r="AL476" i="12"/>
  <c r="AN476" i="12" s="1"/>
  <c r="AL477" i="12"/>
  <c r="AN477" i="12" s="1"/>
  <c r="AL478" i="12"/>
  <c r="AN478" i="12" s="1"/>
  <c r="AL479" i="12"/>
  <c r="AN479" i="12" s="1"/>
  <c r="AL480" i="12"/>
  <c r="AN480" i="12" s="1"/>
  <c r="AL481" i="12"/>
  <c r="AN481" i="12" s="1"/>
  <c r="AL482" i="12"/>
  <c r="AN482" i="12" s="1"/>
  <c r="AL483" i="12"/>
  <c r="AN483" i="12" s="1"/>
  <c r="AL484" i="12"/>
  <c r="AN484" i="12" s="1"/>
  <c r="AL485" i="12"/>
  <c r="AN485" i="12" s="1"/>
  <c r="AL486" i="12"/>
  <c r="AN486" i="12" s="1"/>
  <c r="AL487" i="12"/>
  <c r="AN487" i="12" s="1"/>
  <c r="AL488" i="12"/>
  <c r="AN488" i="12" s="1"/>
  <c r="AL489" i="12"/>
  <c r="AN489" i="12" s="1"/>
  <c r="AL490" i="12"/>
  <c r="AN490" i="12" s="1"/>
  <c r="AL491" i="12"/>
  <c r="AN491" i="12" s="1"/>
  <c r="AL492" i="12"/>
  <c r="AN492" i="12" s="1"/>
  <c r="AL493" i="12"/>
  <c r="AN493" i="12" s="1"/>
  <c r="AL494" i="12"/>
  <c r="AN494" i="12" s="1"/>
  <c r="AL495" i="12"/>
  <c r="AN495" i="12" s="1"/>
  <c r="AL496" i="12"/>
  <c r="AN496" i="12" s="1"/>
  <c r="AL497" i="12"/>
  <c r="AN497" i="12" s="1"/>
  <c r="AL498" i="12"/>
  <c r="AN498" i="12" s="1"/>
  <c r="AL499" i="12"/>
  <c r="AL500" i="12"/>
  <c r="AN500" i="12" s="1"/>
  <c r="AL501" i="12"/>
  <c r="AN501" i="12" s="1"/>
  <c r="AL502" i="12"/>
  <c r="AN502" i="12" s="1"/>
  <c r="AL503" i="12"/>
  <c r="AN503" i="12" s="1"/>
  <c r="AL504" i="12"/>
  <c r="AL505" i="12"/>
  <c r="AN505" i="12" s="1"/>
  <c r="AL506" i="12"/>
  <c r="AN506" i="12" s="1"/>
  <c r="AL507" i="12"/>
  <c r="AN507" i="12" s="1"/>
  <c r="AL508" i="12"/>
  <c r="AN508" i="12" s="1"/>
  <c r="AL509" i="12"/>
  <c r="AN509" i="12" s="1"/>
  <c r="AL510" i="12"/>
  <c r="AN510" i="12" s="1"/>
  <c r="AL511" i="12"/>
  <c r="AN511" i="12" s="1"/>
  <c r="V7" i="15"/>
  <c r="V8" i="15"/>
  <c r="Z8" i="15" s="1"/>
  <c r="V9" i="15"/>
  <c r="Z9" i="15" s="1"/>
  <c r="V10" i="15"/>
  <c r="Z10" i="15" s="1"/>
  <c r="V11" i="15"/>
  <c r="Z11" i="15" s="1"/>
  <c r="V12" i="15"/>
  <c r="Z12" i="15" s="1"/>
  <c r="V13" i="15"/>
  <c r="V14" i="15"/>
  <c r="Z14" i="15" s="1"/>
  <c r="V15" i="15"/>
  <c r="Z15" i="15" s="1"/>
  <c r="V16" i="15"/>
  <c r="Z16" i="15" s="1"/>
  <c r="V17" i="15"/>
  <c r="V18" i="15"/>
  <c r="V19" i="15"/>
  <c r="V20" i="15"/>
  <c r="Z20" i="15" s="1"/>
  <c r="V21" i="15"/>
  <c r="Z21" i="15" s="1"/>
  <c r="V22" i="15"/>
  <c r="Z22" i="15" s="1"/>
  <c r="V23" i="15"/>
  <c r="Z23" i="15" s="1"/>
  <c r="V24" i="15"/>
  <c r="Z24" i="15" s="1"/>
  <c r="V25" i="15"/>
  <c r="Z25" i="15" s="1"/>
  <c r="V26" i="15"/>
  <c r="V27" i="15"/>
  <c r="Z27" i="15" s="1"/>
  <c r="V28" i="15"/>
  <c r="Z28" i="15" s="1"/>
  <c r="V29" i="15"/>
  <c r="Z29" i="15" s="1"/>
  <c r="V30" i="15"/>
  <c r="Z30" i="15" s="1"/>
  <c r="V31" i="15"/>
  <c r="Z31" i="15" s="1"/>
  <c r="V32" i="15"/>
  <c r="Z32" i="15" s="1"/>
  <c r="V33" i="15"/>
  <c r="Z33" i="15" s="1"/>
  <c r="V34" i="15"/>
  <c r="Z34" i="15" s="1"/>
  <c r="V35" i="15"/>
  <c r="Z35" i="15" s="1"/>
  <c r="V36" i="15"/>
  <c r="V37" i="15"/>
  <c r="Z37" i="15" s="1"/>
  <c r="V38" i="15"/>
  <c r="Z38" i="15" s="1"/>
  <c r="V39" i="15"/>
  <c r="Z39" i="15" s="1"/>
  <c r="V40" i="15"/>
  <c r="Z40" i="15" s="1"/>
  <c r="V41" i="15"/>
  <c r="Z41" i="15" s="1"/>
  <c r="V42" i="15"/>
  <c r="Z42" i="15" s="1"/>
  <c r="V43" i="15"/>
  <c r="Z43" i="15" s="1"/>
  <c r="V44" i="15"/>
  <c r="Z44" i="15" s="1"/>
  <c r="V45" i="15"/>
  <c r="Z45" i="15" s="1"/>
  <c r="V46" i="15"/>
  <c r="Z46" i="15" s="1"/>
  <c r="V47" i="15"/>
  <c r="V48" i="15"/>
  <c r="Z48" i="15" s="1"/>
  <c r="V49" i="15"/>
  <c r="V50" i="15"/>
  <c r="V51" i="15"/>
  <c r="Z51" i="15" s="1"/>
  <c r="V52" i="15"/>
  <c r="Z52" i="15" s="1"/>
  <c r="V53" i="15"/>
  <c r="Z53" i="15" s="1"/>
  <c r="V54" i="15"/>
  <c r="Z54" i="15" s="1"/>
  <c r="V55" i="15"/>
  <c r="Z55" i="15" s="1"/>
  <c r="V56" i="15"/>
  <c r="Z56" i="15" s="1"/>
  <c r="V57" i="15"/>
  <c r="Z57" i="15" s="1"/>
  <c r="V58" i="15"/>
  <c r="Z58" i="15" s="1"/>
  <c r="V59" i="15"/>
  <c r="V60" i="15"/>
  <c r="V61" i="15"/>
  <c r="Z61" i="15" s="1"/>
  <c r="V62" i="15"/>
  <c r="V63" i="15"/>
  <c r="V64" i="15"/>
  <c r="Z64" i="15" s="1"/>
  <c r="V65" i="15"/>
  <c r="Z65" i="15" s="1"/>
  <c r="V66" i="15"/>
  <c r="Z66" i="15" s="1"/>
  <c r="V67" i="15"/>
  <c r="Z67" i="15" s="1"/>
  <c r="V68" i="15"/>
  <c r="V69" i="15"/>
  <c r="Z69" i="15" s="1"/>
  <c r="V70" i="15"/>
  <c r="Z70" i="15" s="1"/>
  <c r="V71" i="15"/>
  <c r="Z71" i="15" s="1"/>
  <c r="V72" i="15"/>
  <c r="V73" i="15"/>
  <c r="V74" i="15"/>
  <c r="Z74" i="15" s="1"/>
  <c r="V75" i="15"/>
  <c r="Z75" i="15" s="1"/>
  <c r="V76" i="15"/>
  <c r="V77" i="15"/>
  <c r="Z77" i="15" s="1"/>
  <c r="V78" i="15"/>
  <c r="Z78" i="15" s="1"/>
  <c r="V79" i="15"/>
  <c r="Z79" i="15" s="1"/>
  <c r="V80" i="15"/>
  <c r="V81" i="15"/>
  <c r="Z81" i="15" s="1"/>
  <c r="V82" i="15"/>
  <c r="Z82" i="15" s="1"/>
  <c r="V83" i="15"/>
  <c r="Z83" i="15" s="1"/>
  <c r="V84" i="15"/>
  <c r="Z84" i="15" s="1"/>
  <c r="V85" i="15"/>
  <c r="Z85" i="15" s="1"/>
  <c r="V86" i="15"/>
  <c r="Z86" i="15" s="1"/>
  <c r="V87" i="15"/>
  <c r="Z87" i="15" s="1"/>
  <c r="V88" i="15"/>
  <c r="Z88" i="15" s="1"/>
  <c r="V89" i="15"/>
  <c r="Z89" i="15" s="1"/>
  <c r="V90" i="15"/>
  <c r="Z90" i="15" s="1"/>
  <c r="V91" i="15"/>
  <c r="Z91" i="15" s="1"/>
  <c r="V92" i="15"/>
  <c r="Z92" i="15" s="1"/>
  <c r="V93" i="15"/>
  <c r="Z93" i="15" s="1"/>
  <c r="V94" i="15"/>
  <c r="Z94" i="15" s="1"/>
  <c r="V95" i="15"/>
  <c r="Z95" i="15" s="1"/>
  <c r="V96" i="15"/>
  <c r="Z96" i="15" s="1"/>
  <c r="V97" i="15"/>
  <c r="Z97" i="15" s="1"/>
  <c r="V98" i="15"/>
  <c r="Z98" i="15" s="1"/>
  <c r="V99" i="15"/>
  <c r="Z99" i="15" s="1"/>
  <c r="V100" i="15"/>
  <c r="Z100" i="15" s="1"/>
  <c r="V101" i="15"/>
  <c r="Z101" i="15" s="1"/>
  <c r="V102" i="15"/>
  <c r="V103" i="15"/>
  <c r="Z103" i="15" s="1"/>
  <c r="V104" i="15"/>
  <c r="Z104" i="15" s="1"/>
  <c r="V105" i="15"/>
  <c r="Z105" i="15" s="1"/>
  <c r="V106" i="15"/>
  <c r="Z106" i="15" s="1"/>
  <c r="V107" i="15"/>
  <c r="Z107" i="15" s="1"/>
  <c r="AH7" i="13"/>
  <c r="AJ7" i="13" s="1"/>
  <c r="AH8" i="13"/>
  <c r="AJ8" i="13" s="1"/>
  <c r="AH9" i="13"/>
  <c r="AJ9" i="13" s="1"/>
  <c r="AH10" i="13"/>
  <c r="AJ10" i="13" s="1"/>
  <c r="AH11" i="13"/>
  <c r="AJ11" i="13" s="1"/>
  <c r="AH12" i="13"/>
  <c r="AJ12" i="13" s="1"/>
  <c r="AH13" i="13"/>
  <c r="AJ13" i="13" s="1"/>
  <c r="AH14" i="13"/>
  <c r="AJ14" i="13" s="1"/>
  <c r="AH15" i="13"/>
  <c r="AJ15" i="13" s="1"/>
  <c r="AH16" i="13"/>
  <c r="AJ16" i="13" s="1"/>
  <c r="AH17" i="13"/>
  <c r="AJ17" i="13" s="1"/>
  <c r="AH18" i="13"/>
  <c r="AJ18" i="13" s="1"/>
  <c r="AH19" i="13"/>
  <c r="AJ19" i="13" s="1"/>
  <c r="AH20" i="13"/>
  <c r="AJ20" i="13" s="1"/>
  <c r="AH21" i="13"/>
  <c r="AJ21" i="13" s="1"/>
  <c r="AH22" i="13"/>
  <c r="AJ22" i="13" s="1"/>
  <c r="AH23" i="13"/>
  <c r="AJ23" i="13" s="1"/>
  <c r="AH24" i="13"/>
  <c r="AJ24" i="13" s="1"/>
  <c r="AH25" i="13"/>
  <c r="AJ25" i="13" s="1"/>
  <c r="AH26" i="13"/>
  <c r="AJ26" i="13" s="1"/>
  <c r="AH27" i="13"/>
  <c r="AJ27" i="13" s="1"/>
  <c r="AH28" i="13"/>
  <c r="AJ28" i="13" s="1"/>
  <c r="AH29" i="13"/>
  <c r="AJ29" i="13" s="1"/>
  <c r="AH30" i="13"/>
  <c r="AJ30" i="13" s="1"/>
  <c r="AH31" i="13"/>
  <c r="AJ31" i="13" s="1"/>
  <c r="AH32" i="13"/>
  <c r="AJ32" i="13" s="1"/>
  <c r="AH33" i="13"/>
  <c r="AJ33" i="13" s="1"/>
  <c r="AH34" i="13"/>
  <c r="AJ34" i="13" s="1"/>
  <c r="AH35" i="13"/>
  <c r="AJ35" i="13" s="1"/>
  <c r="AH36" i="13"/>
  <c r="AJ36" i="13" s="1"/>
  <c r="AK10" i="16"/>
  <c r="AM10" i="16" s="1"/>
  <c r="AK11" i="16"/>
  <c r="AM11" i="16" s="1"/>
  <c r="AK13" i="16"/>
  <c r="AM13" i="16" s="1"/>
  <c r="AK14" i="16"/>
  <c r="AM14" i="16" s="1"/>
  <c r="AK15" i="16"/>
  <c r="AM15" i="16" s="1"/>
  <c r="AK19" i="16"/>
  <c r="AM19" i="16" s="1"/>
  <c r="AK21" i="16"/>
  <c r="AM21" i="16" s="1"/>
  <c r="AK22" i="16"/>
  <c r="AM22" i="16" s="1"/>
  <c r="AK23" i="16"/>
  <c r="AM23" i="16" s="1"/>
  <c r="AK24" i="16"/>
  <c r="AM24" i="16" s="1"/>
  <c r="AK29" i="16"/>
  <c r="AM29" i="16" s="1"/>
  <c r="AK30" i="16"/>
  <c r="AK31" i="16"/>
  <c r="AM31" i="16" s="1"/>
  <c r="AK32" i="16"/>
  <c r="AK33" i="16"/>
  <c r="AM33" i="16" s="1"/>
  <c r="AK37" i="16"/>
  <c r="AM37" i="16" s="1"/>
  <c r="AK38" i="16"/>
  <c r="AM38" i="16" s="1"/>
  <c r="AK39" i="16"/>
  <c r="AM39" i="16" s="1"/>
  <c r="AK40" i="16"/>
  <c r="AM40" i="16" s="1"/>
  <c r="AK41" i="16"/>
  <c r="AM41" i="16" s="1"/>
  <c r="AK45" i="16"/>
  <c r="AM45" i="16" s="1"/>
  <c r="AK46" i="16"/>
  <c r="AM46" i="16" s="1"/>
  <c r="AK47" i="16"/>
  <c r="AM47" i="16" s="1"/>
  <c r="AK48" i="16"/>
  <c r="AM48" i="16" s="1"/>
  <c r="AK49" i="16"/>
  <c r="AM49" i="16" s="1"/>
  <c r="AK53" i="16"/>
  <c r="AM53" i="16" s="1"/>
  <c r="AK54" i="16"/>
  <c r="AK55" i="16"/>
  <c r="AK56" i="16"/>
  <c r="AM56" i="16" s="1"/>
  <c r="AK57" i="16"/>
  <c r="AM57" i="16" s="1"/>
  <c r="AK61" i="16"/>
  <c r="AM61" i="16" s="1"/>
  <c r="AK62" i="16"/>
  <c r="AM62" i="16" s="1"/>
  <c r="AK63" i="16"/>
  <c r="AM63" i="16" s="1"/>
  <c r="AK64" i="16"/>
  <c r="AM64" i="16" s="1"/>
  <c r="AK65" i="16"/>
  <c r="AM65" i="16" s="1"/>
  <c r="AK69" i="16"/>
  <c r="AM69" i="16" s="1"/>
  <c r="AK70" i="16"/>
  <c r="AM70" i="16" s="1"/>
  <c r="AK71" i="16"/>
  <c r="AM71" i="16" s="1"/>
  <c r="AK72" i="16"/>
  <c r="AM72" i="16" s="1"/>
  <c r="AK73" i="16"/>
  <c r="AM73" i="16" s="1"/>
  <c r="AK77" i="16"/>
  <c r="AM77" i="16" s="1"/>
  <c r="AK78" i="16"/>
  <c r="AM78" i="16" s="1"/>
  <c r="AK79" i="16"/>
  <c r="AM79" i="16" s="1"/>
  <c r="AK80" i="16"/>
  <c r="AM80" i="16" s="1"/>
  <c r="AK81" i="16"/>
  <c r="AM81" i="16" s="1"/>
  <c r="AK85" i="16"/>
  <c r="AM85" i="16" s="1"/>
  <c r="AK86" i="16"/>
  <c r="AK87" i="16"/>
  <c r="AM87" i="16" s="1"/>
  <c r="AK88" i="16"/>
  <c r="AK89" i="16"/>
  <c r="AM89" i="16" s="1"/>
  <c r="AK93" i="16"/>
  <c r="AM93" i="16" s="1"/>
  <c r="AK94" i="16"/>
  <c r="AM94" i="16" s="1"/>
  <c r="AK95" i="16"/>
  <c r="AM95" i="16" s="1"/>
  <c r="AK96" i="16"/>
  <c r="AM96" i="16" s="1"/>
  <c r="AK97" i="16"/>
  <c r="AM97" i="16" s="1"/>
  <c r="AK101" i="16"/>
  <c r="AM101" i="16" s="1"/>
  <c r="AK102" i="16"/>
  <c r="AM102" i="16" s="1"/>
  <c r="AK103" i="16"/>
  <c r="AM103" i="16" s="1"/>
  <c r="AK104" i="16"/>
  <c r="AM104" i="16" s="1"/>
  <c r="AK105" i="16"/>
  <c r="AM105" i="16" s="1"/>
  <c r="AK109" i="16"/>
  <c r="AM109" i="16" s="1"/>
  <c r="AK110" i="16"/>
  <c r="AM110" i="16" s="1"/>
  <c r="AK111" i="16"/>
  <c r="AM111" i="16" s="1"/>
  <c r="AK112" i="16"/>
  <c r="AM112" i="16" s="1"/>
  <c r="AK113" i="16"/>
  <c r="AM113" i="16" s="1"/>
  <c r="AK117" i="16"/>
  <c r="AM117" i="16" s="1"/>
  <c r="AK118" i="16"/>
  <c r="AM118" i="16" s="1"/>
  <c r="AK119" i="16"/>
  <c r="AM119" i="16" s="1"/>
  <c r="AK120" i="16"/>
  <c r="AM120" i="16" s="1"/>
  <c r="AK121" i="16"/>
  <c r="AM121" i="16" s="1"/>
  <c r="AK125" i="16"/>
  <c r="AM125" i="16" s="1"/>
  <c r="AK126" i="16"/>
  <c r="AM126" i="16" s="1"/>
  <c r="AK127" i="16"/>
  <c r="AM127" i="16" s="1"/>
  <c r="AK128" i="16"/>
  <c r="AM128" i="16" s="1"/>
  <c r="AK129" i="16"/>
  <c r="AM129" i="16" s="1"/>
  <c r="AK133" i="16"/>
  <c r="AM133" i="16" s="1"/>
  <c r="AK134" i="16"/>
  <c r="AM134" i="16" s="1"/>
  <c r="AK135" i="16"/>
  <c r="AK136" i="16"/>
  <c r="AM136" i="16" s="1"/>
  <c r="AK137" i="16"/>
  <c r="AK141" i="16"/>
  <c r="AM141" i="16" s="1"/>
  <c r="AK142" i="16"/>
  <c r="AM142" i="16" s="1"/>
  <c r="AK143" i="16"/>
  <c r="AM143" i="16" s="1"/>
  <c r="AK144" i="16"/>
  <c r="AK145" i="16"/>
  <c r="AM145" i="16" s="1"/>
  <c r="AK149" i="16"/>
  <c r="AM149" i="16" s="1"/>
  <c r="AK150" i="16"/>
  <c r="AM150" i="16" s="1"/>
  <c r="AK151" i="16"/>
  <c r="AM151" i="16" s="1"/>
  <c r="AK152" i="16"/>
  <c r="AM152" i="16" s="1"/>
  <c r="AK153" i="16"/>
  <c r="AM153" i="16" s="1"/>
  <c r="AK157" i="16"/>
  <c r="AM157" i="16" s="1"/>
  <c r="AK158" i="16"/>
  <c r="AK159" i="16"/>
  <c r="AM159" i="16" s="1"/>
  <c r="AK160" i="16"/>
  <c r="AM160" i="16" s="1"/>
  <c r="AK161" i="16"/>
  <c r="AM161" i="16" s="1"/>
  <c r="AK165" i="16"/>
  <c r="AK166" i="16"/>
  <c r="AM166" i="16" s="1"/>
  <c r="AK167" i="16"/>
  <c r="AM167" i="16" s="1"/>
  <c r="AK168" i="16"/>
  <c r="AM168" i="16" s="1"/>
  <c r="AK169" i="16"/>
  <c r="AM169" i="16" s="1"/>
  <c r="AK173" i="16"/>
  <c r="AM173" i="16" s="1"/>
  <c r="AK174" i="16"/>
  <c r="AK175" i="16"/>
  <c r="AM175" i="16" s="1"/>
  <c r="AK176" i="16"/>
  <c r="AK177" i="16"/>
  <c r="AM177" i="16" s="1"/>
  <c r="AK181" i="16"/>
  <c r="AM181" i="16" s="1"/>
  <c r="AK182" i="16"/>
  <c r="AM182" i="16" s="1"/>
  <c r="AK183" i="16"/>
  <c r="AK184" i="16"/>
  <c r="AM184" i="16" s="1"/>
  <c r="AK185" i="16"/>
  <c r="AM185" i="16" s="1"/>
  <c r="AK189" i="16"/>
  <c r="AM189" i="16" s="1"/>
  <c r="AK190" i="16"/>
  <c r="AM190" i="16" s="1"/>
  <c r="AK191" i="16"/>
  <c r="AM191" i="16" s="1"/>
  <c r="AK192" i="16"/>
  <c r="AM192" i="16" s="1"/>
  <c r="AK193" i="16"/>
  <c r="AK197" i="16"/>
  <c r="AM197" i="16" s="1"/>
  <c r="AK198" i="16"/>
  <c r="AK199" i="16"/>
  <c r="AM199" i="16" s="1"/>
  <c r="AK200" i="16"/>
  <c r="AM200" i="16" s="1"/>
  <c r="AK201" i="16"/>
  <c r="AM201" i="16" s="1"/>
  <c r="AK205" i="16"/>
  <c r="AM205" i="16" s="1"/>
  <c r="AK206" i="16"/>
  <c r="AM206" i="16" s="1"/>
  <c r="AK207" i="16"/>
  <c r="AM207" i="16" s="1"/>
  <c r="AK208" i="16"/>
  <c r="AK209" i="16"/>
  <c r="AM209" i="16" s="1"/>
  <c r="AK213" i="16"/>
  <c r="AM213" i="16" s="1"/>
  <c r="AK214" i="16"/>
  <c r="AK215" i="16"/>
  <c r="AM215" i="16" s="1"/>
  <c r="AK216" i="16"/>
  <c r="AM216" i="16" s="1"/>
  <c r="AK217" i="16"/>
  <c r="AM217" i="16" s="1"/>
  <c r="AK221" i="16"/>
  <c r="AM221" i="16" s="1"/>
  <c r="AK222" i="16"/>
  <c r="AM222" i="16" s="1"/>
  <c r="AK223" i="16"/>
  <c r="AM223" i="16" s="1"/>
  <c r="AK224" i="16"/>
  <c r="AK225" i="16"/>
  <c r="AM225" i="16" s="1"/>
  <c r="AK229" i="16"/>
  <c r="AM229" i="16" s="1"/>
  <c r="AK230" i="16"/>
  <c r="AM230" i="16" s="1"/>
  <c r="AK231" i="16"/>
  <c r="AM231" i="16" s="1"/>
  <c r="AK232" i="16"/>
  <c r="AM232" i="16" s="1"/>
  <c r="AK233" i="16"/>
  <c r="AM233" i="16" s="1"/>
  <c r="AK237" i="16"/>
  <c r="AM237" i="16" s="1"/>
  <c r="AK238" i="16"/>
  <c r="AM238" i="16" s="1"/>
  <c r="AK239" i="16"/>
  <c r="AM239" i="16" s="1"/>
  <c r="AK240" i="16"/>
  <c r="AM240" i="16" s="1"/>
  <c r="AK241" i="16"/>
  <c r="AM241" i="16" s="1"/>
  <c r="AK245" i="16"/>
  <c r="AM245" i="16" s="1"/>
  <c r="AK246" i="16"/>
  <c r="AM246" i="16" s="1"/>
  <c r="AK247" i="16"/>
  <c r="AM247" i="16" s="1"/>
  <c r="AK248" i="16"/>
  <c r="AM248" i="16" s="1"/>
  <c r="U7" i="14"/>
  <c r="Y7" i="14" s="1"/>
  <c r="U8" i="14"/>
  <c r="Y8" i="14" s="1"/>
  <c r="U9" i="14"/>
  <c r="Y9" i="14" s="1"/>
  <c r="U10" i="14"/>
  <c r="Y10" i="14" s="1"/>
  <c r="U11" i="14"/>
  <c r="Y11" i="14" s="1"/>
  <c r="U12" i="14"/>
  <c r="Y12" i="14" s="1"/>
  <c r="U13" i="14"/>
  <c r="Y13" i="14" s="1"/>
  <c r="U14" i="14"/>
  <c r="Y14" i="14" s="1"/>
  <c r="U15" i="14"/>
  <c r="Y15" i="14" s="1"/>
  <c r="U16" i="14"/>
  <c r="Y16" i="14" s="1"/>
  <c r="U17" i="14"/>
  <c r="Y17" i="14" s="1"/>
  <c r="U18" i="14"/>
  <c r="Y18" i="14" s="1"/>
  <c r="U19" i="14"/>
  <c r="Y19" i="14" s="1"/>
  <c r="U20" i="14"/>
  <c r="Y20" i="14" s="1"/>
  <c r="U21" i="14"/>
  <c r="Y21" i="14" s="1"/>
  <c r="U22" i="14"/>
  <c r="Y22" i="14" s="1"/>
  <c r="U23" i="14"/>
  <c r="Y23" i="14" s="1"/>
  <c r="U24" i="14"/>
  <c r="Y24" i="14" s="1"/>
  <c r="U25" i="14"/>
  <c r="Y25" i="14" s="1"/>
  <c r="U26" i="14"/>
  <c r="Y26" i="14" s="1"/>
  <c r="U27" i="14"/>
  <c r="Y27" i="14" s="1"/>
  <c r="U28" i="14"/>
  <c r="Y28" i="14" s="1"/>
  <c r="U29" i="14"/>
  <c r="Y29" i="14" s="1"/>
  <c r="U30" i="14"/>
  <c r="Y30" i="14" s="1"/>
  <c r="U31" i="14"/>
  <c r="Y31" i="14" s="1"/>
  <c r="U32" i="14"/>
  <c r="Y32" i="14" s="1"/>
  <c r="U33" i="14"/>
  <c r="Y33" i="14" s="1"/>
  <c r="U34" i="14"/>
  <c r="Y34" i="14" s="1"/>
  <c r="U35" i="14"/>
  <c r="Y35" i="14" s="1"/>
  <c r="U36" i="14"/>
  <c r="Y36" i="14" s="1"/>
  <c r="U37" i="14"/>
  <c r="Y37" i="14" s="1"/>
  <c r="U38" i="14"/>
  <c r="Y38" i="14" s="1"/>
  <c r="U39" i="14"/>
  <c r="Y39" i="14" s="1"/>
  <c r="U40" i="14"/>
  <c r="Y40" i="14" s="1"/>
  <c r="U41" i="14"/>
  <c r="Y41" i="14" s="1"/>
  <c r="U42" i="14"/>
  <c r="Y42" i="14" s="1"/>
  <c r="U43" i="14"/>
  <c r="Y43" i="14" s="1"/>
  <c r="U44" i="14"/>
  <c r="Y44" i="14" s="1"/>
  <c r="U45" i="14"/>
  <c r="Y45" i="14" s="1"/>
  <c r="U46" i="14"/>
  <c r="Y46" i="14" s="1"/>
  <c r="S7" i="12"/>
  <c r="AC7" i="12" s="1"/>
  <c r="S8" i="12"/>
  <c r="S9" i="12"/>
  <c r="S10" i="12"/>
  <c r="AC10" i="12" s="1"/>
  <c r="S11" i="12"/>
  <c r="S12" i="12"/>
  <c r="AC12" i="12" s="1"/>
  <c r="S13" i="12"/>
  <c r="S14" i="12"/>
  <c r="S15" i="12"/>
  <c r="AC15" i="12" s="1"/>
  <c r="S16" i="12"/>
  <c r="S17" i="12"/>
  <c r="S18" i="12"/>
  <c r="S19" i="12"/>
  <c r="AC19" i="12" s="1"/>
  <c r="S20" i="12"/>
  <c r="S21" i="12"/>
  <c r="S22" i="12"/>
  <c r="AC22" i="12" s="1"/>
  <c r="S23" i="12"/>
  <c r="AC23" i="12" s="1"/>
  <c r="S24" i="12"/>
  <c r="S25" i="12"/>
  <c r="AC25" i="12" s="1"/>
  <c r="S26" i="12"/>
  <c r="AC26" i="12" s="1"/>
  <c r="S27" i="12"/>
  <c r="S28" i="12"/>
  <c r="AC28" i="12" s="1"/>
  <c r="S29" i="12"/>
  <c r="S30" i="12"/>
  <c r="AC30" i="12" s="1"/>
  <c r="S31" i="12"/>
  <c r="AC31" i="12" s="1"/>
  <c r="S32" i="12"/>
  <c r="S33" i="12"/>
  <c r="S34" i="12"/>
  <c r="S35" i="12"/>
  <c r="AC35" i="12" s="1"/>
  <c r="S36" i="12"/>
  <c r="AC36" i="12" s="1"/>
  <c r="S37" i="12"/>
  <c r="S38" i="12"/>
  <c r="S39" i="12"/>
  <c r="AC39" i="12" s="1"/>
  <c r="S40" i="12"/>
  <c r="AC40" i="12" s="1"/>
  <c r="S41" i="12"/>
  <c r="AC41" i="12" s="1"/>
  <c r="S42" i="12"/>
  <c r="S43" i="12"/>
  <c r="S44" i="12"/>
  <c r="S45" i="12"/>
  <c r="AC45" i="12" s="1"/>
  <c r="S46" i="12"/>
  <c r="S47" i="12"/>
  <c r="S48" i="12"/>
  <c r="AC48" i="12" s="1"/>
  <c r="S49" i="12"/>
  <c r="S50" i="12"/>
  <c r="AC50" i="12" s="1"/>
  <c r="S51" i="12"/>
  <c r="S52" i="12"/>
  <c r="S53" i="12"/>
  <c r="AC53" i="12" s="1"/>
  <c r="S54" i="12"/>
  <c r="AC54" i="12" s="1"/>
  <c r="S55" i="12"/>
  <c r="S56" i="12"/>
  <c r="S57" i="12"/>
  <c r="AC57" i="12" s="1"/>
  <c r="S58" i="12"/>
  <c r="S59" i="12"/>
  <c r="AC59" i="12" s="1"/>
  <c r="S60" i="12"/>
  <c r="S61" i="12"/>
  <c r="AC61" i="12" s="1"/>
  <c r="S62" i="12"/>
  <c r="S63" i="12"/>
  <c r="AC63" i="12" s="1"/>
  <c r="S64" i="12"/>
  <c r="AC64" i="12" s="1"/>
  <c r="S65" i="12"/>
  <c r="AC65" i="12" s="1"/>
  <c r="S66" i="12"/>
  <c r="S67" i="12"/>
  <c r="S68" i="12"/>
  <c r="S69" i="12"/>
  <c r="S70" i="12"/>
  <c r="S71" i="12"/>
  <c r="AC71" i="12" s="1"/>
  <c r="S72" i="12"/>
  <c r="AC72" i="12" s="1"/>
  <c r="S73" i="12"/>
  <c r="S74" i="12"/>
  <c r="AC74" i="12" s="1"/>
  <c r="S75" i="12"/>
  <c r="S76" i="12"/>
  <c r="S77" i="12"/>
  <c r="S78" i="12"/>
  <c r="S79" i="12"/>
  <c r="S80" i="12"/>
  <c r="S81" i="12"/>
  <c r="S82" i="12"/>
  <c r="AC82" i="12" s="1"/>
  <c r="S83" i="12"/>
  <c r="S84" i="12"/>
  <c r="S85" i="12"/>
  <c r="S86" i="12"/>
  <c r="AC86" i="12" s="1"/>
  <c r="S87" i="12"/>
  <c r="S88" i="12"/>
  <c r="S89" i="12"/>
  <c r="AC89" i="12" s="1"/>
  <c r="S90" i="12"/>
  <c r="S91" i="12"/>
  <c r="AC91" i="12" s="1"/>
  <c r="S92" i="12"/>
  <c r="AC92" i="12" s="1"/>
  <c r="S93" i="12"/>
  <c r="AC93" i="12" s="1"/>
  <c r="S94" i="12"/>
  <c r="S95" i="12"/>
  <c r="AC95" i="12" s="1"/>
  <c r="S96" i="12"/>
  <c r="S97" i="12"/>
  <c r="S98" i="12"/>
  <c r="S99" i="12"/>
  <c r="AC99" i="12" s="1"/>
  <c r="S100" i="12"/>
  <c r="S101" i="12"/>
  <c r="S102" i="12"/>
  <c r="S103" i="12"/>
  <c r="AC103" i="12" s="1"/>
  <c r="S104" i="12"/>
  <c r="AC104" i="12" s="1"/>
  <c r="S105" i="12"/>
  <c r="AC105" i="12" s="1"/>
  <c r="S106" i="12"/>
  <c r="S107" i="12"/>
  <c r="AC107" i="12" s="1"/>
  <c r="S108" i="12"/>
  <c r="AC108" i="12" s="1"/>
  <c r="S109" i="12"/>
  <c r="AC109" i="12" s="1"/>
  <c r="S110" i="12"/>
  <c r="S111" i="12"/>
  <c r="S112" i="12"/>
  <c r="AC112" i="12" s="1"/>
  <c r="S113" i="12"/>
  <c r="S114" i="12"/>
  <c r="AC114" i="12" s="1"/>
  <c r="S115" i="12"/>
  <c r="AC115" i="12" s="1"/>
  <c r="S116" i="12"/>
  <c r="S117" i="12"/>
  <c r="AC117" i="12" s="1"/>
  <c r="S118" i="12"/>
  <c r="S119" i="12"/>
  <c r="S120" i="12"/>
  <c r="S121" i="12"/>
  <c r="S122" i="12"/>
  <c r="AC122" i="12" s="1"/>
  <c r="S123" i="12"/>
  <c r="S124" i="12"/>
  <c r="AC124" i="12" s="1"/>
  <c r="S125" i="12"/>
  <c r="S126" i="12"/>
  <c r="AC126" i="12" s="1"/>
  <c r="S127" i="12"/>
  <c r="S128" i="12"/>
  <c r="S129" i="12"/>
  <c r="S130" i="12"/>
  <c r="AC130" i="12" s="1"/>
  <c r="S131" i="12"/>
  <c r="AC131" i="12" s="1"/>
  <c r="S132" i="12"/>
  <c r="S133" i="12"/>
  <c r="S134" i="12"/>
  <c r="AC134" i="12" s="1"/>
  <c r="S135" i="12"/>
  <c r="S136" i="12"/>
  <c r="S137" i="12"/>
  <c r="S138" i="12"/>
  <c r="AC138" i="12" s="1"/>
  <c r="S139" i="12"/>
  <c r="S140" i="12"/>
  <c r="S141" i="12"/>
  <c r="S142" i="12"/>
  <c r="S143" i="12"/>
  <c r="AC143" i="12" s="1"/>
  <c r="S144" i="12"/>
  <c r="AC144" i="12" s="1"/>
  <c r="S145" i="12"/>
  <c r="AC145" i="12" s="1"/>
  <c r="S146" i="12"/>
  <c r="AC146" i="12" s="1"/>
  <c r="S147" i="12"/>
  <c r="S148" i="12"/>
  <c r="S149" i="12"/>
  <c r="S150" i="12"/>
  <c r="AC150" i="12" s="1"/>
  <c r="S151" i="12"/>
  <c r="AC151" i="12" s="1"/>
  <c r="S152" i="12"/>
  <c r="S153" i="12"/>
  <c r="S154" i="12"/>
  <c r="S155" i="12"/>
  <c r="AC155" i="12" s="1"/>
  <c r="S156" i="12"/>
  <c r="S157" i="12"/>
  <c r="AC157" i="12" s="1"/>
  <c r="S158" i="12"/>
  <c r="AC158" i="12" s="1"/>
  <c r="S159" i="12"/>
  <c r="S160" i="12"/>
  <c r="S161" i="12"/>
  <c r="S162" i="12"/>
  <c r="S163" i="12"/>
  <c r="S164" i="12"/>
  <c r="AC164" i="12" s="1"/>
  <c r="S165" i="12"/>
  <c r="AC165" i="12" s="1"/>
  <c r="S166" i="12"/>
  <c r="AC166" i="12" s="1"/>
  <c r="S167" i="12"/>
  <c r="S168" i="12"/>
  <c r="AC168" i="12" s="1"/>
  <c r="S169" i="12"/>
  <c r="S170" i="12"/>
  <c r="S171" i="12"/>
  <c r="S172" i="12"/>
  <c r="S173" i="12"/>
  <c r="AC173" i="12" s="1"/>
  <c r="S174" i="12"/>
  <c r="AC174" i="12" s="1"/>
  <c r="S175" i="12"/>
  <c r="AC175" i="12" s="1"/>
  <c r="S176" i="12"/>
  <c r="S177" i="12"/>
  <c r="AC177" i="12" s="1"/>
  <c r="S178" i="12"/>
  <c r="AC178" i="12" s="1"/>
  <c r="S179" i="12"/>
  <c r="AC179" i="12" s="1"/>
  <c r="S180" i="12"/>
  <c r="S181" i="12"/>
  <c r="S182" i="12"/>
  <c r="AC182" i="12" s="1"/>
  <c r="S183" i="12"/>
  <c r="S184" i="12"/>
  <c r="AC184" i="12" s="1"/>
  <c r="S185" i="12"/>
  <c r="S186" i="12"/>
  <c r="S187" i="12"/>
  <c r="AC187" i="12" s="1"/>
  <c r="S188" i="12"/>
  <c r="S189" i="12"/>
  <c r="AC189" i="12" s="1"/>
  <c r="S190" i="12"/>
  <c r="S191" i="12"/>
  <c r="S192" i="12"/>
  <c r="AC192" i="12" s="1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AC204" i="12" s="1"/>
  <c r="S205" i="12"/>
  <c r="AC205" i="12" s="1"/>
  <c r="S206" i="12"/>
  <c r="S207" i="12"/>
  <c r="S208" i="12"/>
  <c r="S209" i="12"/>
  <c r="S210" i="12"/>
  <c r="S211" i="12"/>
  <c r="S212" i="12"/>
  <c r="AC212" i="12" s="1"/>
  <c r="S213" i="12"/>
  <c r="S214" i="12"/>
  <c r="S215" i="12"/>
  <c r="AC215" i="12" s="1"/>
  <c r="S216" i="12"/>
  <c r="S217" i="12"/>
  <c r="AC217" i="12" s="1"/>
  <c r="S218" i="12"/>
  <c r="S219" i="12"/>
  <c r="AC219" i="12" s="1"/>
  <c r="S220" i="12"/>
  <c r="AC220" i="12" s="1"/>
  <c r="S221" i="12"/>
  <c r="S222" i="12"/>
  <c r="AC222" i="12" s="1"/>
  <c r="S223" i="12"/>
  <c r="S224" i="12"/>
  <c r="S225" i="12"/>
  <c r="S226" i="12"/>
  <c r="S227" i="12"/>
  <c r="S228" i="12"/>
  <c r="AC228" i="12" s="1"/>
  <c r="S229" i="12"/>
  <c r="AC229" i="12" s="1"/>
  <c r="S230" i="12"/>
  <c r="S231" i="12"/>
  <c r="S232" i="12"/>
  <c r="AC232" i="12" s="1"/>
  <c r="S233" i="12"/>
  <c r="S234" i="12"/>
  <c r="AC234" i="12" s="1"/>
  <c r="S235" i="12"/>
  <c r="S236" i="12"/>
  <c r="S237" i="12"/>
  <c r="AC237" i="12" s="1"/>
  <c r="S238" i="12"/>
  <c r="S239" i="12"/>
  <c r="S240" i="12"/>
  <c r="S241" i="12"/>
  <c r="S242" i="12"/>
  <c r="AC242" i="12" s="1"/>
  <c r="S243" i="12"/>
  <c r="AC243" i="12" s="1"/>
  <c r="S244" i="12"/>
  <c r="S245" i="12"/>
  <c r="AC245" i="12" s="1"/>
  <c r="S246" i="12"/>
  <c r="S247" i="12"/>
  <c r="S248" i="12"/>
  <c r="AC248" i="12" s="1"/>
  <c r="S249" i="12"/>
  <c r="S250" i="12"/>
  <c r="S251" i="12"/>
  <c r="S252" i="12"/>
  <c r="S253" i="12"/>
  <c r="AC253" i="12" s="1"/>
  <c r="S254" i="12"/>
  <c r="S255" i="12"/>
  <c r="AC255" i="12" s="1"/>
  <c r="S256" i="12"/>
  <c r="S257" i="12"/>
  <c r="S258" i="12"/>
  <c r="S259" i="12"/>
  <c r="S260" i="12"/>
  <c r="S261" i="12"/>
  <c r="AC261" i="12" s="1"/>
  <c r="S262" i="12"/>
  <c r="S263" i="12"/>
  <c r="S264" i="12"/>
  <c r="AC264" i="12" s="1"/>
  <c r="S265" i="12"/>
  <c r="S266" i="12"/>
  <c r="AC266" i="12" s="1"/>
  <c r="S267" i="12"/>
  <c r="S268" i="12"/>
  <c r="S269" i="12"/>
  <c r="S270" i="12"/>
  <c r="AC270" i="12" s="1"/>
  <c r="S271" i="12"/>
  <c r="S272" i="12"/>
  <c r="AC272" i="12" s="1"/>
  <c r="S273" i="12"/>
  <c r="AC273" i="12" s="1"/>
  <c r="S274" i="12"/>
  <c r="AC274" i="12" s="1"/>
  <c r="S275" i="12"/>
  <c r="AC275" i="12" s="1"/>
  <c r="S276" i="12"/>
  <c r="S277" i="12"/>
  <c r="S278" i="12"/>
  <c r="S279" i="12"/>
  <c r="AC279" i="12" s="1"/>
  <c r="S280" i="12"/>
  <c r="S281" i="12"/>
  <c r="AC281" i="12" s="1"/>
  <c r="S282" i="12"/>
  <c r="AC282" i="12" s="1"/>
  <c r="S283" i="12"/>
  <c r="S284" i="12"/>
  <c r="AC284" i="12" s="1"/>
  <c r="S285" i="12"/>
  <c r="AC285" i="12" s="1"/>
  <c r="S286" i="12"/>
  <c r="S287" i="12"/>
  <c r="AC287" i="12" s="1"/>
  <c r="S288" i="12"/>
  <c r="AC288" i="12" s="1"/>
  <c r="S289" i="12"/>
  <c r="S290" i="12"/>
  <c r="S291" i="12"/>
  <c r="S292" i="12"/>
  <c r="AC292" i="12" s="1"/>
  <c r="S293" i="12"/>
  <c r="S294" i="12"/>
  <c r="AC294" i="12" s="1"/>
  <c r="S295" i="12"/>
  <c r="S296" i="12"/>
  <c r="S297" i="12"/>
  <c r="AC297" i="12" s="1"/>
  <c r="S298" i="12"/>
  <c r="S299" i="12"/>
  <c r="AC299" i="12" s="1"/>
  <c r="S300" i="12"/>
  <c r="S301" i="12"/>
  <c r="S302" i="12"/>
  <c r="AC302" i="12" s="1"/>
  <c r="S303" i="12"/>
  <c r="AC303" i="12" s="1"/>
  <c r="S304" i="12"/>
  <c r="S305" i="12"/>
  <c r="S306" i="12"/>
  <c r="AC306" i="12" s="1"/>
  <c r="S307" i="12"/>
  <c r="AC307" i="12" s="1"/>
  <c r="S308" i="12"/>
  <c r="S309" i="12"/>
  <c r="AC309" i="12" s="1"/>
  <c r="S310" i="12"/>
  <c r="S311" i="12"/>
  <c r="S312" i="12"/>
  <c r="S313" i="12"/>
  <c r="AC313" i="12" s="1"/>
  <c r="S314" i="12"/>
  <c r="AC314" i="12" s="1"/>
  <c r="S315" i="12"/>
  <c r="S316" i="12"/>
  <c r="AC316" i="12" s="1"/>
  <c r="S317" i="12"/>
  <c r="S318" i="12"/>
  <c r="S319" i="12"/>
  <c r="S320" i="12"/>
  <c r="AC320" i="12" s="1"/>
  <c r="S321" i="12"/>
  <c r="AC321" i="12" s="1"/>
  <c r="S322" i="12"/>
  <c r="S323" i="12"/>
  <c r="AC323" i="12" s="1"/>
  <c r="S324" i="12"/>
  <c r="AC324" i="12" s="1"/>
  <c r="S325" i="12"/>
  <c r="S326" i="12"/>
  <c r="S327" i="12"/>
  <c r="S328" i="12"/>
  <c r="S329" i="12"/>
  <c r="S330" i="12"/>
  <c r="S331" i="12"/>
  <c r="S332" i="12"/>
  <c r="AC332" i="12" s="1"/>
  <c r="S333" i="12"/>
  <c r="S334" i="12"/>
  <c r="S335" i="12"/>
  <c r="S336" i="12"/>
  <c r="AC336" i="12" s="1"/>
  <c r="S337" i="12"/>
  <c r="S338" i="12"/>
  <c r="AC338" i="12" s="1"/>
  <c r="S339" i="12"/>
  <c r="S340" i="12"/>
  <c r="S341" i="12"/>
  <c r="S342" i="12"/>
  <c r="AC342" i="12" s="1"/>
  <c r="S343" i="12"/>
  <c r="AC343" i="12" s="1"/>
  <c r="S344" i="12"/>
  <c r="S345" i="12"/>
  <c r="S346" i="12"/>
  <c r="AC346" i="12" s="1"/>
  <c r="S347" i="12"/>
  <c r="S348" i="12"/>
  <c r="S349" i="12"/>
  <c r="S350" i="12"/>
  <c r="S351" i="12"/>
  <c r="S352" i="12"/>
  <c r="S353" i="12"/>
  <c r="S354" i="12"/>
  <c r="AC354" i="12" s="1"/>
  <c r="S355" i="12"/>
  <c r="S356" i="12"/>
  <c r="S357" i="12"/>
  <c r="AC357" i="12" s="1"/>
  <c r="S358" i="12"/>
  <c r="AC358" i="12" s="1"/>
  <c r="S359" i="12"/>
  <c r="AC359" i="12" s="1"/>
  <c r="S360" i="12"/>
  <c r="AC360" i="12" s="1"/>
  <c r="S361" i="12"/>
  <c r="AC361" i="12" s="1"/>
  <c r="S362" i="12"/>
  <c r="AC362" i="12" s="1"/>
  <c r="S363" i="12"/>
  <c r="AC363" i="12" s="1"/>
  <c r="S364" i="12"/>
  <c r="AC364" i="12" s="1"/>
  <c r="S365" i="12"/>
  <c r="S366" i="12"/>
  <c r="S367" i="12"/>
  <c r="AC367" i="12" s="1"/>
  <c r="S368" i="12"/>
  <c r="S369" i="12"/>
  <c r="AC369" i="12" s="1"/>
  <c r="S370" i="12"/>
  <c r="AC370" i="12" s="1"/>
  <c r="S371" i="12"/>
  <c r="AC371" i="12" s="1"/>
  <c r="S372" i="12"/>
  <c r="S373" i="12"/>
  <c r="AC373" i="12" s="1"/>
  <c r="S374" i="12"/>
  <c r="AC374" i="12" s="1"/>
  <c r="S375" i="12"/>
  <c r="S376" i="12"/>
  <c r="AC376" i="12" s="1"/>
  <c r="S377" i="12"/>
  <c r="AC377" i="12" s="1"/>
  <c r="S378" i="12"/>
  <c r="AC378" i="12" s="1"/>
  <c r="S379" i="12"/>
  <c r="S380" i="12"/>
  <c r="AC380" i="12" s="1"/>
  <c r="S381" i="12"/>
  <c r="S382" i="12"/>
  <c r="S383" i="12"/>
  <c r="S384" i="12"/>
  <c r="AC384" i="12" s="1"/>
  <c r="S385" i="12"/>
  <c r="S386" i="12"/>
  <c r="AC386" i="12" s="1"/>
  <c r="S387" i="12"/>
  <c r="AC387" i="12" s="1"/>
  <c r="S388" i="12"/>
  <c r="S389" i="12"/>
  <c r="AC389" i="12" s="1"/>
  <c r="S390" i="12"/>
  <c r="S391" i="12"/>
  <c r="S392" i="12"/>
  <c r="S393" i="12"/>
  <c r="S394" i="12"/>
  <c r="S395" i="12"/>
  <c r="S396" i="12"/>
  <c r="S397" i="12"/>
  <c r="S398" i="12"/>
  <c r="AC398" i="12" s="1"/>
  <c r="S399" i="12"/>
  <c r="S400" i="12"/>
  <c r="S401" i="12"/>
  <c r="S402" i="12"/>
  <c r="S403" i="12"/>
  <c r="S404" i="12"/>
  <c r="S405" i="12"/>
  <c r="AC405" i="12" s="1"/>
  <c r="S406" i="12"/>
  <c r="AC406" i="12" s="1"/>
  <c r="S407" i="12"/>
  <c r="AC407" i="12" s="1"/>
  <c r="S408" i="12"/>
  <c r="AC408" i="12" s="1"/>
  <c r="S409" i="12"/>
  <c r="AC409" i="12" s="1"/>
  <c r="S410" i="12"/>
  <c r="AC410" i="12" s="1"/>
  <c r="S411" i="12"/>
  <c r="S412" i="12"/>
  <c r="AC412" i="12" s="1"/>
  <c r="S413" i="12"/>
  <c r="AC413" i="12" s="1"/>
  <c r="S414" i="12"/>
  <c r="S415" i="12"/>
  <c r="S416" i="12"/>
  <c r="AC416" i="12" s="1"/>
  <c r="S417" i="12"/>
  <c r="S418" i="12"/>
  <c r="AC418" i="12" s="1"/>
  <c r="S419" i="12"/>
  <c r="S420" i="12"/>
  <c r="S421" i="12"/>
  <c r="AC421" i="12" s="1"/>
  <c r="S422" i="12"/>
  <c r="S423" i="12"/>
  <c r="AC423" i="12" s="1"/>
  <c r="S424" i="12"/>
  <c r="S425" i="12"/>
  <c r="AC425" i="12" s="1"/>
  <c r="S426" i="12"/>
  <c r="AC426" i="12" s="1"/>
  <c r="S427" i="12"/>
  <c r="AC427" i="12" s="1"/>
  <c r="S428" i="12"/>
  <c r="S429" i="12"/>
  <c r="AC429" i="12" s="1"/>
  <c r="S430" i="12"/>
  <c r="S431" i="12"/>
  <c r="S432" i="12"/>
  <c r="S433" i="12"/>
  <c r="S434" i="12"/>
  <c r="S435" i="12"/>
  <c r="AC435" i="12" s="1"/>
  <c r="S436" i="12"/>
  <c r="AC436" i="12" s="1"/>
  <c r="S437" i="12"/>
  <c r="AC437" i="12" s="1"/>
  <c r="S438" i="12"/>
  <c r="S439" i="12"/>
  <c r="AC439" i="12" s="1"/>
  <c r="S440" i="12"/>
  <c r="AC440" i="12" s="1"/>
  <c r="S441" i="12"/>
  <c r="S442" i="12"/>
  <c r="S443" i="12"/>
  <c r="S444" i="12"/>
  <c r="AC444" i="12" s="1"/>
  <c r="S445" i="12"/>
  <c r="AC445" i="12" s="1"/>
  <c r="S446" i="12"/>
  <c r="AC446" i="12" s="1"/>
  <c r="S447" i="12"/>
  <c r="S448" i="12"/>
  <c r="AC448" i="12" s="1"/>
  <c r="S449" i="12"/>
  <c r="S450" i="12"/>
  <c r="AC450" i="12" s="1"/>
  <c r="S451" i="12"/>
  <c r="AC451" i="12" s="1"/>
  <c r="S452" i="12"/>
  <c r="S453" i="12"/>
  <c r="S454" i="12"/>
  <c r="AC454" i="12" s="1"/>
  <c r="S455" i="12"/>
  <c r="S456" i="12"/>
  <c r="S457" i="12"/>
  <c r="AC457" i="12" s="1"/>
  <c r="S458" i="12"/>
  <c r="S459" i="12"/>
  <c r="S460" i="12"/>
  <c r="S461" i="12"/>
  <c r="S462" i="12"/>
  <c r="AC462" i="12" s="1"/>
  <c r="S463" i="12"/>
  <c r="S464" i="12"/>
  <c r="S465" i="12"/>
  <c r="S466" i="12"/>
  <c r="S467" i="12"/>
  <c r="S468" i="12"/>
  <c r="S469" i="12"/>
  <c r="S470" i="12"/>
  <c r="AC470" i="12" s="1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AC482" i="12" s="1"/>
  <c r="S483" i="12"/>
  <c r="AC483" i="12" s="1"/>
  <c r="S484" i="12"/>
  <c r="S485" i="12"/>
  <c r="AC485" i="12" s="1"/>
  <c r="S486" i="12"/>
  <c r="S487" i="12"/>
  <c r="S488" i="12"/>
  <c r="S489" i="12"/>
  <c r="AC489" i="12" s="1"/>
  <c r="S490" i="12"/>
  <c r="AC490" i="12" s="1"/>
  <c r="S491" i="12"/>
  <c r="AC491" i="12" s="1"/>
  <c r="S492" i="12"/>
  <c r="AC492" i="12" s="1"/>
  <c r="S493" i="12"/>
  <c r="S494" i="12"/>
  <c r="AC494" i="12" s="1"/>
  <c r="S495" i="12"/>
  <c r="S496" i="12"/>
  <c r="AC496" i="12" s="1"/>
  <c r="S497" i="12"/>
  <c r="S498" i="12"/>
  <c r="AC498" i="12" s="1"/>
  <c r="S499" i="12"/>
  <c r="S500" i="12"/>
  <c r="S501" i="12"/>
  <c r="S502" i="12"/>
  <c r="AC502" i="12" s="1"/>
  <c r="S503" i="12"/>
  <c r="S504" i="12"/>
  <c r="S505" i="12"/>
  <c r="S506" i="12"/>
  <c r="S507" i="12"/>
  <c r="AC507" i="12" s="1"/>
  <c r="S508" i="12"/>
  <c r="AC508" i="12" s="1"/>
  <c r="S509" i="12"/>
  <c r="AC509" i="12" s="1"/>
  <c r="S510" i="12"/>
  <c r="S511" i="12"/>
  <c r="T7" i="14"/>
  <c r="AD7" i="14" s="1"/>
  <c r="T8" i="14"/>
  <c r="AD8" i="14" s="1"/>
  <c r="T9" i="14"/>
  <c r="AD9" i="14" s="1"/>
  <c r="T10" i="14"/>
  <c r="AD10" i="14" s="1"/>
  <c r="T11" i="14"/>
  <c r="AD11" i="14" s="1"/>
  <c r="T12" i="14"/>
  <c r="AD12" i="14" s="1"/>
  <c r="T13" i="14"/>
  <c r="AD13" i="14" s="1"/>
  <c r="T14" i="14"/>
  <c r="AD14" i="14" s="1"/>
  <c r="T15" i="14"/>
  <c r="AD15" i="14" s="1"/>
  <c r="T16" i="14"/>
  <c r="AD16" i="14" s="1"/>
  <c r="T17" i="14"/>
  <c r="AD17" i="14" s="1"/>
  <c r="T18" i="14"/>
  <c r="AD18" i="14" s="1"/>
  <c r="T19" i="14"/>
  <c r="AD19" i="14" s="1"/>
  <c r="T20" i="14"/>
  <c r="AD20" i="14" s="1"/>
  <c r="T21" i="14"/>
  <c r="AD21" i="14" s="1"/>
  <c r="T22" i="14"/>
  <c r="AD22" i="14" s="1"/>
  <c r="T23" i="14"/>
  <c r="AD23" i="14" s="1"/>
  <c r="T24" i="14"/>
  <c r="AD24" i="14" s="1"/>
  <c r="T25" i="14"/>
  <c r="AD25" i="14" s="1"/>
  <c r="T26" i="14"/>
  <c r="AD26" i="14" s="1"/>
  <c r="T27" i="14"/>
  <c r="AD27" i="14" s="1"/>
  <c r="T28" i="14"/>
  <c r="AD28" i="14" s="1"/>
  <c r="T29" i="14"/>
  <c r="AD29" i="14" s="1"/>
  <c r="T30" i="14"/>
  <c r="AD30" i="14" s="1"/>
  <c r="T31" i="14"/>
  <c r="AD31" i="14" s="1"/>
  <c r="T32" i="14"/>
  <c r="AD32" i="14" s="1"/>
  <c r="T33" i="14"/>
  <c r="AD33" i="14" s="1"/>
  <c r="T34" i="14"/>
  <c r="AD34" i="14" s="1"/>
  <c r="T35" i="14"/>
  <c r="AD35" i="14" s="1"/>
  <c r="T36" i="14"/>
  <c r="AD36" i="14" s="1"/>
  <c r="T37" i="14"/>
  <c r="AD37" i="14" s="1"/>
  <c r="T38" i="14"/>
  <c r="AD38" i="14" s="1"/>
  <c r="T39" i="14"/>
  <c r="AD39" i="14" s="1"/>
  <c r="T40" i="14"/>
  <c r="AD40" i="14" s="1"/>
  <c r="T41" i="14"/>
  <c r="AD41" i="14" s="1"/>
  <c r="T42" i="14"/>
  <c r="AD42" i="14" s="1"/>
  <c r="T43" i="14"/>
  <c r="AD43" i="14" s="1"/>
  <c r="T44" i="14"/>
  <c r="AD44" i="14" s="1"/>
  <c r="T45" i="14"/>
  <c r="AD45" i="14" s="1"/>
  <c r="T46" i="14"/>
  <c r="AD46" i="14" s="1"/>
  <c r="AL7" i="16"/>
  <c r="AN7" i="16" s="1"/>
  <c r="AL8" i="16"/>
  <c r="AN8" i="16" s="1"/>
  <c r="AL9" i="16"/>
  <c r="AN9" i="16" s="1"/>
  <c r="AL10" i="16"/>
  <c r="AN10" i="16" s="1"/>
  <c r="AL11" i="16"/>
  <c r="AN11" i="16" s="1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L19" i="16"/>
  <c r="AN19" i="16" s="1"/>
  <c r="AL20" i="16"/>
  <c r="AN20" i="16" s="1"/>
  <c r="AL21" i="16"/>
  <c r="AL22" i="16"/>
  <c r="AN22" i="16" s="1"/>
  <c r="AL23" i="16"/>
  <c r="AN23" i="16" s="1"/>
  <c r="AL24" i="16"/>
  <c r="AN24" i="16" s="1"/>
  <c r="AL25" i="16"/>
  <c r="AN25" i="16" s="1"/>
  <c r="AL26" i="16"/>
  <c r="AN26" i="16" s="1"/>
  <c r="AL27" i="16"/>
  <c r="AN27" i="16" s="1"/>
  <c r="AL28" i="16"/>
  <c r="AL29" i="16"/>
  <c r="AL30" i="16"/>
  <c r="AN30" i="16" s="1"/>
  <c r="AL31" i="16"/>
  <c r="AL32" i="16"/>
  <c r="AN32" i="16" s="1"/>
  <c r="AL33" i="16"/>
  <c r="AN33" i="16" s="1"/>
  <c r="AL34" i="16"/>
  <c r="AN34" i="16" s="1"/>
  <c r="AL35" i="16"/>
  <c r="AN35" i="16" s="1"/>
  <c r="AL36" i="16"/>
  <c r="AN36" i="16" s="1"/>
  <c r="AL37" i="16"/>
  <c r="AN37" i="16" s="1"/>
  <c r="AL38" i="16"/>
  <c r="AN38" i="16" s="1"/>
  <c r="AL39" i="16"/>
  <c r="AN39" i="16" s="1"/>
  <c r="AL40" i="16"/>
  <c r="AN40" i="16" s="1"/>
  <c r="AL41" i="16"/>
  <c r="AN41" i="16" s="1"/>
  <c r="AL42" i="16"/>
  <c r="AN42" i="16" s="1"/>
  <c r="AL43" i="16"/>
  <c r="AN43" i="16" s="1"/>
  <c r="AL44" i="16"/>
  <c r="AN44" i="16" s="1"/>
  <c r="AL45" i="16"/>
  <c r="AN45" i="16" s="1"/>
  <c r="AL46" i="16"/>
  <c r="AN46" i="16" s="1"/>
  <c r="AL47" i="16"/>
  <c r="AN47" i="16" s="1"/>
  <c r="AL48" i="16"/>
  <c r="AN48" i="16" s="1"/>
  <c r="AL49" i="16"/>
  <c r="AN49" i="16" s="1"/>
  <c r="AL50" i="16"/>
  <c r="AN50" i="16" s="1"/>
  <c r="AL51" i="16"/>
  <c r="AL52" i="16"/>
  <c r="AN52" i="16" s="1"/>
  <c r="AL53" i="16"/>
  <c r="AN53" i="16" s="1"/>
  <c r="AL54" i="16"/>
  <c r="AN54" i="16" s="1"/>
  <c r="AL55" i="16"/>
  <c r="AN55" i="16" s="1"/>
  <c r="AL56" i="16"/>
  <c r="AN56" i="16" s="1"/>
  <c r="AL57" i="16"/>
  <c r="AN57" i="16" s="1"/>
  <c r="AL58" i="16"/>
  <c r="AN58" i="16" s="1"/>
  <c r="AL59" i="16"/>
  <c r="AN59" i="16" s="1"/>
  <c r="AL60" i="16"/>
  <c r="AN60" i="16" s="1"/>
  <c r="AL61" i="16"/>
  <c r="AL62" i="16"/>
  <c r="AN62" i="16" s="1"/>
  <c r="AL63" i="16"/>
  <c r="AN63" i="16" s="1"/>
  <c r="AL64" i="16"/>
  <c r="AN64" i="16" s="1"/>
  <c r="AL65" i="16"/>
  <c r="AN65" i="16" s="1"/>
  <c r="AL66" i="16"/>
  <c r="AN66" i="16" s="1"/>
  <c r="AL67" i="16"/>
  <c r="AN67" i="16" s="1"/>
  <c r="AL68" i="16"/>
  <c r="AN68" i="16" s="1"/>
  <c r="AL69" i="16"/>
  <c r="AN69" i="16" s="1"/>
  <c r="AL70" i="16"/>
  <c r="AN70" i="16" s="1"/>
  <c r="AL71" i="16"/>
  <c r="AN71" i="16" s="1"/>
  <c r="AL72" i="16"/>
  <c r="AN72" i="16" s="1"/>
  <c r="AL73" i="16"/>
  <c r="AN73" i="16" s="1"/>
  <c r="AL74" i="16"/>
  <c r="AN74" i="16" s="1"/>
  <c r="AL75" i="16"/>
  <c r="AN75" i="16" s="1"/>
  <c r="AL76" i="16"/>
  <c r="AN76" i="16" s="1"/>
  <c r="AL77" i="16"/>
  <c r="AN77" i="16" s="1"/>
  <c r="AL78" i="16"/>
  <c r="AN78" i="16" s="1"/>
  <c r="AL79" i="16"/>
  <c r="AN79" i="16" s="1"/>
  <c r="AL80" i="16"/>
  <c r="AN80" i="16" s="1"/>
  <c r="AL81" i="16"/>
  <c r="AN81" i="16" s="1"/>
  <c r="AL82" i="16"/>
  <c r="AN82" i="16" s="1"/>
  <c r="AL83" i="16"/>
  <c r="AL84" i="16"/>
  <c r="AN84" i="16" s="1"/>
  <c r="AL85" i="16"/>
  <c r="AN85" i="16" s="1"/>
  <c r="AL86" i="16"/>
  <c r="AN86" i="16" s="1"/>
  <c r="AL87" i="16"/>
  <c r="AN87" i="16" s="1"/>
  <c r="AL88" i="16"/>
  <c r="AN88" i="16" s="1"/>
  <c r="AL89" i="16"/>
  <c r="AN89" i="16" s="1"/>
  <c r="AL90" i="16"/>
  <c r="AN90" i="16" s="1"/>
  <c r="AL91" i="16"/>
  <c r="AN91" i="16" s="1"/>
  <c r="AL92" i="16"/>
  <c r="AN92" i="16" s="1"/>
  <c r="AL93" i="16"/>
  <c r="AN93" i="16" s="1"/>
  <c r="AL94" i="16"/>
  <c r="AN94" i="16" s="1"/>
  <c r="AL95" i="16"/>
  <c r="AN95" i="16" s="1"/>
  <c r="AL96" i="16"/>
  <c r="AN96" i="16" s="1"/>
  <c r="AL97" i="16"/>
  <c r="AN97" i="16" s="1"/>
  <c r="AL98" i="16"/>
  <c r="AN98" i="16" s="1"/>
  <c r="AL99" i="16"/>
  <c r="AN99" i="16" s="1"/>
  <c r="AL100" i="16"/>
  <c r="AN100" i="16" s="1"/>
  <c r="AL101" i="16"/>
  <c r="AN101" i="16" s="1"/>
  <c r="AL102" i="16"/>
  <c r="AL103" i="16"/>
  <c r="AN103" i="16" s="1"/>
  <c r="AL104" i="16"/>
  <c r="AN104" i="16" s="1"/>
  <c r="AL105" i="16"/>
  <c r="AL106" i="16"/>
  <c r="AN106" i="16" s="1"/>
  <c r="AL107" i="16"/>
  <c r="AN107" i="16" s="1"/>
  <c r="AL108" i="16"/>
  <c r="AN108" i="16" s="1"/>
  <c r="AL109" i="16"/>
  <c r="AN109" i="16" s="1"/>
  <c r="AL110" i="16"/>
  <c r="AN110" i="16" s="1"/>
  <c r="AL111" i="16"/>
  <c r="AN111" i="16" s="1"/>
  <c r="AL112" i="16"/>
  <c r="AN112" i="16" s="1"/>
  <c r="AL113" i="16"/>
  <c r="AN113" i="16" s="1"/>
  <c r="AL114" i="16"/>
  <c r="AN114" i="16" s="1"/>
  <c r="AL115" i="16"/>
  <c r="AL116" i="16"/>
  <c r="AN116" i="16" s="1"/>
  <c r="AL117" i="16"/>
  <c r="AN117" i="16" s="1"/>
  <c r="AL118" i="16"/>
  <c r="AN118" i="16" s="1"/>
  <c r="AL119" i="16"/>
  <c r="AL120" i="16"/>
  <c r="AN120" i="16" s="1"/>
  <c r="AL121" i="16"/>
  <c r="AN121" i="16" s="1"/>
  <c r="AL122" i="16"/>
  <c r="AN122" i="16" s="1"/>
  <c r="AL123" i="16"/>
  <c r="AN123" i="16" s="1"/>
  <c r="AL124" i="16"/>
  <c r="AN124" i="16" s="1"/>
  <c r="AL125" i="16"/>
  <c r="AN125" i="16" s="1"/>
  <c r="AL126" i="16"/>
  <c r="AN126" i="16" s="1"/>
  <c r="AL127" i="16"/>
  <c r="AN127" i="16" s="1"/>
  <c r="AL128" i="16"/>
  <c r="AN128" i="16" s="1"/>
  <c r="AL129" i="16"/>
  <c r="AN129" i="16" s="1"/>
  <c r="AL130" i="16"/>
  <c r="AL131" i="16"/>
  <c r="AN131" i="16" s="1"/>
  <c r="AL132" i="16"/>
  <c r="AN132" i="16" s="1"/>
  <c r="AL133" i="16"/>
  <c r="AN133" i="16" s="1"/>
  <c r="AL134" i="16"/>
  <c r="AN134" i="16" s="1"/>
  <c r="AL135" i="16"/>
  <c r="AN135" i="16" s="1"/>
  <c r="AL136" i="16"/>
  <c r="AN136" i="16" s="1"/>
  <c r="AL137" i="16"/>
  <c r="AN137" i="16" s="1"/>
  <c r="AL138" i="16"/>
  <c r="AN138" i="16" s="1"/>
  <c r="AL139" i="16"/>
  <c r="AN139" i="16" s="1"/>
  <c r="AL140" i="16"/>
  <c r="AN140" i="16" s="1"/>
  <c r="AL141" i="16"/>
  <c r="AN141" i="16" s="1"/>
  <c r="AL142" i="16"/>
  <c r="AN142" i="16" s="1"/>
  <c r="AL143" i="16"/>
  <c r="AN143" i="16" s="1"/>
  <c r="AL144" i="16"/>
  <c r="AN144" i="16" s="1"/>
  <c r="AL145" i="16"/>
  <c r="AN145" i="16" s="1"/>
  <c r="AL146" i="16"/>
  <c r="AN146" i="16" s="1"/>
  <c r="AL147" i="16"/>
  <c r="AN147" i="16" s="1"/>
  <c r="AL148" i="16"/>
  <c r="AN148" i="16" s="1"/>
  <c r="AL149" i="16"/>
  <c r="AN149" i="16" s="1"/>
  <c r="AL150" i="16"/>
  <c r="AN150" i="16" s="1"/>
  <c r="AL151" i="16"/>
  <c r="AN151" i="16" s="1"/>
  <c r="AL152" i="16"/>
  <c r="AN152" i="16" s="1"/>
  <c r="AL153" i="16"/>
  <c r="AN153" i="16" s="1"/>
  <c r="AL154" i="16"/>
  <c r="AN154" i="16" s="1"/>
  <c r="AL155" i="16"/>
  <c r="AL156" i="16"/>
  <c r="AN156" i="16" s="1"/>
  <c r="AL157" i="16"/>
  <c r="AN157" i="16" s="1"/>
  <c r="AL158" i="16"/>
  <c r="AL159" i="16"/>
  <c r="AN159" i="16" s="1"/>
  <c r="AL160" i="16"/>
  <c r="AN160" i="16" s="1"/>
  <c r="AL161" i="16"/>
  <c r="AN161" i="16" s="1"/>
  <c r="AL162" i="16"/>
  <c r="AN162" i="16" s="1"/>
  <c r="AL163" i="16"/>
  <c r="AN163" i="16" s="1"/>
  <c r="AL164" i="16"/>
  <c r="AN164" i="16" s="1"/>
  <c r="AL165" i="16"/>
  <c r="AN165" i="16" s="1"/>
  <c r="AL166" i="16"/>
  <c r="AN166" i="16" s="1"/>
  <c r="AL167" i="16"/>
  <c r="AL168" i="16"/>
  <c r="AL169" i="16"/>
  <c r="AL170" i="16"/>
  <c r="AN170" i="16" s="1"/>
  <c r="AL171" i="16"/>
  <c r="AN171" i="16" s="1"/>
  <c r="AL172" i="16"/>
  <c r="AL173" i="16"/>
  <c r="AN173" i="16" s="1"/>
  <c r="AL174" i="16"/>
  <c r="AN174" i="16" s="1"/>
  <c r="AL175" i="16"/>
  <c r="AN175" i="16" s="1"/>
  <c r="AL176" i="16"/>
  <c r="AN176" i="16" s="1"/>
  <c r="AL177" i="16"/>
  <c r="AN177" i="16" s="1"/>
  <c r="AL178" i="16"/>
  <c r="AN178" i="16" s="1"/>
  <c r="AL179" i="16"/>
  <c r="AN179" i="16" s="1"/>
  <c r="AL180" i="16"/>
  <c r="AN180" i="16" s="1"/>
  <c r="AL181" i="16"/>
  <c r="AN181" i="16" s="1"/>
  <c r="AL182" i="16"/>
  <c r="AN182" i="16" s="1"/>
  <c r="AL183" i="16"/>
  <c r="AN183" i="16" s="1"/>
  <c r="AL184" i="16"/>
  <c r="AN184" i="16" s="1"/>
  <c r="AL185" i="16"/>
  <c r="AN185" i="16" s="1"/>
  <c r="AL186" i="16"/>
  <c r="AN186" i="16" s="1"/>
  <c r="AL187" i="16"/>
  <c r="AN187" i="16" s="1"/>
  <c r="AL188" i="16"/>
  <c r="AN188" i="16" s="1"/>
  <c r="AL189" i="16"/>
  <c r="AN189" i="16" s="1"/>
  <c r="AL190" i="16"/>
  <c r="AN190" i="16" s="1"/>
  <c r="AL191" i="16"/>
  <c r="AN191" i="16" s="1"/>
  <c r="AL192" i="16"/>
  <c r="AN192" i="16" s="1"/>
  <c r="AL193" i="16"/>
  <c r="AL194" i="16"/>
  <c r="AN194" i="16" s="1"/>
  <c r="AL195" i="16"/>
  <c r="AN195" i="16" s="1"/>
  <c r="AL196" i="16"/>
  <c r="AN196" i="16" s="1"/>
  <c r="AL197" i="16"/>
  <c r="AL198" i="16"/>
  <c r="AL199" i="16"/>
  <c r="AN199" i="16" s="1"/>
  <c r="AL200" i="16"/>
  <c r="AN200" i="16" s="1"/>
  <c r="AL201" i="16"/>
  <c r="AN201" i="16" s="1"/>
  <c r="AL202" i="16"/>
  <c r="AN202" i="16" s="1"/>
  <c r="AL203" i="16"/>
  <c r="AN203" i="16" s="1"/>
  <c r="AL204" i="16"/>
  <c r="AL205" i="16"/>
  <c r="AN205" i="16" s="1"/>
  <c r="AL206" i="16"/>
  <c r="AN206" i="16" s="1"/>
  <c r="AL207" i="16"/>
  <c r="AN207" i="16" s="1"/>
  <c r="AL208" i="16"/>
  <c r="AN208" i="16" s="1"/>
  <c r="AL209" i="16"/>
  <c r="AN209" i="16" s="1"/>
  <c r="AL210" i="16"/>
  <c r="AN210" i="16" s="1"/>
  <c r="AL211" i="16"/>
  <c r="AN211" i="16" s="1"/>
  <c r="AL212" i="16"/>
  <c r="AL213" i="16"/>
  <c r="AN213" i="16" s="1"/>
  <c r="AL214" i="16"/>
  <c r="AN214" i="16" s="1"/>
  <c r="AL215" i="16"/>
  <c r="AN215" i="16" s="1"/>
  <c r="AL216" i="16"/>
  <c r="AN216" i="16" s="1"/>
  <c r="AL217" i="16"/>
  <c r="AN217" i="16" s="1"/>
  <c r="AL218" i="16"/>
  <c r="AN218" i="16" s="1"/>
  <c r="AL219" i="16"/>
  <c r="AN219" i="16" s="1"/>
  <c r="AL220" i="16"/>
  <c r="AN220" i="16" s="1"/>
  <c r="AL221" i="16"/>
  <c r="AN221" i="16" s="1"/>
  <c r="AL222" i="16"/>
  <c r="AN222" i="16" s="1"/>
  <c r="AL223" i="16"/>
  <c r="AN223" i="16" s="1"/>
  <c r="AL224" i="16"/>
  <c r="AN224" i="16" s="1"/>
  <c r="AL225" i="16"/>
  <c r="AN225" i="16" s="1"/>
  <c r="AL226" i="16"/>
  <c r="AL227" i="16"/>
  <c r="AN227" i="16" s="1"/>
  <c r="AL228" i="16"/>
  <c r="AN228" i="16" s="1"/>
  <c r="AL229" i="16"/>
  <c r="AN229" i="16" s="1"/>
  <c r="AL230" i="16"/>
  <c r="AL231" i="16"/>
  <c r="AN231" i="16" s="1"/>
  <c r="AL232" i="16"/>
  <c r="AN232" i="16" s="1"/>
  <c r="AL233" i="16"/>
  <c r="AN233" i="16" s="1"/>
  <c r="AL234" i="16"/>
  <c r="AL235" i="16"/>
  <c r="AL236" i="16"/>
  <c r="AN236" i="16" s="1"/>
  <c r="AL237" i="16"/>
  <c r="AN237" i="16" s="1"/>
  <c r="AL238" i="16"/>
  <c r="AN238" i="16" s="1"/>
  <c r="AL239" i="16"/>
  <c r="AN239" i="16" s="1"/>
  <c r="AL240" i="16"/>
  <c r="AN240" i="16" s="1"/>
  <c r="AL241" i="16"/>
  <c r="AN241" i="16" s="1"/>
  <c r="AL242" i="16"/>
  <c r="AN242" i="16" s="1"/>
  <c r="AL243" i="16"/>
  <c r="AN243" i="16" s="1"/>
  <c r="AL244" i="16"/>
  <c r="AN244" i="16" s="1"/>
  <c r="AL245" i="16"/>
  <c r="AN245" i="16" s="1"/>
  <c r="AL246" i="16"/>
  <c r="AL247" i="16"/>
  <c r="AN247" i="16" s="1"/>
  <c r="AL248" i="16"/>
  <c r="AN248" i="16" s="1"/>
  <c r="AK6" i="16"/>
  <c r="AK6" i="15"/>
  <c r="AK10" i="15" s="1"/>
  <c r="AM10" i="15" s="1"/>
  <c r="AK6" i="14"/>
  <c r="AK18" i="14" s="1"/>
  <c r="AM18" i="14" s="1"/>
  <c r="AK6" i="13"/>
  <c r="AK10" i="13" s="1"/>
  <c r="AM10" i="13" s="1"/>
  <c r="AK6" i="12"/>
  <c r="AK112" i="12" s="1"/>
  <c r="AM112" i="12" s="1"/>
  <c r="T7" i="16"/>
  <c r="AD7" i="16" s="1"/>
  <c r="T8" i="16"/>
  <c r="AD8" i="16" s="1"/>
  <c r="T9" i="16"/>
  <c r="AD9" i="16" s="1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T19" i="16"/>
  <c r="AD19" i="16" s="1"/>
  <c r="T20" i="16"/>
  <c r="AD20" i="16" s="1"/>
  <c r="T21" i="16"/>
  <c r="AD21" i="16" s="1"/>
  <c r="T22" i="16"/>
  <c r="AD22" i="16" s="1"/>
  <c r="T23" i="16"/>
  <c r="AD23" i="16" s="1"/>
  <c r="T24" i="16"/>
  <c r="AD24" i="16" s="1"/>
  <c r="T25" i="16"/>
  <c r="AD25" i="16" s="1"/>
  <c r="T26" i="16"/>
  <c r="AD26" i="16" s="1"/>
  <c r="T27" i="16"/>
  <c r="AD27" i="16" s="1"/>
  <c r="T28" i="16"/>
  <c r="AD28" i="16" s="1"/>
  <c r="T29" i="16"/>
  <c r="AD29" i="16" s="1"/>
  <c r="T30" i="16"/>
  <c r="AD30" i="16" s="1"/>
  <c r="T31" i="16"/>
  <c r="AD31" i="16" s="1"/>
  <c r="T32" i="16"/>
  <c r="AD32" i="16" s="1"/>
  <c r="T33" i="16"/>
  <c r="AD33" i="16" s="1"/>
  <c r="T34" i="16"/>
  <c r="AD34" i="16" s="1"/>
  <c r="T35" i="16"/>
  <c r="AD35" i="16" s="1"/>
  <c r="T36" i="16"/>
  <c r="AD36" i="16" s="1"/>
  <c r="T37" i="16"/>
  <c r="AD37" i="16" s="1"/>
  <c r="T38" i="16"/>
  <c r="AD38" i="16" s="1"/>
  <c r="T39" i="16"/>
  <c r="AD39" i="16" s="1"/>
  <c r="T40" i="16"/>
  <c r="AD40" i="16" s="1"/>
  <c r="T41" i="16"/>
  <c r="AD41" i="16" s="1"/>
  <c r="T42" i="16"/>
  <c r="AD42" i="16" s="1"/>
  <c r="T43" i="16"/>
  <c r="AD43" i="16" s="1"/>
  <c r="T44" i="16"/>
  <c r="AD44" i="16" s="1"/>
  <c r="T45" i="16"/>
  <c r="AD45" i="16" s="1"/>
  <c r="T46" i="16"/>
  <c r="AD46" i="16" s="1"/>
  <c r="T47" i="16"/>
  <c r="AD47" i="16" s="1"/>
  <c r="T48" i="16"/>
  <c r="AD48" i="16" s="1"/>
  <c r="T49" i="16"/>
  <c r="AD49" i="16" s="1"/>
  <c r="T50" i="16"/>
  <c r="AD50" i="16" s="1"/>
  <c r="T51" i="16"/>
  <c r="AD51" i="16" s="1"/>
  <c r="T52" i="16"/>
  <c r="AD52" i="16" s="1"/>
  <c r="T53" i="16"/>
  <c r="AD53" i="16" s="1"/>
  <c r="T54" i="16"/>
  <c r="AD54" i="16" s="1"/>
  <c r="T55" i="16"/>
  <c r="AD55" i="16" s="1"/>
  <c r="T56" i="16"/>
  <c r="AD56" i="16" s="1"/>
  <c r="T57" i="16"/>
  <c r="AD57" i="16" s="1"/>
  <c r="T58" i="16"/>
  <c r="AD58" i="16" s="1"/>
  <c r="T59" i="16"/>
  <c r="AD59" i="16" s="1"/>
  <c r="T60" i="16"/>
  <c r="AD60" i="16" s="1"/>
  <c r="T61" i="16"/>
  <c r="T62" i="16"/>
  <c r="AD62" i="16" s="1"/>
  <c r="T63" i="16"/>
  <c r="AD63" i="16" s="1"/>
  <c r="T64" i="16"/>
  <c r="AD64" i="16" s="1"/>
  <c r="T65" i="16"/>
  <c r="AD65" i="16" s="1"/>
  <c r="T66" i="16"/>
  <c r="AD66" i="16" s="1"/>
  <c r="T67" i="16"/>
  <c r="AD67" i="16" s="1"/>
  <c r="T68" i="16"/>
  <c r="AD68" i="16" s="1"/>
  <c r="T69" i="16"/>
  <c r="AD69" i="16" s="1"/>
  <c r="T70" i="16"/>
  <c r="AD70" i="16" s="1"/>
  <c r="T71" i="16"/>
  <c r="AD71" i="16" s="1"/>
  <c r="T72" i="16"/>
  <c r="AD72" i="16" s="1"/>
  <c r="T73" i="16"/>
  <c r="AD73" i="16" s="1"/>
  <c r="T74" i="16"/>
  <c r="AD74" i="16" s="1"/>
  <c r="T75" i="16"/>
  <c r="AD75" i="16" s="1"/>
  <c r="T76" i="16"/>
  <c r="AD76" i="16" s="1"/>
  <c r="T77" i="16"/>
  <c r="AD77" i="16" s="1"/>
  <c r="T78" i="16"/>
  <c r="AD78" i="16" s="1"/>
  <c r="T79" i="16"/>
  <c r="AD79" i="16" s="1"/>
  <c r="T80" i="16"/>
  <c r="AD80" i="16" s="1"/>
  <c r="T81" i="16"/>
  <c r="AD81" i="16" s="1"/>
  <c r="T82" i="16"/>
  <c r="AD82" i="16" s="1"/>
  <c r="T83" i="16"/>
  <c r="AD83" i="16" s="1"/>
  <c r="T84" i="16"/>
  <c r="AD84" i="16" s="1"/>
  <c r="T85" i="16"/>
  <c r="AD85" i="16" s="1"/>
  <c r="T86" i="16"/>
  <c r="AD86" i="16" s="1"/>
  <c r="T87" i="16"/>
  <c r="AD87" i="16" s="1"/>
  <c r="T88" i="16"/>
  <c r="AD88" i="16" s="1"/>
  <c r="T89" i="16"/>
  <c r="AD89" i="16" s="1"/>
  <c r="T90" i="16"/>
  <c r="AD90" i="16" s="1"/>
  <c r="T91" i="16"/>
  <c r="AD91" i="16" s="1"/>
  <c r="T92" i="16"/>
  <c r="AD92" i="16" s="1"/>
  <c r="T93" i="16"/>
  <c r="AD93" i="16" s="1"/>
  <c r="T94" i="16"/>
  <c r="AD94" i="16" s="1"/>
  <c r="T95" i="16"/>
  <c r="AD95" i="16" s="1"/>
  <c r="T96" i="16"/>
  <c r="AD96" i="16" s="1"/>
  <c r="T97" i="16"/>
  <c r="AD97" i="16" s="1"/>
  <c r="T98" i="16"/>
  <c r="AD98" i="16" s="1"/>
  <c r="T99" i="16"/>
  <c r="AD99" i="16" s="1"/>
  <c r="T100" i="16"/>
  <c r="AD100" i="16" s="1"/>
  <c r="T101" i="16"/>
  <c r="AD101" i="16" s="1"/>
  <c r="T102" i="16"/>
  <c r="AD102" i="16" s="1"/>
  <c r="T103" i="16"/>
  <c r="AD103" i="16" s="1"/>
  <c r="T104" i="16"/>
  <c r="AD104" i="16" s="1"/>
  <c r="T105" i="16"/>
  <c r="AD105" i="16" s="1"/>
  <c r="T106" i="16"/>
  <c r="AD106" i="16" s="1"/>
  <c r="T107" i="16"/>
  <c r="AD107" i="16" s="1"/>
  <c r="T108" i="16"/>
  <c r="AD108" i="16" s="1"/>
  <c r="T109" i="16"/>
  <c r="AD109" i="16" s="1"/>
  <c r="T110" i="16"/>
  <c r="AD110" i="16" s="1"/>
  <c r="T111" i="16"/>
  <c r="AD111" i="16" s="1"/>
  <c r="T112" i="16"/>
  <c r="AD112" i="16" s="1"/>
  <c r="T113" i="16"/>
  <c r="AD113" i="16" s="1"/>
  <c r="T114" i="16"/>
  <c r="AD114" i="16" s="1"/>
  <c r="T115" i="16"/>
  <c r="AD115" i="16" s="1"/>
  <c r="T116" i="16"/>
  <c r="AD116" i="16" s="1"/>
  <c r="T117" i="16"/>
  <c r="AD117" i="16" s="1"/>
  <c r="T118" i="16"/>
  <c r="AD118" i="16" s="1"/>
  <c r="T119" i="16"/>
  <c r="AD119" i="16" s="1"/>
  <c r="T120" i="16"/>
  <c r="AD120" i="16" s="1"/>
  <c r="T121" i="16"/>
  <c r="AD121" i="16" s="1"/>
  <c r="T122" i="16"/>
  <c r="AD122" i="16" s="1"/>
  <c r="T123" i="16"/>
  <c r="AD123" i="16" s="1"/>
  <c r="T124" i="16"/>
  <c r="AD124" i="16" s="1"/>
  <c r="T125" i="16"/>
  <c r="AD125" i="16" s="1"/>
  <c r="T126" i="16"/>
  <c r="AD126" i="16" s="1"/>
  <c r="T127" i="16"/>
  <c r="AD127" i="16" s="1"/>
  <c r="T128" i="16"/>
  <c r="AD128" i="16" s="1"/>
  <c r="T129" i="16"/>
  <c r="AD129" i="16" s="1"/>
  <c r="T130" i="16"/>
  <c r="AD130" i="16" s="1"/>
  <c r="T131" i="16"/>
  <c r="AD131" i="16" s="1"/>
  <c r="T132" i="16"/>
  <c r="AD132" i="16" s="1"/>
  <c r="T133" i="16"/>
  <c r="AD133" i="16" s="1"/>
  <c r="T134" i="16"/>
  <c r="AD134" i="16" s="1"/>
  <c r="T135" i="16"/>
  <c r="AD135" i="16" s="1"/>
  <c r="T136" i="16"/>
  <c r="AD136" i="16" s="1"/>
  <c r="T137" i="16"/>
  <c r="AD137" i="16" s="1"/>
  <c r="T138" i="16"/>
  <c r="AD138" i="16" s="1"/>
  <c r="T139" i="16"/>
  <c r="AD139" i="16" s="1"/>
  <c r="T140" i="16"/>
  <c r="AD140" i="16" s="1"/>
  <c r="T141" i="16"/>
  <c r="AD141" i="16" s="1"/>
  <c r="T142" i="16"/>
  <c r="AD142" i="16" s="1"/>
  <c r="T143" i="16"/>
  <c r="AD143" i="16" s="1"/>
  <c r="T144" i="16"/>
  <c r="AD144" i="16" s="1"/>
  <c r="T145" i="16"/>
  <c r="AD145" i="16" s="1"/>
  <c r="T146" i="16"/>
  <c r="AD146" i="16" s="1"/>
  <c r="T147" i="16"/>
  <c r="AD147" i="16" s="1"/>
  <c r="T148" i="16"/>
  <c r="AD148" i="16" s="1"/>
  <c r="T149" i="16"/>
  <c r="AD149" i="16" s="1"/>
  <c r="T150" i="16"/>
  <c r="AD150" i="16" s="1"/>
  <c r="T151" i="16"/>
  <c r="AD151" i="16" s="1"/>
  <c r="T152" i="16"/>
  <c r="AD152" i="16" s="1"/>
  <c r="T153" i="16"/>
  <c r="AD153" i="16" s="1"/>
  <c r="T154" i="16"/>
  <c r="AD154" i="16" s="1"/>
  <c r="T155" i="16"/>
  <c r="AD155" i="16" s="1"/>
  <c r="T156" i="16"/>
  <c r="AD156" i="16" s="1"/>
  <c r="T157" i="16"/>
  <c r="AD157" i="16" s="1"/>
  <c r="T158" i="16"/>
  <c r="AD158" i="16" s="1"/>
  <c r="T159" i="16"/>
  <c r="AD159" i="16" s="1"/>
  <c r="T160" i="16"/>
  <c r="AD160" i="16" s="1"/>
  <c r="T161" i="16"/>
  <c r="AD161" i="16" s="1"/>
  <c r="T162" i="16"/>
  <c r="AD162" i="16" s="1"/>
  <c r="T163" i="16"/>
  <c r="AD163" i="16" s="1"/>
  <c r="T164" i="16"/>
  <c r="AD164" i="16" s="1"/>
  <c r="T165" i="16"/>
  <c r="AD165" i="16" s="1"/>
  <c r="T166" i="16"/>
  <c r="AD166" i="16" s="1"/>
  <c r="T167" i="16"/>
  <c r="AD167" i="16" s="1"/>
  <c r="T168" i="16"/>
  <c r="AD168" i="16" s="1"/>
  <c r="T169" i="16"/>
  <c r="AD169" i="16" s="1"/>
  <c r="T170" i="16"/>
  <c r="AD170" i="16" s="1"/>
  <c r="T171" i="16"/>
  <c r="AD171" i="16" s="1"/>
  <c r="T172" i="16"/>
  <c r="AD172" i="16" s="1"/>
  <c r="T173" i="16"/>
  <c r="AD173" i="16" s="1"/>
  <c r="T174" i="16"/>
  <c r="AD174" i="16" s="1"/>
  <c r="T175" i="16"/>
  <c r="AD175" i="16" s="1"/>
  <c r="T176" i="16"/>
  <c r="AD176" i="16" s="1"/>
  <c r="T177" i="16"/>
  <c r="AD177" i="16" s="1"/>
  <c r="T178" i="16"/>
  <c r="AD178" i="16" s="1"/>
  <c r="T179" i="16"/>
  <c r="AD179" i="16" s="1"/>
  <c r="T180" i="16"/>
  <c r="AD180" i="16" s="1"/>
  <c r="T181" i="16"/>
  <c r="AD181" i="16" s="1"/>
  <c r="T182" i="16"/>
  <c r="AD182" i="16" s="1"/>
  <c r="T183" i="16"/>
  <c r="AD183" i="16" s="1"/>
  <c r="T184" i="16"/>
  <c r="AD184" i="16" s="1"/>
  <c r="T185" i="16"/>
  <c r="AD185" i="16" s="1"/>
  <c r="T186" i="16"/>
  <c r="AD186" i="16" s="1"/>
  <c r="T187" i="16"/>
  <c r="AD187" i="16" s="1"/>
  <c r="T188" i="16"/>
  <c r="AD188" i="16" s="1"/>
  <c r="T189" i="16"/>
  <c r="AD189" i="16" s="1"/>
  <c r="T190" i="16"/>
  <c r="AD190" i="16" s="1"/>
  <c r="T191" i="16"/>
  <c r="AD191" i="16" s="1"/>
  <c r="T192" i="16"/>
  <c r="AD192" i="16" s="1"/>
  <c r="T193" i="16"/>
  <c r="AD193" i="16" s="1"/>
  <c r="T194" i="16"/>
  <c r="AD194" i="16" s="1"/>
  <c r="T195" i="16"/>
  <c r="AD195" i="16" s="1"/>
  <c r="T196" i="16"/>
  <c r="AD196" i="16" s="1"/>
  <c r="T197" i="16"/>
  <c r="AD197" i="16" s="1"/>
  <c r="T198" i="16"/>
  <c r="AD198" i="16" s="1"/>
  <c r="T199" i="16"/>
  <c r="AD199" i="16" s="1"/>
  <c r="T200" i="16"/>
  <c r="AD200" i="16" s="1"/>
  <c r="T201" i="16"/>
  <c r="AD201" i="16" s="1"/>
  <c r="T202" i="16"/>
  <c r="AD202" i="16" s="1"/>
  <c r="T203" i="16"/>
  <c r="AD203" i="16" s="1"/>
  <c r="T204" i="16"/>
  <c r="AD204" i="16" s="1"/>
  <c r="T205" i="16"/>
  <c r="AD205" i="16" s="1"/>
  <c r="T206" i="16"/>
  <c r="AD206" i="16" s="1"/>
  <c r="T207" i="16"/>
  <c r="AD207" i="16" s="1"/>
  <c r="T208" i="16"/>
  <c r="AD208" i="16" s="1"/>
  <c r="T209" i="16"/>
  <c r="AD209" i="16" s="1"/>
  <c r="T210" i="16"/>
  <c r="AD210" i="16" s="1"/>
  <c r="T211" i="16"/>
  <c r="AD211" i="16" s="1"/>
  <c r="T212" i="16"/>
  <c r="AD212" i="16" s="1"/>
  <c r="T213" i="16"/>
  <c r="AD213" i="16" s="1"/>
  <c r="T214" i="16"/>
  <c r="AD214" i="16" s="1"/>
  <c r="T215" i="16"/>
  <c r="AD215" i="16" s="1"/>
  <c r="T216" i="16"/>
  <c r="AD216" i="16" s="1"/>
  <c r="T217" i="16"/>
  <c r="AD217" i="16" s="1"/>
  <c r="T218" i="16"/>
  <c r="AD218" i="16" s="1"/>
  <c r="T219" i="16"/>
  <c r="AD219" i="16" s="1"/>
  <c r="T220" i="16"/>
  <c r="AD220" i="16" s="1"/>
  <c r="T221" i="16"/>
  <c r="AD221" i="16" s="1"/>
  <c r="T222" i="16"/>
  <c r="AD222" i="16" s="1"/>
  <c r="T223" i="16"/>
  <c r="AD223" i="16" s="1"/>
  <c r="T224" i="16"/>
  <c r="AD224" i="16" s="1"/>
  <c r="T225" i="16"/>
  <c r="AD225" i="16" s="1"/>
  <c r="T226" i="16"/>
  <c r="AD226" i="16" s="1"/>
  <c r="T227" i="16"/>
  <c r="AD227" i="16" s="1"/>
  <c r="T228" i="16"/>
  <c r="AD228" i="16" s="1"/>
  <c r="T229" i="16"/>
  <c r="AD229" i="16" s="1"/>
  <c r="T230" i="16"/>
  <c r="AD230" i="16" s="1"/>
  <c r="T231" i="16"/>
  <c r="AD231" i="16" s="1"/>
  <c r="T232" i="16"/>
  <c r="AD232" i="16" s="1"/>
  <c r="T233" i="16"/>
  <c r="AD233" i="16" s="1"/>
  <c r="T234" i="16"/>
  <c r="T235" i="16"/>
  <c r="AD235" i="16" s="1"/>
  <c r="T236" i="16"/>
  <c r="AD236" i="16" s="1"/>
  <c r="T237" i="16"/>
  <c r="AD237" i="16" s="1"/>
  <c r="T238" i="16"/>
  <c r="AD238" i="16" s="1"/>
  <c r="T239" i="16"/>
  <c r="AD239" i="16" s="1"/>
  <c r="T240" i="16"/>
  <c r="AD240" i="16" s="1"/>
  <c r="T241" i="16"/>
  <c r="AD241" i="16" s="1"/>
  <c r="T242" i="16"/>
  <c r="AD242" i="16" s="1"/>
  <c r="T243" i="16"/>
  <c r="AD243" i="16" s="1"/>
  <c r="T244" i="16"/>
  <c r="AD244" i="16" s="1"/>
  <c r="T245" i="16"/>
  <c r="AD245" i="16" s="1"/>
  <c r="T246" i="16"/>
  <c r="AD246" i="16" s="1"/>
  <c r="T247" i="16"/>
  <c r="AD247" i="16" s="1"/>
  <c r="T248" i="16"/>
  <c r="AD248" i="16" s="1"/>
  <c r="W7" i="14"/>
  <c r="AA7" i="14" s="1"/>
  <c r="W8" i="14"/>
  <c r="AA8" i="14" s="1"/>
  <c r="W9" i="14"/>
  <c r="AA9" i="14" s="1"/>
  <c r="W10" i="14"/>
  <c r="AA10" i="14" s="1"/>
  <c r="W11" i="14"/>
  <c r="AA11" i="14" s="1"/>
  <c r="W12" i="14"/>
  <c r="AA12" i="14" s="1"/>
  <c r="W13" i="14"/>
  <c r="AA13" i="14" s="1"/>
  <c r="W14" i="14"/>
  <c r="AA14" i="14" s="1"/>
  <c r="W15" i="14"/>
  <c r="AA15" i="14" s="1"/>
  <c r="W16" i="14"/>
  <c r="AA16" i="14" s="1"/>
  <c r="W17" i="14"/>
  <c r="AA17" i="14" s="1"/>
  <c r="W18" i="14"/>
  <c r="AA18" i="14" s="1"/>
  <c r="W19" i="14"/>
  <c r="AA19" i="14" s="1"/>
  <c r="W20" i="14"/>
  <c r="AA20" i="14" s="1"/>
  <c r="W21" i="14"/>
  <c r="AA21" i="14" s="1"/>
  <c r="W22" i="14"/>
  <c r="AA22" i="14" s="1"/>
  <c r="W23" i="14"/>
  <c r="AA23" i="14" s="1"/>
  <c r="W24" i="14"/>
  <c r="AA24" i="14" s="1"/>
  <c r="W25" i="14"/>
  <c r="AA25" i="14" s="1"/>
  <c r="W26" i="14"/>
  <c r="AA26" i="14" s="1"/>
  <c r="W27" i="14"/>
  <c r="AA27" i="14" s="1"/>
  <c r="W28" i="14"/>
  <c r="AA28" i="14" s="1"/>
  <c r="W29" i="14"/>
  <c r="AA29" i="14" s="1"/>
  <c r="W30" i="14"/>
  <c r="AA30" i="14" s="1"/>
  <c r="W31" i="14"/>
  <c r="AA31" i="14" s="1"/>
  <c r="W32" i="14"/>
  <c r="AA32" i="14" s="1"/>
  <c r="W33" i="14"/>
  <c r="AA33" i="14" s="1"/>
  <c r="W34" i="14"/>
  <c r="AA34" i="14" s="1"/>
  <c r="W35" i="14"/>
  <c r="AA35" i="14" s="1"/>
  <c r="W36" i="14"/>
  <c r="AA36" i="14" s="1"/>
  <c r="W37" i="14"/>
  <c r="AA37" i="14" s="1"/>
  <c r="W38" i="14"/>
  <c r="AA38" i="14" s="1"/>
  <c r="W39" i="14"/>
  <c r="AA39" i="14" s="1"/>
  <c r="W40" i="14"/>
  <c r="AA40" i="14" s="1"/>
  <c r="W41" i="14"/>
  <c r="AA41" i="14" s="1"/>
  <c r="W42" i="14"/>
  <c r="AA42" i="14" s="1"/>
  <c r="W43" i="14"/>
  <c r="AA43" i="14" s="1"/>
  <c r="W44" i="14"/>
  <c r="AA44" i="14" s="1"/>
  <c r="W45" i="14"/>
  <c r="AA45" i="14" s="1"/>
  <c r="W46" i="14"/>
  <c r="AA46" i="14" s="1"/>
  <c r="X7" i="12"/>
  <c r="AB7" i="12" s="1"/>
  <c r="X8" i="12"/>
  <c r="X9" i="12"/>
  <c r="AB9" i="12" s="1"/>
  <c r="X10" i="12"/>
  <c r="AB10" i="12" s="1"/>
  <c r="X11" i="12"/>
  <c r="X12" i="12"/>
  <c r="X13" i="12"/>
  <c r="AB13" i="12" s="1"/>
  <c r="X14" i="12"/>
  <c r="AB14" i="12" s="1"/>
  <c r="X15" i="12"/>
  <c r="AB15" i="12" s="1"/>
  <c r="X16" i="12"/>
  <c r="AB16" i="12" s="1"/>
  <c r="X17" i="12"/>
  <c r="AB17" i="12" s="1"/>
  <c r="X18" i="12"/>
  <c r="AB18" i="12" s="1"/>
  <c r="X19" i="12"/>
  <c r="AB19" i="12" s="1"/>
  <c r="X20" i="12"/>
  <c r="AB20" i="12" s="1"/>
  <c r="X21" i="12"/>
  <c r="AB21" i="12" s="1"/>
  <c r="X22" i="12"/>
  <c r="AB22" i="12" s="1"/>
  <c r="X23" i="12"/>
  <c r="AB23" i="12" s="1"/>
  <c r="X24" i="12"/>
  <c r="AB24" i="12" s="1"/>
  <c r="X25" i="12"/>
  <c r="AB25" i="12" s="1"/>
  <c r="X26" i="12"/>
  <c r="AB26" i="12" s="1"/>
  <c r="X27" i="12"/>
  <c r="AB27" i="12" s="1"/>
  <c r="X28" i="12"/>
  <c r="AB28" i="12" s="1"/>
  <c r="X29" i="12"/>
  <c r="AB29" i="12" s="1"/>
  <c r="X30" i="12"/>
  <c r="AB30" i="12" s="1"/>
  <c r="X31" i="12"/>
  <c r="AB31" i="12" s="1"/>
  <c r="X32" i="12"/>
  <c r="X33" i="12"/>
  <c r="AB33" i="12" s="1"/>
  <c r="X34" i="12"/>
  <c r="X35" i="12"/>
  <c r="AB35" i="12" s="1"/>
  <c r="X36" i="12"/>
  <c r="AB36" i="12" s="1"/>
  <c r="X37" i="12"/>
  <c r="X38" i="12"/>
  <c r="AB38" i="12" s="1"/>
  <c r="X39" i="12"/>
  <c r="AB39" i="12" s="1"/>
  <c r="X40" i="12"/>
  <c r="AB40" i="12" s="1"/>
  <c r="X41" i="12"/>
  <c r="AB41" i="12" s="1"/>
  <c r="X42" i="12"/>
  <c r="X43" i="12"/>
  <c r="AB43" i="12" s="1"/>
  <c r="X44" i="12"/>
  <c r="X45" i="12"/>
  <c r="AB45" i="12" s="1"/>
  <c r="X46" i="12"/>
  <c r="AB46" i="12" s="1"/>
  <c r="X47" i="12"/>
  <c r="AB47" i="12" s="1"/>
  <c r="X48" i="12"/>
  <c r="AB48" i="12" s="1"/>
  <c r="X49" i="12"/>
  <c r="X50" i="12"/>
  <c r="AB50" i="12" s="1"/>
  <c r="X51" i="12"/>
  <c r="AB51" i="12" s="1"/>
  <c r="X52" i="12"/>
  <c r="X53" i="12"/>
  <c r="X54" i="12"/>
  <c r="AB54" i="12" s="1"/>
  <c r="X55" i="12"/>
  <c r="AB55" i="12" s="1"/>
  <c r="X56" i="12"/>
  <c r="AB56" i="12" s="1"/>
  <c r="X57" i="12"/>
  <c r="AB57" i="12" s="1"/>
  <c r="X58" i="12"/>
  <c r="X59" i="12"/>
  <c r="AB59" i="12" s="1"/>
  <c r="X60" i="12"/>
  <c r="AB60" i="12" s="1"/>
  <c r="X61" i="12"/>
  <c r="AB61" i="12" s="1"/>
  <c r="X62" i="12"/>
  <c r="AB62" i="12" s="1"/>
  <c r="X63" i="12"/>
  <c r="AB63" i="12" s="1"/>
  <c r="X64" i="12"/>
  <c r="AB64" i="12" s="1"/>
  <c r="X65" i="12"/>
  <c r="AB65" i="12" s="1"/>
  <c r="X66" i="12"/>
  <c r="AB66" i="12" s="1"/>
  <c r="X67" i="12"/>
  <c r="AB67" i="12" s="1"/>
  <c r="X68" i="12"/>
  <c r="AB68" i="12" s="1"/>
  <c r="X69" i="12"/>
  <c r="AB69" i="12" s="1"/>
  <c r="X70" i="12"/>
  <c r="AB70" i="12" s="1"/>
  <c r="X71" i="12"/>
  <c r="X72" i="12"/>
  <c r="AB72" i="12" s="1"/>
  <c r="X73" i="12"/>
  <c r="X74" i="12"/>
  <c r="AB74" i="12" s="1"/>
  <c r="X75" i="12"/>
  <c r="X76" i="12"/>
  <c r="X77" i="12"/>
  <c r="AB77" i="12" s="1"/>
  <c r="X78" i="12"/>
  <c r="AB78" i="12" s="1"/>
  <c r="X79" i="12"/>
  <c r="AB79" i="12" s="1"/>
  <c r="X80" i="12"/>
  <c r="AB80" i="12" s="1"/>
  <c r="X81" i="12"/>
  <c r="AB81" i="12" s="1"/>
  <c r="X82" i="12"/>
  <c r="AB82" i="12" s="1"/>
  <c r="X83" i="12"/>
  <c r="AB83" i="12" s="1"/>
  <c r="X84" i="12"/>
  <c r="AB84" i="12" s="1"/>
  <c r="X85" i="12"/>
  <c r="X86" i="12"/>
  <c r="AB86" i="12" s="1"/>
  <c r="X87" i="12"/>
  <c r="AB87" i="12" s="1"/>
  <c r="X88" i="12"/>
  <c r="AB88" i="12" s="1"/>
  <c r="X89" i="12"/>
  <c r="X90" i="12"/>
  <c r="X91" i="12"/>
  <c r="AB91" i="12" s="1"/>
  <c r="X92" i="12"/>
  <c r="AB92" i="12" s="1"/>
  <c r="X93" i="12"/>
  <c r="AB93" i="12" s="1"/>
  <c r="X94" i="12"/>
  <c r="X95" i="12"/>
  <c r="AB95" i="12" s="1"/>
  <c r="X96" i="12"/>
  <c r="X97" i="12"/>
  <c r="AB97" i="12" s="1"/>
  <c r="X98" i="12"/>
  <c r="X99" i="12"/>
  <c r="X100" i="12"/>
  <c r="AB100" i="12" s="1"/>
  <c r="X101" i="12"/>
  <c r="X102" i="12"/>
  <c r="AB102" i="12" s="1"/>
  <c r="X103" i="12"/>
  <c r="AB103" i="12" s="1"/>
  <c r="X104" i="12"/>
  <c r="AB104" i="12" s="1"/>
  <c r="X105" i="12"/>
  <c r="AB105" i="12" s="1"/>
  <c r="X106" i="12"/>
  <c r="X107" i="12"/>
  <c r="AB107" i="12" s="1"/>
  <c r="X108" i="12"/>
  <c r="AB108" i="12" s="1"/>
  <c r="X109" i="12"/>
  <c r="AB109" i="12" s="1"/>
  <c r="X110" i="12"/>
  <c r="AB110" i="12" s="1"/>
  <c r="X111" i="12"/>
  <c r="X112" i="12"/>
  <c r="AB112" i="12" s="1"/>
  <c r="X113" i="12"/>
  <c r="AB113" i="12" s="1"/>
  <c r="X114" i="12"/>
  <c r="X115" i="12"/>
  <c r="AB115" i="12" s="1"/>
  <c r="X116" i="12"/>
  <c r="X117" i="12"/>
  <c r="AB117" i="12" s="1"/>
  <c r="X118" i="12"/>
  <c r="AB118" i="12" s="1"/>
  <c r="X119" i="12"/>
  <c r="X120" i="12"/>
  <c r="AB120" i="12" s="1"/>
  <c r="X121" i="12"/>
  <c r="X122" i="12"/>
  <c r="AB122" i="12" s="1"/>
  <c r="X123" i="12"/>
  <c r="AB123" i="12" s="1"/>
  <c r="X124" i="12"/>
  <c r="AB124" i="12" s="1"/>
  <c r="X125" i="12"/>
  <c r="X126" i="12"/>
  <c r="AB126" i="12" s="1"/>
  <c r="X127" i="12"/>
  <c r="AB127" i="12" s="1"/>
  <c r="X128" i="12"/>
  <c r="AB128" i="12" s="1"/>
  <c r="X129" i="12"/>
  <c r="AB129" i="12" s="1"/>
  <c r="X130" i="12"/>
  <c r="AB130" i="12" s="1"/>
  <c r="X131" i="12"/>
  <c r="X132" i="12"/>
  <c r="AB132" i="12" s="1"/>
  <c r="X133" i="12"/>
  <c r="AB133" i="12" s="1"/>
  <c r="X134" i="12"/>
  <c r="AB134" i="12" s="1"/>
  <c r="X135" i="12"/>
  <c r="X136" i="12"/>
  <c r="X137" i="12"/>
  <c r="X138" i="12"/>
  <c r="AB138" i="12" s="1"/>
  <c r="X139" i="12"/>
  <c r="X140" i="12"/>
  <c r="AB140" i="12" s="1"/>
  <c r="X141" i="12"/>
  <c r="AB141" i="12" s="1"/>
  <c r="X142" i="12"/>
  <c r="AB142" i="12" s="1"/>
  <c r="X143" i="12"/>
  <c r="AB143" i="12" s="1"/>
  <c r="X144" i="12"/>
  <c r="AB144" i="12" s="1"/>
  <c r="X145" i="12"/>
  <c r="AB145" i="12" s="1"/>
  <c r="X146" i="12"/>
  <c r="AB146" i="12" s="1"/>
  <c r="X147" i="12"/>
  <c r="AB147" i="12" s="1"/>
  <c r="X148" i="12"/>
  <c r="X149" i="12"/>
  <c r="X150" i="12"/>
  <c r="AB150" i="12" s="1"/>
  <c r="X151" i="12"/>
  <c r="AB151" i="12" s="1"/>
  <c r="X152" i="12"/>
  <c r="AB152" i="12" s="1"/>
  <c r="X153" i="12"/>
  <c r="AB153" i="12" s="1"/>
  <c r="X154" i="12"/>
  <c r="X155" i="12"/>
  <c r="AB155" i="12" s="1"/>
  <c r="X156" i="12"/>
  <c r="AB156" i="12" s="1"/>
  <c r="X157" i="12"/>
  <c r="AB157" i="12" s="1"/>
  <c r="X158" i="12"/>
  <c r="AB158" i="12" s="1"/>
  <c r="X159" i="12"/>
  <c r="X160" i="12"/>
  <c r="X161" i="12"/>
  <c r="X162" i="12"/>
  <c r="AB162" i="12" s="1"/>
  <c r="X163" i="12"/>
  <c r="X164" i="12"/>
  <c r="AB164" i="12" s="1"/>
  <c r="X165" i="12"/>
  <c r="AB165" i="12" s="1"/>
  <c r="X166" i="12"/>
  <c r="AB166" i="12" s="1"/>
  <c r="X167" i="12"/>
  <c r="AB167" i="12" s="1"/>
  <c r="X168" i="12"/>
  <c r="AB168" i="12" s="1"/>
  <c r="X169" i="12"/>
  <c r="X170" i="12"/>
  <c r="AB170" i="12" s="1"/>
  <c r="X171" i="12"/>
  <c r="X172" i="12"/>
  <c r="AB172" i="12" s="1"/>
  <c r="X173" i="12"/>
  <c r="AB173" i="12" s="1"/>
  <c r="X174" i="12"/>
  <c r="AB174" i="12" s="1"/>
  <c r="X175" i="12"/>
  <c r="AB175" i="12" s="1"/>
  <c r="X176" i="12"/>
  <c r="X177" i="12"/>
  <c r="AB177" i="12" s="1"/>
  <c r="X178" i="12"/>
  <c r="AB178" i="12" s="1"/>
  <c r="X179" i="12"/>
  <c r="AB179" i="12" s="1"/>
  <c r="X180" i="12"/>
  <c r="AB180" i="12" s="1"/>
  <c r="X181" i="12"/>
  <c r="AB181" i="12" s="1"/>
  <c r="X182" i="12"/>
  <c r="AB182" i="12" s="1"/>
  <c r="X183" i="12"/>
  <c r="X184" i="12"/>
  <c r="AB184" i="12" s="1"/>
  <c r="X185" i="12"/>
  <c r="X186" i="12"/>
  <c r="X187" i="12"/>
  <c r="AB187" i="12" s="1"/>
  <c r="X188" i="12"/>
  <c r="AB188" i="12" s="1"/>
  <c r="X189" i="12"/>
  <c r="AB189" i="12" s="1"/>
  <c r="X190" i="12"/>
  <c r="AB190" i="12" s="1"/>
  <c r="X191" i="12"/>
  <c r="X192" i="12"/>
  <c r="AB192" i="12" s="1"/>
  <c r="X193" i="12"/>
  <c r="X194" i="12"/>
  <c r="AB194" i="12" s="1"/>
  <c r="X195" i="12"/>
  <c r="AB195" i="12" s="1"/>
  <c r="X196" i="12"/>
  <c r="AB196" i="12" s="1"/>
  <c r="X197" i="12"/>
  <c r="X198" i="12"/>
  <c r="AB198" i="12" s="1"/>
  <c r="X199" i="12"/>
  <c r="AB199" i="12" s="1"/>
  <c r="X200" i="12"/>
  <c r="AB200" i="12" s="1"/>
  <c r="X201" i="12"/>
  <c r="AB201" i="12" s="1"/>
  <c r="X202" i="12"/>
  <c r="X203" i="12"/>
  <c r="AB203" i="12" s="1"/>
  <c r="X204" i="12"/>
  <c r="AB204" i="12" s="1"/>
  <c r="X205" i="12"/>
  <c r="AB205" i="12" s="1"/>
  <c r="X206" i="12"/>
  <c r="X207" i="12"/>
  <c r="AB207" i="12" s="1"/>
  <c r="X208" i="12"/>
  <c r="AB208" i="12" s="1"/>
  <c r="X209" i="12"/>
  <c r="AB209" i="12" s="1"/>
  <c r="X210" i="12"/>
  <c r="AB210" i="12" s="1"/>
  <c r="X211" i="12"/>
  <c r="X212" i="12"/>
  <c r="AB212" i="12" s="1"/>
  <c r="X213" i="12"/>
  <c r="X214" i="12"/>
  <c r="X215" i="12"/>
  <c r="X216" i="12"/>
  <c r="AB216" i="12" s="1"/>
  <c r="X217" i="12"/>
  <c r="AB217" i="12" s="1"/>
  <c r="X218" i="12"/>
  <c r="AB218" i="12" s="1"/>
  <c r="X219" i="12"/>
  <c r="X220" i="12"/>
  <c r="AB220" i="12" s="1"/>
  <c r="X221" i="12"/>
  <c r="AB221" i="12" s="1"/>
  <c r="X222" i="12"/>
  <c r="AB222" i="12" s="1"/>
  <c r="X223" i="12"/>
  <c r="X224" i="12"/>
  <c r="AB224" i="12" s="1"/>
  <c r="X225" i="12"/>
  <c r="AB225" i="12" s="1"/>
  <c r="X226" i="12"/>
  <c r="X227" i="12"/>
  <c r="X228" i="12"/>
  <c r="X229" i="12"/>
  <c r="AB229" i="12" s="1"/>
  <c r="X230" i="12"/>
  <c r="AB230" i="12" s="1"/>
  <c r="X231" i="12"/>
  <c r="X232" i="12"/>
  <c r="AB232" i="12" s="1"/>
  <c r="X233" i="12"/>
  <c r="AB233" i="12" s="1"/>
  <c r="X234" i="12"/>
  <c r="AB234" i="12" s="1"/>
  <c r="X235" i="12"/>
  <c r="AB235" i="12" s="1"/>
  <c r="X236" i="12"/>
  <c r="AB236" i="12" s="1"/>
  <c r="X237" i="12"/>
  <c r="AB237" i="12" s="1"/>
  <c r="X238" i="12"/>
  <c r="X239" i="12"/>
  <c r="X240" i="12"/>
  <c r="X241" i="12"/>
  <c r="X242" i="12"/>
  <c r="AB242" i="12" s="1"/>
  <c r="X243" i="12"/>
  <c r="AB243" i="12" s="1"/>
  <c r="X244" i="12"/>
  <c r="AB244" i="12" s="1"/>
  <c r="X245" i="12"/>
  <c r="AB245" i="12" s="1"/>
  <c r="X246" i="12"/>
  <c r="X247" i="12"/>
  <c r="X248" i="12"/>
  <c r="AB248" i="12" s="1"/>
  <c r="X249" i="12"/>
  <c r="AB249" i="12" s="1"/>
  <c r="X250" i="12"/>
  <c r="AB250" i="12" s="1"/>
  <c r="X251" i="12"/>
  <c r="AB251" i="12" s="1"/>
  <c r="X252" i="12"/>
  <c r="AB252" i="12" s="1"/>
  <c r="X253" i="12"/>
  <c r="AB253" i="12" s="1"/>
  <c r="X254" i="12"/>
  <c r="X255" i="12"/>
  <c r="AB255" i="12" s="1"/>
  <c r="X256" i="12"/>
  <c r="X257" i="12"/>
  <c r="X258" i="12"/>
  <c r="AB258" i="12" s="1"/>
  <c r="X259" i="12"/>
  <c r="AB259" i="12" s="1"/>
  <c r="X260" i="12"/>
  <c r="AB260" i="12" s="1"/>
  <c r="X261" i="12"/>
  <c r="AB261" i="12" s="1"/>
  <c r="X262" i="12"/>
  <c r="AB262" i="12" s="1"/>
  <c r="X263" i="12"/>
  <c r="AB263" i="12" s="1"/>
  <c r="X264" i="12"/>
  <c r="AB264" i="12" s="1"/>
  <c r="X265" i="12"/>
  <c r="X266" i="12"/>
  <c r="AB266" i="12" s="1"/>
  <c r="X267" i="12"/>
  <c r="AB267" i="12" s="1"/>
  <c r="X268" i="12"/>
  <c r="X269" i="12"/>
  <c r="AB269" i="12" s="1"/>
  <c r="X270" i="12"/>
  <c r="AB270" i="12" s="1"/>
  <c r="X271" i="12"/>
  <c r="AB271" i="12" s="1"/>
  <c r="X272" i="12"/>
  <c r="X273" i="12"/>
  <c r="AB273" i="12" s="1"/>
  <c r="X274" i="12"/>
  <c r="X275" i="12"/>
  <c r="AB275" i="12" s="1"/>
  <c r="X276" i="12"/>
  <c r="AB276" i="12" s="1"/>
  <c r="X277" i="12"/>
  <c r="AB277" i="12" s="1"/>
  <c r="X278" i="12"/>
  <c r="AB278" i="12" s="1"/>
  <c r="X279" i="12"/>
  <c r="AB279" i="12" s="1"/>
  <c r="X280" i="12"/>
  <c r="AB280" i="12" s="1"/>
  <c r="X281" i="12"/>
  <c r="AB281" i="12" s="1"/>
  <c r="X282" i="12"/>
  <c r="AB282" i="12" s="1"/>
  <c r="X283" i="12"/>
  <c r="AB283" i="12" s="1"/>
  <c r="X284" i="12"/>
  <c r="AB284" i="12" s="1"/>
  <c r="X285" i="12"/>
  <c r="X286" i="12"/>
  <c r="X287" i="12"/>
  <c r="AB287" i="12" s="1"/>
  <c r="X288" i="12"/>
  <c r="AB288" i="12" s="1"/>
  <c r="X289" i="12"/>
  <c r="X290" i="12"/>
  <c r="AB290" i="12" s="1"/>
  <c r="X291" i="12"/>
  <c r="AB291" i="12" s="1"/>
  <c r="X292" i="12"/>
  <c r="AB292" i="12" s="1"/>
  <c r="X293" i="12"/>
  <c r="AB293" i="12" s="1"/>
  <c r="X294" i="12"/>
  <c r="AB294" i="12" s="1"/>
  <c r="X295" i="12"/>
  <c r="AB295" i="12" s="1"/>
  <c r="X296" i="12"/>
  <c r="AB296" i="12" s="1"/>
  <c r="X297" i="12"/>
  <c r="AB297" i="12" s="1"/>
  <c r="X298" i="12"/>
  <c r="AB298" i="12" s="1"/>
  <c r="X299" i="12"/>
  <c r="AB299" i="12" s="1"/>
  <c r="X300" i="12"/>
  <c r="AB300" i="12" s="1"/>
  <c r="X301" i="12"/>
  <c r="AB301" i="12" s="1"/>
  <c r="X302" i="12"/>
  <c r="X303" i="12"/>
  <c r="AB303" i="12" s="1"/>
  <c r="X304" i="12"/>
  <c r="X305" i="12"/>
  <c r="X306" i="12"/>
  <c r="AB306" i="12" s="1"/>
  <c r="X307" i="12"/>
  <c r="AB307" i="12" s="1"/>
  <c r="X308" i="12"/>
  <c r="AB308" i="12" s="1"/>
  <c r="X309" i="12"/>
  <c r="AB309" i="12" s="1"/>
  <c r="X310" i="12"/>
  <c r="AB310" i="12" s="1"/>
  <c r="X311" i="12"/>
  <c r="AB311" i="12" s="1"/>
  <c r="X312" i="12"/>
  <c r="AB312" i="12" s="1"/>
  <c r="X313" i="12"/>
  <c r="X314" i="12"/>
  <c r="AB314" i="12" s="1"/>
  <c r="X315" i="12"/>
  <c r="AB315" i="12" s="1"/>
  <c r="X316" i="12"/>
  <c r="AB316" i="12" s="1"/>
  <c r="X317" i="12"/>
  <c r="AB317" i="12" s="1"/>
  <c r="X318" i="12"/>
  <c r="AB318" i="12" s="1"/>
  <c r="X319" i="12"/>
  <c r="X320" i="12"/>
  <c r="AB320" i="12" s="1"/>
  <c r="X321" i="12"/>
  <c r="AB321" i="12" s="1"/>
  <c r="X322" i="12"/>
  <c r="AB322" i="12" s="1"/>
  <c r="X323" i="12"/>
  <c r="AB323" i="12" s="1"/>
  <c r="X324" i="12"/>
  <c r="AB324" i="12" s="1"/>
  <c r="X325" i="12"/>
  <c r="AB325" i="12" s="1"/>
  <c r="X326" i="12"/>
  <c r="AB326" i="12" s="1"/>
  <c r="X327" i="12"/>
  <c r="X328" i="12"/>
  <c r="X329" i="12"/>
  <c r="AB329" i="12" s="1"/>
  <c r="X330" i="12"/>
  <c r="X331" i="12"/>
  <c r="AB331" i="12" s="1"/>
  <c r="X332" i="12"/>
  <c r="AB332" i="12" s="1"/>
  <c r="X333" i="12"/>
  <c r="AB333" i="12" s="1"/>
  <c r="X334" i="12"/>
  <c r="AB334" i="12" s="1"/>
  <c r="X335" i="12"/>
  <c r="AB335" i="12" s="1"/>
  <c r="X336" i="12"/>
  <c r="AB336" i="12" s="1"/>
  <c r="X337" i="12"/>
  <c r="X338" i="12"/>
  <c r="AB338" i="12" s="1"/>
  <c r="X339" i="12"/>
  <c r="X340" i="12"/>
  <c r="X341" i="12"/>
  <c r="X342" i="12"/>
  <c r="AB342" i="12" s="1"/>
  <c r="X343" i="12"/>
  <c r="AB343" i="12" s="1"/>
  <c r="X344" i="12"/>
  <c r="AB344" i="12" s="1"/>
  <c r="X345" i="12"/>
  <c r="AB345" i="12" s="1"/>
  <c r="X346" i="12"/>
  <c r="AB346" i="12" s="1"/>
  <c r="X347" i="12"/>
  <c r="AB347" i="12" s="1"/>
  <c r="X348" i="12"/>
  <c r="AB348" i="12" s="1"/>
  <c r="X349" i="12"/>
  <c r="X350" i="12"/>
  <c r="AB350" i="12" s="1"/>
  <c r="X351" i="12"/>
  <c r="AB351" i="12" s="1"/>
  <c r="X352" i="12"/>
  <c r="X353" i="12"/>
  <c r="AB353" i="12" s="1"/>
  <c r="X354" i="12"/>
  <c r="X355" i="12"/>
  <c r="AB355" i="12" s="1"/>
  <c r="X356" i="12"/>
  <c r="X357" i="12"/>
  <c r="AB357" i="12" s="1"/>
  <c r="X358" i="12"/>
  <c r="AB358" i="12" s="1"/>
  <c r="X359" i="12"/>
  <c r="X360" i="12"/>
  <c r="X361" i="12"/>
  <c r="AB361" i="12" s="1"/>
  <c r="X362" i="12"/>
  <c r="AB362" i="12" s="1"/>
  <c r="X363" i="12"/>
  <c r="X364" i="12"/>
  <c r="AB364" i="12" s="1"/>
  <c r="X365" i="12"/>
  <c r="AB365" i="12" s="1"/>
  <c r="X366" i="12"/>
  <c r="X367" i="12"/>
  <c r="AB367" i="12" s="1"/>
  <c r="X368" i="12"/>
  <c r="AB368" i="12" s="1"/>
  <c r="X369" i="12"/>
  <c r="X370" i="12"/>
  <c r="AB370" i="12" s="1"/>
  <c r="X371" i="12"/>
  <c r="AB371" i="12" s="1"/>
  <c r="X372" i="12"/>
  <c r="AB372" i="12" s="1"/>
  <c r="X373" i="12"/>
  <c r="AB373" i="12" s="1"/>
  <c r="X374" i="12"/>
  <c r="AB374" i="12" s="1"/>
  <c r="X375" i="12"/>
  <c r="AB375" i="12" s="1"/>
  <c r="X376" i="12"/>
  <c r="AB376" i="12" s="1"/>
  <c r="X377" i="12"/>
  <c r="X378" i="12"/>
  <c r="X379" i="12"/>
  <c r="AB379" i="12" s="1"/>
  <c r="X380" i="12"/>
  <c r="AB380" i="12" s="1"/>
  <c r="X381" i="12"/>
  <c r="AB381" i="12" s="1"/>
  <c r="X382" i="12"/>
  <c r="AB382" i="12" s="1"/>
  <c r="X383" i="12"/>
  <c r="AB383" i="12" s="1"/>
  <c r="X384" i="12"/>
  <c r="AB384" i="12" s="1"/>
  <c r="X385" i="12"/>
  <c r="AB385" i="12" s="1"/>
  <c r="X386" i="12"/>
  <c r="AB386" i="12" s="1"/>
  <c r="X387" i="12"/>
  <c r="AB387" i="12" s="1"/>
  <c r="X388" i="12"/>
  <c r="AB388" i="12" s="1"/>
  <c r="X389" i="12"/>
  <c r="AB389" i="12" s="1"/>
  <c r="X390" i="12"/>
  <c r="X391" i="12"/>
  <c r="X392" i="12"/>
  <c r="X393" i="12"/>
  <c r="X394" i="12"/>
  <c r="AB394" i="12" s="1"/>
  <c r="X395" i="12"/>
  <c r="AB395" i="12" s="1"/>
  <c r="X396" i="12"/>
  <c r="AB396" i="12" s="1"/>
  <c r="X397" i="12"/>
  <c r="AB397" i="12" s="1"/>
  <c r="X398" i="12"/>
  <c r="AB398" i="12" s="1"/>
  <c r="X399" i="12"/>
  <c r="AB399" i="12" s="1"/>
  <c r="X400" i="12"/>
  <c r="X401" i="12"/>
  <c r="AB401" i="12" s="1"/>
  <c r="X402" i="12"/>
  <c r="AB402" i="12" s="1"/>
  <c r="X403" i="12"/>
  <c r="X404" i="12"/>
  <c r="X405" i="12"/>
  <c r="AB405" i="12" s="1"/>
  <c r="X406" i="12"/>
  <c r="AB406" i="12" s="1"/>
  <c r="X407" i="12"/>
  <c r="AB407" i="12" s="1"/>
  <c r="X408" i="12"/>
  <c r="AB408" i="12" s="1"/>
  <c r="X409" i="12"/>
  <c r="AB409" i="12" s="1"/>
  <c r="X410" i="12"/>
  <c r="AB410" i="12" s="1"/>
  <c r="X411" i="12"/>
  <c r="AB411" i="12" s="1"/>
  <c r="X412" i="12"/>
  <c r="AB412" i="12" s="1"/>
  <c r="X413" i="12"/>
  <c r="AB413" i="12" s="1"/>
  <c r="X414" i="12"/>
  <c r="X415" i="12"/>
  <c r="AB415" i="12" s="1"/>
  <c r="X416" i="12"/>
  <c r="AB416" i="12" s="1"/>
  <c r="X417" i="12"/>
  <c r="AB417" i="12" s="1"/>
  <c r="X418" i="12"/>
  <c r="AB418" i="12" s="1"/>
  <c r="X419" i="12"/>
  <c r="AB419" i="12" s="1"/>
  <c r="X420" i="12"/>
  <c r="AB420" i="12" s="1"/>
  <c r="X421" i="12"/>
  <c r="X422" i="12"/>
  <c r="AB422" i="12" s="1"/>
  <c r="X423" i="12"/>
  <c r="AB423" i="12" s="1"/>
  <c r="X424" i="12"/>
  <c r="AB424" i="12" s="1"/>
  <c r="X425" i="12"/>
  <c r="AB425" i="12" s="1"/>
  <c r="X426" i="12"/>
  <c r="AB426" i="12" s="1"/>
  <c r="X427" i="12"/>
  <c r="AB427" i="12" s="1"/>
  <c r="X428" i="12"/>
  <c r="AB428" i="12" s="1"/>
  <c r="X429" i="12"/>
  <c r="X430" i="12"/>
  <c r="AB430" i="12" s="1"/>
  <c r="X431" i="12"/>
  <c r="AB431" i="12" s="1"/>
  <c r="X432" i="12"/>
  <c r="X433" i="12"/>
  <c r="AB433" i="12" s="1"/>
  <c r="X434" i="12"/>
  <c r="AB434" i="12" s="1"/>
  <c r="X435" i="12"/>
  <c r="X436" i="12"/>
  <c r="AB436" i="12" s="1"/>
  <c r="X437" i="12"/>
  <c r="X438" i="12"/>
  <c r="X439" i="12"/>
  <c r="AB439" i="12" s="1"/>
  <c r="X440" i="12"/>
  <c r="AB440" i="12" s="1"/>
  <c r="X441" i="12"/>
  <c r="AB441" i="12" s="1"/>
  <c r="X442" i="12"/>
  <c r="AB442" i="12" s="1"/>
  <c r="X443" i="12"/>
  <c r="AB443" i="12" s="1"/>
  <c r="X444" i="12"/>
  <c r="AB444" i="12" s="1"/>
  <c r="X445" i="12"/>
  <c r="AB445" i="12" s="1"/>
  <c r="X446" i="12"/>
  <c r="AB446" i="12" s="1"/>
  <c r="X447" i="12"/>
  <c r="X448" i="12"/>
  <c r="X449" i="12"/>
  <c r="X450" i="12"/>
  <c r="AB450" i="12" s="1"/>
  <c r="X451" i="12"/>
  <c r="AB451" i="12" s="1"/>
  <c r="X452" i="12"/>
  <c r="AB452" i="12" s="1"/>
  <c r="X453" i="12"/>
  <c r="AB453" i="12" s="1"/>
  <c r="X454" i="12"/>
  <c r="AB454" i="12" s="1"/>
  <c r="X455" i="12"/>
  <c r="AB455" i="12" s="1"/>
  <c r="X456" i="12"/>
  <c r="AB456" i="12" s="1"/>
  <c r="X457" i="12"/>
  <c r="AB457" i="12" s="1"/>
  <c r="X458" i="12"/>
  <c r="X459" i="12"/>
  <c r="X460" i="12"/>
  <c r="AB460" i="12" s="1"/>
  <c r="X461" i="12"/>
  <c r="X462" i="12"/>
  <c r="AB462" i="12" s="1"/>
  <c r="X463" i="12"/>
  <c r="X464" i="12"/>
  <c r="AB464" i="12" s="1"/>
  <c r="X465" i="12"/>
  <c r="AB465" i="12" s="1"/>
  <c r="X466" i="12"/>
  <c r="AB466" i="12" s="1"/>
  <c r="X467" i="12"/>
  <c r="AB467" i="12" s="1"/>
  <c r="X468" i="12"/>
  <c r="AB468" i="12" s="1"/>
  <c r="X469" i="12"/>
  <c r="X470" i="12"/>
  <c r="AB470" i="12" s="1"/>
  <c r="X471" i="12"/>
  <c r="AB471" i="12" s="1"/>
  <c r="X472" i="12"/>
  <c r="AB472" i="12" s="1"/>
  <c r="X473" i="12"/>
  <c r="AB473" i="12" s="1"/>
  <c r="X474" i="12"/>
  <c r="AB474" i="12" s="1"/>
  <c r="X475" i="12"/>
  <c r="X476" i="12"/>
  <c r="X477" i="12"/>
  <c r="AB477" i="12" s="1"/>
  <c r="X478" i="12"/>
  <c r="AB478" i="12" s="1"/>
  <c r="X479" i="12"/>
  <c r="AB479" i="12" s="1"/>
  <c r="X480" i="12"/>
  <c r="AB480" i="12" s="1"/>
  <c r="X481" i="12"/>
  <c r="AB481" i="12" s="1"/>
  <c r="X482" i="12"/>
  <c r="AB482" i="12" s="1"/>
  <c r="X483" i="12"/>
  <c r="X484" i="12"/>
  <c r="AB484" i="12" s="1"/>
  <c r="X485" i="12"/>
  <c r="AB485" i="12" s="1"/>
  <c r="X486" i="12"/>
  <c r="X487" i="12"/>
  <c r="AB487" i="12" s="1"/>
  <c r="X488" i="12"/>
  <c r="X489" i="12"/>
  <c r="AB489" i="12" s="1"/>
  <c r="X490" i="12"/>
  <c r="AB490" i="12" s="1"/>
  <c r="X491" i="12"/>
  <c r="AB491" i="12" s="1"/>
  <c r="X492" i="12"/>
  <c r="X493" i="12"/>
  <c r="AB493" i="12" s="1"/>
  <c r="X494" i="12"/>
  <c r="AB494" i="12" s="1"/>
  <c r="X495" i="12"/>
  <c r="AB495" i="12" s="1"/>
  <c r="X496" i="12"/>
  <c r="AB496" i="12" s="1"/>
  <c r="X497" i="12"/>
  <c r="X498" i="12"/>
  <c r="AB498" i="12" s="1"/>
  <c r="X499" i="12"/>
  <c r="AB499" i="12" s="1"/>
  <c r="X500" i="12"/>
  <c r="AB500" i="12" s="1"/>
  <c r="X501" i="12"/>
  <c r="X502" i="12"/>
  <c r="AB502" i="12" s="1"/>
  <c r="X503" i="12"/>
  <c r="AB503" i="12" s="1"/>
  <c r="X504" i="12"/>
  <c r="X505" i="12"/>
  <c r="AB505" i="12" s="1"/>
  <c r="X506" i="12"/>
  <c r="X507" i="12"/>
  <c r="AB507" i="12" s="1"/>
  <c r="X508" i="12"/>
  <c r="AB508" i="12" s="1"/>
  <c r="X509" i="12"/>
  <c r="AB509" i="12" s="1"/>
  <c r="X510" i="12"/>
  <c r="AB510" i="12" s="1"/>
  <c r="X511" i="12"/>
  <c r="AB511" i="12" s="1"/>
  <c r="U7" i="13"/>
  <c r="Y7" i="13" s="1"/>
  <c r="U8" i="13"/>
  <c r="Y8" i="13" s="1"/>
  <c r="U9" i="13"/>
  <c r="Y9" i="13" s="1"/>
  <c r="U10" i="13"/>
  <c r="Y10" i="13" s="1"/>
  <c r="U11" i="13"/>
  <c r="Y11" i="13" s="1"/>
  <c r="U12" i="13"/>
  <c r="Y12" i="13" s="1"/>
  <c r="U13" i="13"/>
  <c r="Y13" i="13" s="1"/>
  <c r="U14" i="13"/>
  <c r="Y14" i="13" s="1"/>
  <c r="U15" i="13"/>
  <c r="Y15" i="13" s="1"/>
  <c r="U16" i="13"/>
  <c r="Y16" i="13" s="1"/>
  <c r="U17" i="13"/>
  <c r="Y17" i="13" s="1"/>
  <c r="U18" i="13"/>
  <c r="Y18" i="13" s="1"/>
  <c r="U19" i="13"/>
  <c r="Y19" i="13" s="1"/>
  <c r="U20" i="13"/>
  <c r="Y20" i="13" s="1"/>
  <c r="U21" i="13"/>
  <c r="Y21" i="13" s="1"/>
  <c r="U22" i="13"/>
  <c r="Y22" i="13" s="1"/>
  <c r="U23" i="13"/>
  <c r="Y23" i="13" s="1"/>
  <c r="U24" i="13"/>
  <c r="Y24" i="13" s="1"/>
  <c r="U25" i="13"/>
  <c r="Y25" i="13" s="1"/>
  <c r="U26" i="13"/>
  <c r="Y26" i="13" s="1"/>
  <c r="U27" i="13"/>
  <c r="Y27" i="13" s="1"/>
  <c r="U28" i="13"/>
  <c r="Y28" i="13" s="1"/>
  <c r="U29" i="13"/>
  <c r="Y29" i="13" s="1"/>
  <c r="U30" i="13"/>
  <c r="Y30" i="13" s="1"/>
  <c r="U31" i="13"/>
  <c r="Y31" i="13" s="1"/>
  <c r="U32" i="13"/>
  <c r="Y32" i="13" s="1"/>
  <c r="U33" i="13"/>
  <c r="Y33" i="13" s="1"/>
  <c r="U34" i="13"/>
  <c r="Y34" i="13" s="1"/>
  <c r="U35" i="13"/>
  <c r="Y35" i="13" s="1"/>
  <c r="U36" i="13"/>
  <c r="Y36" i="13" s="1"/>
  <c r="X7" i="14"/>
  <c r="AB7" i="14" s="1"/>
  <c r="X8" i="14"/>
  <c r="AB8" i="14" s="1"/>
  <c r="X9" i="14"/>
  <c r="AB9" i="14" s="1"/>
  <c r="X10" i="14"/>
  <c r="AB10" i="14" s="1"/>
  <c r="X11" i="14"/>
  <c r="AB11" i="14" s="1"/>
  <c r="X12" i="14"/>
  <c r="AB12" i="14" s="1"/>
  <c r="X13" i="14"/>
  <c r="AB13" i="14" s="1"/>
  <c r="X14" i="14"/>
  <c r="AB14" i="14" s="1"/>
  <c r="X15" i="14"/>
  <c r="AB15" i="14" s="1"/>
  <c r="X16" i="14"/>
  <c r="AB16" i="14" s="1"/>
  <c r="X17" i="14"/>
  <c r="AB17" i="14" s="1"/>
  <c r="X18" i="14"/>
  <c r="AB18" i="14" s="1"/>
  <c r="X19" i="14"/>
  <c r="AB19" i="14" s="1"/>
  <c r="X20" i="14"/>
  <c r="X21" i="14"/>
  <c r="X22" i="14"/>
  <c r="X23" i="14"/>
  <c r="X24" i="14"/>
  <c r="AB24" i="14" s="1"/>
  <c r="X25" i="14"/>
  <c r="AB25" i="14" s="1"/>
  <c r="X26" i="14"/>
  <c r="AB26" i="14" s="1"/>
  <c r="X27" i="14"/>
  <c r="AB27" i="14" s="1"/>
  <c r="X28" i="14"/>
  <c r="AB28" i="14" s="1"/>
  <c r="X29" i="14"/>
  <c r="X30" i="14"/>
  <c r="X31" i="14"/>
  <c r="AB31" i="14" s="1"/>
  <c r="X32" i="14"/>
  <c r="X33" i="14"/>
  <c r="X34" i="14"/>
  <c r="AB34" i="14" s="1"/>
  <c r="X35" i="14"/>
  <c r="AB35" i="14" s="1"/>
  <c r="X36" i="14"/>
  <c r="X37" i="14"/>
  <c r="AB37" i="14" s="1"/>
  <c r="X38" i="14"/>
  <c r="AB38" i="14" s="1"/>
  <c r="X39" i="14"/>
  <c r="X40" i="14"/>
  <c r="AB40" i="14" s="1"/>
  <c r="X41" i="14"/>
  <c r="AB41" i="14" s="1"/>
  <c r="X42" i="14"/>
  <c r="AB42" i="14" s="1"/>
  <c r="X43" i="14"/>
  <c r="X44" i="14"/>
  <c r="AB44" i="14" s="1"/>
  <c r="X45" i="14"/>
  <c r="AB45" i="14" s="1"/>
  <c r="X46" i="14"/>
  <c r="AB46" i="14" s="1"/>
  <c r="AL7" i="13"/>
  <c r="AL8" i="13"/>
  <c r="AN8" i="13" s="1"/>
  <c r="AL9" i="13"/>
  <c r="AN9" i="13" s="1"/>
  <c r="AL10" i="13"/>
  <c r="AN10" i="13" s="1"/>
  <c r="AL11" i="13"/>
  <c r="AN11" i="13" s="1"/>
  <c r="AL12" i="13"/>
  <c r="AN12" i="13" s="1"/>
  <c r="AL13" i="13"/>
  <c r="AN13" i="13" s="1"/>
  <c r="AL14" i="13"/>
  <c r="AL15" i="13"/>
  <c r="AN15" i="13" s="1"/>
  <c r="AL16" i="13"/>
  <c r="AN16" i="13" s="1"/>
  <c r="AL17" i="13"/>
  <c r="AL18" i="13"/>
  <c r="AN18" i="13" s="1"/>
  <c r="AL19" i="13"/>
  <c r="AN19" i="13" s="1"/>
  <c r="AL20" i="13"/>
  <c r="AN20" i="13" s="1"/>
  <c r="AL21" i="13"/>
  <c r="AN21" i="13" s="1"/>
  <c r="AL22" i="13"/>
  <c r="AN22" i="13" s="1"/>
  <c r="AL23" i="13"/>
  <c r="AN23" i="13" s="1"/>
  <c r="AL24" i="13"/>
  <c r="AN24" i="13" s="1"/>
  <c r="AL25" i="13"/>
  <c r="AN25" i="13" s="1"/>
  <c r="AL26" i="13"/>
  <c r="AN26" i="13" s="1"/>
  <c r="AL27" i="13"/>
  <c r="AN27" i="13" s="1"/>
  <c r="AL28" i="13"/>
  <c r="AN28" i="13" s="1"/>
  <c r="AL29" i="13"/>
  <c r="AN29" i="13" s="1"/>
  <c r="AL30" i="13"/>
  <c r="AN30" i="13" s="1"/>
  <c r="AL31" i="13"/>
  <c r="AN31" i="13" s="1"/>
  <c r="AL32" i="13"/>
  <c r="AN32" i="13" s="1"/>
  <c r="AL33" i="13"/>
  <c r="AL34" i="13"/>
  <c r="AN34" i="13" s="1"/>
  <c r="AL35" i="13"/>
  <c r="AN35" i="13" s="1"/>
  <c r="AL36" i="13"/>
  <c r="AN36" i="13" s="1"/>
  <c r="V7" i="16"/>
  <c r="Z7" i="16" s="1"/>
  <c r="V8" i="16"/>
  <c r="Z8" i="16" s="1"/>
  <c r="V9" i="16"/>
  <c r="Z9" i="16" s="1"/>
  <c r="V10" i="16"/>
  <c r="Z10" i="16" s="1"/>
  <c r="V11" i="16"/>
  <c r="Z11" i="16" s="1"/>
  <c r="V12" i="16"/>
  <c r="Z12" i="16" s="1"/>
  <c r="V13" i="16"/>
  <c r="Z13" i="16" s="1"/>
  <c r="V14" i="16"/>
  <c r="Z14" i="16" s="1"/>
  <c r="V15" i="16"/>
  <c r="Z15" i="16" s="1"/>
  <c r="V16" i="16"/>
  <c r="Z16" i="16" s="1"/>
  <c r="V17" i="16"/>
  <c r="Z17" i="16" s="1"/>
  <c r="V18" i="16"/>
  <c r="Z18" i="16" s="1"/>
  <c r="V19" i="16"/>
  <c r="Z19" i="16" s="1"/>
  <c r="V20" i="16"/>
  <c r="Z20" i="16" s="1"/>
  <c r="V21" i="16"/>
  <c r="Z21" i="16" s="1"/>
  <c r="V22" i="16"/>
  <c r="V23" i="16"/>
  <c r="Z23" i="16" s="1"/>
  <c r="V24" i="16"/>
  <c r="Z24" i="16" s="1"/>
  <c r="V25" i="16"/>
  <c r="Z25" i="16" s="1"/>
  <c r="V26" i="16"/>
  <c r="V27" i="16"/>
  <c r="Z27" i="16" s="1"/>
  <c r="V28" i="16"/>
  <c r="Z28" i="16" s="1"/>
  <c r="V29" i="16"/>
  <c r="Z29" i="16" s="1"/>
  <c r="V30" i="16"/>
  <c r="Z30" i="16" s="1"/>
  <c r="V31" i="16"/>
  <c r="V32" i="16"/>
  <c r="Z32" i="16" s="1"/>
  <c r="V33" i="16"/>
  <c r="Z33" i="16" s="1"/>
  <c r="V34" i="16"/>
  <c r="Z34" i="16" s="1"/>
  <c r="V35" i="16"/>
  <c r="Z35" i="16" s="1"/>
  <c r="V36" i="16"/>
  <c r="V37" i="16"/>
  <c r="Z37" i="16" s="1"/>
  <c r="V38" i="16"/>
  <c r="Z38" i="16" s="1"/>
  <c r="V39" i="16"/>
  <c r="Z39" i="16" s="1"/>
  <c r="V40" i="16"/>
  <c r="V41" i="16"/>
  <c r="V42" i="16"/>
  <c r="Z42" i="16" s="1"/>
  <c r="V43" i="16"/>
  <c r="V44" i="16"/>
  <c r="Z44" i="16" s="1"/>
  <c r="V45" i="16"/>
  <c r="Z45" i="16" s="1"/>
  <c r="V46" i="16"/>
  <c r="Z46" i="16" s="1"/>
  <c r="V47" i="16"/>
  <c r="V48" i="16"/>
  <c r="Z48" i="16" s="1"/>
  <c r="V49" i="16"/>
  <c r="Z49" i="16" s="1"/>
  <c r="V50" i="16"/>
  <c r="Z50" i="16" s="1"/>
  <c r="V51" i="16"/>
  <c r="Z51" i="16" s="1"/>
  <c r="V52" i="16"/>
  <c r="Z52" i="16" s="1"/>
  <c r="V53" i="16"/>
  <c r="V54" i="16"/>
  <c r="Z54" i="16" s="1"/>
  <c r="V55" i="16"/>
  <c r="Z55" i="16" s="1"/>
  <c r="V56" i="16"/>
  <c r="Z56" i="16" s="1"/>
  <c r="V57" i="16"/>
  <c r="V58" i="16"/>
  <c r="Z58" i="16" s="1"/>
  <c r="V59" i="16"/>
  <c r="V60" i="16"/>
  <c r="Z60" i="16" s="1"/>
  <c r="V61" i="16"/>
  <c r="Z61" i="16" s="1"/>
  <c r="V62" i="16"/>
  <c r="V63" i="16"/>
  <c r="V64" i="16"/>
  <c r="Z64" i="16" s="1"/>
  <c r="V65" i="16"/>
  <c r="Z65" i="16" s="1"/>
  <c r="V66" i="16"/>
  <c r="V67" i="16"/>
  <c r="Z67" i="16" s="1"/>
  <c r="V68" i="16"/>
  <c r="V69" i="16"/>
  <c r="Z69" i="16" s="1"/>
  <c r="V70" i="16"/>
  <c r="Z70" i="16" s="1"/>
  <c r="V71" i="16"/>
  <c r="Z71" i="16" s="1"/>
  <c r="V72" i="16"/>
  <c r="V73" i="16"/>
  <c r="Z73" i="16" s="1"/>
  <c r="V74" i="16"/>
  <c r="Z74" i="16" s="1"/>
  <c r="V75" i="16"/>
  <c r="Z75" i="16" s="1"/>
  <c r="V76" i="16"/>
  <c r="V77" i="16"/>
  <c r="Z77" i="16" s="1"/>
  <c r="V78" i="16"/>
  <c r="Z78" i="16" s="1"/>
  <c r="V79" i="16"/>
  <c r="Z79" i="16" s="1"/>
  <c r="V80" i="16"/>
  <c r="Z80" i="16" s="1"/>
  <c r="V81" i="16"/>
  <c r="Z81" i="16" s="1"/>
  <c r="V82" i="16"/>
  <c r="Z82" i="16" s="1"/>
  <c r="V83" i="16"/>
  <c r="Z83" i="16" s="1"/>
  <c r="V84" i="16"/>
  <c r="V85" i="16"/>
  <c r="Z85" i="16" s="1"/>
  <c r="V86" i="16"/>
  <c r="Z86" i="16" s="1"/>
  <c r="V87" i="16"/>
  <c r="Z87" i="16" s="1"/>
  <c r="V88" i="16"/>
  <c r="V89" i="16"/>
  <c r="Z89" i="16" s="1"/>
  <c r="V90" i="16"/>
  <c r="Z90" i="16" s="1"/>
  <c r="V91" i="16"/>
  <c r="Z91" i="16" s="1"/>
  <c r="V92" i="16"/>
  <c r="Z92" i="16" s="1"/>
  <c r="V93" i="16"/>
  <c r="Z93" i="16" s="1"/>
  <c r="V94" i="16"/>
  <c r="Z94" i="16" s="1"/>
  <c r="V95" i="16"/>
  <c r="V96" i="16"/>
  <c r="Z96" i="16" s="1"/>
  <c r="V97" i="16"/>
  <c r="Z97" i="16" s="1"/>
  <c r="V98" i="16"/>
  <c r="Z98" i="16" s="1"/>
  <c r="V99" i="16"/>
  <c r="Z99" i="16" s="1"/>
  <c r="V100" i="16"/>
  <c r="V101" i="16"/>
  <c r="V102" i="16"/>
  <c r="Z102" i="16" s="1"/>
  <c r="V103" i="16"/>
  <c r="Z103" i="16" s="1"/>
  <c r="V104" i="16"/>
  <c r="Z104" i="16" s="1"/>
  <c r="V105" i="16"/>
  <c r="Z105" i="16" s="1"/>
  <c r="V106" i="16"/>
  <c r="Z106" i="16" s="1"/>
  <c r="V107" i="16"/>
  <c r="Z107" i="16" s="1"/>
  <c r="V108" i="16"/>
  <c r="Z108" i="16" s="1"/>
  <c r="V109" i="16"/>
  <c r="Z109" i="16" s="1"/>
  <c r="V110" i="16"/>
  <c r="Z110" i="16" s="1"/>
  <c r="V111" i="16"/>
  <c r="Z111" i="16" s="1"/>
  <c r="V112" i="16"/>
  <c r="Z112" i="16" s="1"/>
  <c r="V113" i="16"/>
  <c r="Z113" i="16" s="1"/>
  <c r="V114" i="16"/>
  <c r="V115" i="16"/>
  <c r="V116" i="16"/>
  <c r="Z116" i="16" s="1"/>
  <c r="V117" i="16"/>
  <c r="V118" i="16"/>
  <c r="Z118" i="16" s="1"/>
  <c r="V119" i="16"/>
  <c r="Z119" i="16" s="1"/>
  <c r="V120" i="16"/>
  <c r="Z120" i="16" s="1"/>
  <c r="V121" i="16"/>
  <c r="Z121" i="16" s="1"/>
  <c r="V122" i="16"/>
  <c r="Z122" i="16" s="1"/>
  <c r="V123" i="16"/>
  <c r="Z123" i="16" s="1"/>
  <c r="V124" i="16"/>
  <c r="V125" i="16"/>
  <c r="V126" i="16"/>
  <c r="Z126" i="16" s="1"/>
  <c r="V127" i="16"/>
  <c r="Z127" i="16" s="1"/>
  <c r="V128" i="16"/>
  <c r="Z128" i="16" s="1"/>
  <c r="V129" i="16"/>
  <c r="Z129" i="16" s="1"/>
  <c r="V130" i="16"/>
  <c r="Z130" i="16" s="1"/>
  <c r="V131" i="16"/>
  <c r="Z131" i="16" s="1"/>
  <c r="V132" i="16"/>
  <c r="Z132" i="16" s="1"/>
  <c r="V133" i="16"/>
  <c r="Z133" i="16" s="1"/>
  <c r="V134" i="16"/>
  <c r="Z134" i="16" s="1"/>
  <c r="V135" i="16"/>
  <c r="Z135" i="16" s="1"/>
  <c r="V136" i="16"/>
  <c r="Z136" i="16" s="1"/>
  <c r="V137" i="16"/>
  <c r="Z137" i="16" s="1"/>
  <c r="V138" i="16"/>
  <c r="Z138" i="16" s="1"/>
  <c r="V139" i="16"/>
  <c r="Z139" i="16" s="1"/>
  <c r="V140" i="16"/>
  <c r="V141" i="16"/>
  <c r="Z141" i="16" s="1"/>
  <c r="V142" i="16"/>
  <c r="Z142" i="16" s="1"/>
  <c r="V143" i="16"/>
  <c r="V144" i="16"/>
  <c r="V145" i="16"/>
  <c r="V146" i="16"/>
  <c r="Z146" i="16" s="1"/>
  <c r="V147" i="16"/>
  <c r="Z147" i="16" s="1"/>
  <c r="V148" i="16"/>
  <c r="Z148" i="16" s="1"/>
  <c r="V149" i="16"/>
  <c r="V150" i="16"/>
  <c r="Z150" i="16" s="1"/>
  <c r="V151" i="16"/>
  <c r="V152" i="16"/>
  <c r="V153" i="16"/>
  <c r="V154" i="16"/>
  <c r="Z154" i="16" s="1"/>
  <c r="V155" i="16"/>
  <c r="Z155" i="16" s="1"/>
  <c r="V156" i="16"/>
  <c r="Z156" i="16" s="1"/>
  <c r="V157" i="16"/>
  <c r="Z157" i="16" s="1"/>
  <c r="V158" i="16"/>
  <c r="Z158" i="16" s="1"/>
  <c r="V159" i="16"/>
  <c r="V160" i="16"/>
  <c r="V161" i="16"/>
  <c r="Z161" i="16" s="1"/>
  <c r="V162" i="16"/>
  <c r="Z162" i="16" s="1"/>
  <c r="V163" i="16"/>
  <c r="Z163" i="16" s="1"/>
  <c r="V164" i="16"/>
  <c r="Z164" i="16" s="1"/>
  <c r="V165" i="16"/>
  <c r="V166" i="16"/>
  <c r="Z166" i="16" s="1"/>
  <c r="V167" i="16"/>
  <c r="Z167" i="16" s="1"/>
  <c r="V168" i="16"/>
  <c r="Z168" i="16" s="1"/>
  <c r="V169" i="16"/>
  <c r="Z169" i="16" s="1"/>
  <c r="V170" i="16"/>
  <c r="Z170" i="16" s="1"/>
  <c r="V171" i="16"/>
  <c r="Z171" i="16" s="1"/>
  <c r="V172" i="16"/>
  <c r="Z172" i="16" s="1"/>
  <c r="V173" i="16"/>
  <c r="Z173" i="16" s="1"/>
  <c r="V174" i="16"/>
  <c r="Z174" i="16" s="1"/>
  <c r="V175" i="16"/>
  <c r="Z175" i="16" s="1"/>
  <c r="V176" i="16"/>
  <c r="Z176" i="16" s="1"/>
  <c r="V177" i="16"/>
  <c r="V178" i="16"/>
  <c r="Z178" i="16" s="1"/>
  <c r="V179" i="16"/>
  <c r="V180" i="16"/>
  <c r="Z180" i="16" s="1"/>
  <c r="V181" i="16"/>
  <c r="Z181" i="16" s="1"/>
  <c r="V182" i="16"/>
  <c r="Z182" i="16" s="1"/>
  <c r="V183" i="16"/>
  <c r="Z183" i="16" s="1"/>
  <c r="V184" i="16"/>
  <c r="V185" i="16"/>
  <c r="V186" i="16"/>
  <c r="Z186" i="16" s="1"/>
  <c r="V187" i="16"/>
  <c r="Z187" i="16" s="1"/>
  <c r="V188" i="16"/>
  <c r="Z188" i="16" s="1"/>
  <c r="V189" i="16"/>
  <c r="Z189" i="16" s="1"/>
  <c r="V190" i="16"/>
  <c r="Z190" i="16" s="1"/>
  <c r="V191" i="16"/>
  <c r="Z191" i="16" s="1"/>
  <c r="V192" i="16"/>
  <c r="Z192" i="16" s="1"/>
  <c r="V193" i="16"/>
  <c r="V194" i="16"/>
  <c r="Z194" i="16" s="1"/>
  <c r="V195" i="16"/>
  <c r="Z195" i="16" s="1"/>
  <c r="V196" i="16"/>
  <c r="Z196" i="16" s="1"/>
  <c r="V197" i="16"/>
  <c r="Z197" i="16" s="1"/>
  <c r="V198" i="16"/>
  <c r="Z198" i="16" s="1"/>
  <c r="V199" i="16"/>
  <c r="Z199" i="16" s="1"/>
  <c r="V200" i="16"/>
  <c r="Z200" i="16" s="1"/>
  <c r="V201" i="16"/>
  <c r="Z201" i="16" s="1"/>
  <c r="V202" i="16"/>
  <c r="Z202" i="16" s="1"/>
  <c r="V203" i="16"/>
  <c r="V204" i="16"/>
  <c r="Z204" i="16" s="1"/>
  <c r="V205" i="16"/>
  <c r="Z205" i="16" s="1"/>
  <c r="V206" i="16"/>
  <c r="Z206" i="16" s="1"/>
  <c r="V207" i="16"/>
  <c r="Z207" i="16" s="1"/>
  <c r="V208" i="16"/>
  <c r="Z208" i="16" s="1"/>
  <c r="V209" i="16"/>
  <c r="Z209" i="16" s="1"/>
  <c r="V210" i="16"/>
  <c r="Z210" i="16" s="1"/>
  <c r="V211" i="16"/>
  <c r="Z211" i="16" s="1"/>
  <c r="V212" i="16"/>
  <c r="Z212" i="16" s="1"/>
  <c r="V213" i="16"/>
  <c r="Z213" i="16" s="1"/>
  <c r="V214" i="16"/>
  <c r="Z214" i="16" s="1"/>
  <c r="V215" i="16"/>
  <c r="V216" i="16"/>
  <c r="V217" i="16"/>
  <c r="V218" i="16"/>
  <c r="V219" i="16"/>
  <c r="V220" i="16"/>
  <c r="Z220" i="16" s="1"/>
  <c r="V221" i="16"/>
  <c r="Z221" i="16" s="1"/>
  <c r="V222" i="16"/>
  <c r="V223" i="16"/>
  <c r="Z223" i="16" s="1"/>
  <c r="V224" i="16"/>
  <c r="Z224" i="16" s="1"/>
  <c r="V225" i="16"/>
  <c r="Z225" i="16" s="1"/>
  <c r="V226" i="16"/>
  <c r="V227" i="16"/>
  <c r="Z227" i="16" s="1"/>
  <c r="V228" i="16"/>
  <c r="V229" i="16"/>
  <c r="Z229" i="16" s="1"/>
  <c r="V230" i="16"/>
  <c r="Z230" i="16" s="1"/>
  <c r="V231" i="16"/>
  <c r="V232" i="16"/>
  <c r="Z232" i="16" s="1"/>
  <c r="V233" i="16"/>
  <c r="Z233" i="16" s="1"/>
  <c r="V234" i="16"/>
  <c r="Z234" i="16" s="1"/>
  <c r="V235" i="16"/>
  <c r="Z235" i="16" s="1"/>
  <c r="V236" i="16"/>
  <c r="Z236" i="16" s="1"/>
  <c r="V237" i="16"/>
  <c r="Z237" i="16" s="1"/>
  <c r="V238" i="16"/>
  <c r="Z238" i="16" s="1"/>
  <c r="V239" i="16"/>
  <c r="Z239" i="16" s="1"/>
  <c r="V240" i="16"/>
  <c r="Z240" i="16" s="1"/>
  <c r="V241" i="16"/>
  <c r="Z241" i="16" s="1"/>
  <c r="V242" i="16"/>
  <c r="V243" i="16"/>
  <c r="Z243" i="16" s="1"/>
  <c r="V244" i="16"/>
  <c r="Z244" i="16" s="1"/>
  <c r="V245" i="16"/>
  <c r="Z245" i="16" s="1"/>
  <c r="V246" i="16"/>
  <c r="Z246" i="16" s="1"/>
  <c r="V247" i="16"/>
  <c r="Z247" i="16" s="1"/>
  <c r="V248" i="16"/>
  <c r="AH7" i="14"/>
  <c r="AJ7" i="14" s="1"/>
  <c r="AH8" i="14"/>
  <c r="AJ8" i="14" s="1"/>
  <c r="AH9" i="14"/>
  <c r="AJ9" i="14" s="1"/>
  <c r="AH10" i="14"/>
  <c r="AJ10" i="14" s="1"/>
  <c r="AH11" i="14"/>
  <c r="AJ11" i="14" s="1"/>
  <c r="AH12" i="14"/>
  <c r="AJ12" i="14" s="1"/>
  <c r="AH13" i="14"/>
  <c r="AJ13" i="14" s="1"/>
  <c r="AH14" i="14"/>
  <c r="AJ14" i="14" s="1"/>
  <c r="AH15" i="14"/>
  <c r="AJ15" i="14" s="1"/>
  <c r="AH16" i="14"/>
  <c r="AJ16" i="14" s="1"/>
  <c r="AH17" i="14"/>
  <c r="AJ17" i="14" s="1"/>
  <c r="AH18" i="14"/>
  <c r="AJ18" i="14" s="1"/>
  <c r="AH19" i="14"/>
  <c r="AJ19" i="14" s="1"/>
  <c r="AH20" i="14"/>
  <c r="AJ20" i="14" s="1"/>
  <c r="AH21" i="14"/>
  <c r="AJ21" i="14" s="1"/>
  <c r="AH22" i="14"/>
  <c r="AJ22" i="14" s="1"/>
  <c r="AH23" i="14"/>
  <c r="AJ23" i="14" s="1"/>
  <c r="AH24" i="14"/>
  <c r="AJ24" i="14" s="1"/>
  <c r="AH25" i="14"/>
  <c r="AJ25" i="14" s="1"/>
  <c r="AH26" i="14"/>
  <c r="AJ26" i="14" s="1"/>
  <c r="AH27" i="14"/>
  <c r="AJ27" i="14" s="1"/>
  <c r="AH28" i="14"/>
  <c r="AJ28" i="14" s="1"/>
  <c r="AH29" i="14"/>
  <c r="AJ29" i="14" s="1"/>
  <c r="AH30" i="14"/>
  <c r="AJ30" i="14" s="1"/>
  <c r="AH31" i="14"/>
  <c r="AJ31" i="14" s="1"/>
  <c r="AH32" i="14"/>
  <c r="AJ32" i="14" s="1"/>
  <c r="AH33" i="14"/>
  <c r="AJ33" i="14" s="1"/>
  <c r="AH34" i="14"/>
  <c r="AJ34" i="14" s="1"/>
  <c r="AH35" i="14"/>
  <c r="AJ35" i="14" s="1"/>
  <c r="AH36" i="14"/>
  <c r="AJ36" i="14" s="1"/>
  <c r="AH37" i="14"/>
  <c r="AJ37" i="14" s="1"/>
  <c r="AH38" i="14"/>
  <c r="AJ38" i="14" s="1"/>
  <c r="AH39" i="14"/>
  <c r="AJ39" i="14" s="1"/>
  <c r="AH40" i="14"/>
  <c r="AJ40" i="14" s="1"/>
  <c r="AH41" i="14"/>
  <c r="AJ41" i="14" s="1"/>
  <c r="AH42" i="14"/>
  <c r="AJ42" i="14" s="1"/>
  <c r="AH43" i="14"/>
  <c r="AJ43" i="14" s="1"/>
  <c r="AH44" i="14"/>
  <c r="AJ44" i="14" s="1"/>
  <c r="AH45" i="14"/>
  <c r="AJ45" i="14" s="1"/>
  <c r="AH46" i="14"/>
  <c r="AJ46" i="14" s="1"/>
  <c r="T7" i="12"/>
  <c r="AD7" i="12" s="1"/>
  <c r="T8" i="12"/>
  <c r="AD8" i="12" s="1"/>
  <c r="T9" i="12"/>
  <c r="AD9" i="12" s="1"/>
  <c r="T10" i="12"/>
  <c r="AD10" i="12" s="1"/>
  <c r="T11" i="12"/>
  <c r="AD11" i="12" s="1"/>
  <c r="T12" i="12"/>
  <c r="AD12" i="12" s="1"/>
  <c r="T13" i="12"/>
  <c r="AD13" i="12" s="1"/>
  <c r="T14" i="12"/>
  <c r="AD14" i="12" s="1"/>
  <c r="T15" i="12"/>
  <c r="AD15" i="12" s="1"/>
  <c r="T16" i="12"/>
  <c r="AD16" i="12" s="1"/>
  <c r="T17" i="12"/>
  <c r="AD17" i="12" s="1"/>
  <c r="T18" i="12"/>
  <c r="AD18" i="12" s="1"/>
  <c r="T19" i="12"/>
  <c r="AD19" i="12" s="1"/>
  <c r="T20" i="12"/>
  <c r="AD20" i="12" s="1"/>
  <c r="T21" i="12"/>
  <c r="AD21" i="12" s="1"/>
  <c r="T22" i="12"/>
  <c r="AD22" i="12" s="1"/>
  <c r="T23" i="12"/>
  <c r="AD23" i="12" s="1"/>
  <c r="T24" i="12"/>
  <c r="AD24" i="12" s="1"/>
  <c r="T25" i="12"/>
  <c r="AD25" i="12" s="1"/>
  <c r="T26" i="12"/>
  <c r="AD26" i="12" s="1"/>
  <c r="T27" i="12"/>
  <c r="AD27" i="12" s="1"/>
  <c r="T28" i="12"/>
  <c r="AD28" i="12" s="1"/>
  <c r="T29" i="12"/>
  <c r="AD29" i="12" s="1"/>
  <c r="T30" i="12"/>
  <c r="AD30" i="12" s="1"/>
  <c r="T31" i="12"/>
  <c r="AD31" i="12" s="1"/>
  <c r="T32" i="12"/>
  <c r="AD32" i="12" s="1"/>
  <c r="T33" i="12"/>
  <c r="AD33" i="12" s="1"/>
  <c r="T34" i="12"/>
  <c r="AD34" i="12" s="1"/>
  <c r="T35" i="12"/>
  <c r="AD35" i="12" s="1"/>
  <c r="T36" i="12"/>
  <c r="AD36" i="12" s="1"/>
  <c r="T37" i="12"/>
  <c r="AD37" i="12" s="1"/>
  <c r="T38" i="12"/>
  <c r="AD38" i="12" s="1"/>
  <c r="T39" i="12"/>
  <c r="AD39" i="12" s="1"/>
  <c r="T40" i="12"/>
  <c r="T41" i="12"/>
  <c r="AD41" i="12" s="1"/>
  <c r="T42" i="12"/>
  <c r="AD42" i="12" s="1"/>
  <c r="T43" i="12"/>
  <c r="AD43" i="12" s="1"/>
  <c r="T44" i="12"/>
  <c r="AD44" i="12" s="1"/>
  <c r="T45" i="12"/>
  <c r="AD45" i="12" s="1"/>
  <c r="T46" i="12"/>
  <c r="AD46" i="12" s="1"/>
  <c r="T47" i="12"/>
  <c r="AD47" i="12" s="1"/>
  <c r="T48" i="12"/>
  <c r="AD48" i="12" s="1"/>
  <c r="T49" i="12"/>
  <c r="AD49" i="12" s="1"/>
  <c r="T50" i="12"/>
  <c r="AD50" i="12" s="1"/>
  <c r="T51" i="12"/>
  <c r="AD51" i="12" s="1"/>
  <c r="T52" i="12"/>
  <c r="AD52" i="12" s="1"/>
  <c r="T53" i="12"/>
  <c r="AD53" i="12" s="1"/>
  <c r="T54" i="12"/>
  <c r="AD54" i="12" s="1"/>
  <c r="T55" i="12"/>
  <c r="AD55" i="12" s="1"/>
  <c r="T56" i="12"/>
  <c r="AD56" i="12" s="1"/>
  <c r="T57" i="12"/>
  <c r="AD57" i="12" s="1"/>
  <c r="T58" i="12"/>
  <c r="AD58" i="12" s="1"/>
  <c r="T59" i="12"/>
  <c r="AD59" i="12" s="1"/>
  <c r="T60" i="12"/>
  <c r="AD60" i="12" s="1"/>
  <c r="T61" i="12"/>
  <c r="AD61" i="12" s="1"/>
  <c r="T62" i="12"/>
  <c r="AD62" i="12" s="1"/>
  <c r="T63" i="12"/>
  <c r="AD63" i="12" s="1"/>
  <c r="T64" i="12"/>
  <c r="AD64" i="12" s="1"/>
  <c r="T65" i="12"/>
  <c r="AD65" i="12" s="1"/>
  <c r="T66" i="12"/>
  <c r="AD66" i="12" s="1"/>
  <c r="T67" i="12"/>
  <c r="AD67" i="12" s="1"/>
  <c r="T68" i="12"/>
  <c r="AD68" i="12" s="1"/>
  <c r="T69" i="12"/>
  <c r="AD69" i="12" s="1"/>
  <c r="T70" i="12"/>
  <c r="AD70" i="12" s="1"/>
  <c r="T71" i="12"/>
  <c r="AD71" i="12" s="1"/>
  <c r="T72" i="12"/>
  <c r="AD72" i="12" s="1"/>
  <c r="T73" i="12"/>
  <c r="AD73" i="12" s="1"/>
  <c r="T74" i="12"/>
  <c r="T75" i="12"/>
  <c r="AD75" i="12" s="1"/>
  <c r="T76" i="12"/>
  <c r="AD76" i="12" s="1"/>
  <c r="T77" i="12"/>
  <c r="AD77" i="12" s="1"/>
  <c r="T78" i="12"/>
  <c r="AD78" i="12" s="1"/>
  <c r="T79" i="12"/>
  <c r="AD79" i="12" s="1"/>
  <c r="T80" i="12"/>
  <c r="AD80" i="12" s="1"/>
  <c r="T81" i="12"/>
  <c r="AD81" i="12" s="1"/>
  <c r="T82" i="12"/>
  <c r="AD82" i="12" s="1"/>
  <c r="T83" i="12"/>
  <c r="AD83" i="12" s="1"/>
  <c r="T84" i="12"/>
  <c r="AD84" i="12" s="1"/>
  <c r="T85" i="12"/>
  <c r="AD85" i="12" s="1"/>
  <c r="T86" i="12"/>
  <c r="AD86" i="12" s="1"/>
  <c r="T87" i="12"/>
  <c r="AD87" i="12" s="1"/>
  <c r="T88" i="12"/>
  <c r="AD88" i="12" s="1"/>
  <c r="T89" i="12"/>
  <c r="AD89" i="12" s="1"/>
  <c r="T90" i="12"/>
  <c r="AD90" i="12" s="1"/>
  <c r="T91" i="12"/>
  <c r="AD91" i="12" s="1"/>
  <c r="T92" i="12"/>
  <c r="AD92" i="12" s="1"/>
  <c r="T93" i="12"/>
  <c r="AD93" i="12" s="1"/>
  <c r="T94" i="12"/>
  <c r="AD94" i="12" s="1"/>
  <c r="T95" i="12"/>
  <c r="AD95" i="12" s="1"/>
  <c r="T96" i="12"/>
  <c r="AD96" i="12" s="1"/>
  <c r="T97" i="12"/>
  <c r="AD97" i="12" s="1"/>
  <c r="T98" i="12"/>
  <c r="AD98" i="12" s="1"/>
  <c r="T99" i="12"/>
  <c r="AD99" i="12" s="1"/>
  <c r="T100" i="12"/>
  <c r="AD100" i="12" s="1"/>
  <c r="T101" i="12"/>
  <c r="AD101" i="12" s="1"/>
  <c r="T102" i="12"/>
  <c r="AD102" i="12" s="1"/>
  <c r="T103" i="12"/>
  <c r="AD103" i="12" s="1"/>
  <c r="T104" i="12"/>
  <c r="AD104" i="12" s="1"/>
  <c r="T105" i="12"/>
  <c r="AD105" i="12" s="1"/>
  <c r="T106" i="12"/>
  <c r="AD106" i="12" s="1"/>
  <c r="T107" i="12"/>
  <c r="AD107" i="12" s="1"/>
  <c r="T108" i="12"/>
  <c r="AD108" i="12" s="1"/>
  <c r="T109" i="12"/>
  <c r="AD109" i="12" s="1"/>
  <c r="T110" i="12"/>
  <c r="AD110" i="12" s="1"/>
  <c r="T111" i="12"/>
  <c r="AD111" i="12" s="1"/>
  <c r="T112" i="12"/>
  <c r="AD112" i="12" s="1"/>
  <c r="T113" i="12"/>
  <c r="AD113" i="12" s="1"/>
  <c r="T114" i="12"/>
  <c r="AD114" i="12" s="1"/>
  <c r="T115" i="12"/>
  <c r="AD115" i="12" s="1"/>
  <c r="T116" i="12"/>
  <c r="AD116" i="12" s="1"/>
  <c r="T117" i="12"/>
  <c r="AD117" i="12" s="1"/>
  <c r="T118" i="12"/>
  <c r="AD118" i="12" s="1"/>
  <c r="T119" i="12"/>
  <c r="AD119" i="12" s="1"/>
  <c r="T120" i="12"/>
  <c r="AD120" i="12" s="1"/>
  <c r="T121" i="12"/>
  <c r="AD121" i="12" s="1"/>
  <c r="T122" i="12"/>
  <c r="AD122" i="12" s="1"/>
  <c r="T123" i="12"/>
  <c r="AD123" i="12" s="1"/>
  <c r="T124" i="12"/>
  <c r="AD124" i="12" s="1"/>
  <c r="T125" i="12"/>
  <c r="AD125" i="12" s="1"/>
  <c r="T126" i="12"/>
  <c r="AD126" i="12" s="1"/>
  <c r="T127" i="12"/>
  <c r="AD127" i="12" s="1"/>
  <c r="T128" i="12"/>
  <c r="AD128" i="12" s="1"/>
  <c r="T129" i="12"/>
  <c r="AD129" i="12" s="1"/>
  <c r="T130" i="12"/>
  <c r="AD130" i="12" s="1"/>
  <c r="T131" i="12"/>
  <c r="AD131" i="12" s="1"/>
  <c r="T132" i="12"/>
  <c r="AD132" i="12" s="1"/>
  <c r="T133" i="12"/>
  <c r="AD133" i="12" s="1"/>
  <c r="T134" i="12"/>
  <c r="AD134" i="12" s="1"/>
  <c r="T135" i="12"/>
  <c r="AD135" i="12" s="1"/>
  <c r="T136" i="12"/>
  <c r="AD136" i="12" s="1"/>
  <c r="T137" i="12"/>
  <c r="AD137" i="12" s="1"/>
  <c r="T138" i="12"/>
  <c r="AD138" i="12" s="1"/>
  <c r="T139" i="12"/>
  <c r="AD139" i="12" s="1"/>
  <c r="T140" i="12"/>
  <c r="AD140" i="12" s="1"/>
  <c r="T141" i="12"/>
  <c r="AD141" i="12" s="1"/>
  <c r="T142" i="12"/>
  <c r="AD142" i="12" s="1"/>
  <c r="T143" i="12"/>
  <c r="AD143" i="12" s="1"/>
  <c r="T144" i="12"/>
  <c r="AD144" i="12" s="1"/>
  <c r="T145" i="12"/>
  <c r="AD145" i="12" s="1"/>
  <c r="T146" i="12"/>
  <c r="AD146" i="12" s="1"/>
  <c r="T147" i="12"/>
  <c r="AD147" i="12" s="1"/>
  <c r="T148" i="12"/>
  <c r="AD148" i="12" s="1"/>
  <c r="T149" i="12"/>
  <c r="AD149" i="12" s="1"/>
  <c r="T150" i="12"/>
  <c r="AD150" i="12" s="1"/>
  <c r="T151" i="12"/>
  <c r="AD151" i="12" s="1"/>
  <c r="T152" i="12"/>
  <c r="AD152" i="12" s="1"/>
  <c r="T153" i="12"/>
  <c r="AD153" i="12" s="1"/>
  <c r="T154" i="12"/>
  <c r="AD154" i="12" s="1"/>
  <c r="T155" i="12"/>
  <c r="AD155" i="12" s="1"/>
  <c r="T156" i="12"/>
  <c r="AD156" i="12" s="1"/>
  <c r="T157" i="12"/>
  <c r="AD157" i="12" s="1"/>
  <c r="T158" i="12"/>
  <c r="AD158" i="12" s="1"/>
  <c r="T159" i="12"/>
  <c r="AD159" i="12" s="1"/>
  <c r="T160" i="12"/>
  <c r="AD160" i="12" s="1"/>
  <c r="T161" i="12"/>
  <c r="AD161" i="12" s="1"/>
  <c r="T162" i="12"/>
  <c r="AD162" i="12" s="1"/>
  <c r="T163" i="12"/>
  <c r="AD163" i="12" s="1"/>
  <c r="T164" i="12"/>
  <c r="AD164" i="12" s="1"/>
  <c r="T165" i="12"/>
  <c r="AD165" i="12" s="1"/>
  <c r="T166" i="12"/>
  <c r="AD166" i="12" s="1"/>
  <c r="T167" i="12"/>
  <c r="AD167" i="12" s="1"/>
  <c r="T168" i="12"/>
  <c r="AD168" i="12" s="1"/>
  <c r="T169" i="12"/>
  <c r="AD169" i="12" s="1"/>
  <c r="T170" i="12"/>
  <c r="AD170" i="12" s="1"/>
  <c r="T171" i="12"/>
  <c r="AD171" i="12" s="1"/>
  <c r="T172" i="12"/>
  <c r="AD172" i="12" s="1"/>
  <c r="T173" i="12"/>
  <c r="AD173" i="12" s="1"/>
  <c r="T174" i="12"/>
  <c r="AD174" i="12" s="1"/>
  <c r="T175" i="12"/>
  <c r="AD175" i="12" s="1"/>
  <c r="T176" i="12"/>
  <c r="AD176" i="12" s="1"/>
  <c r="T177" i="12"/>
  <c r="AD177" i="12" s="1"/>
  <c r="T178" i="12"/>
  <c r="AD178" i="12" s="1"/>
  <c r="T179" i="12"/>
  <c r="AD179" i="12" s="1"/>
  <c r="T180" i="12"/>
  <c r="AD180" i="12" s="1"/>
  <c r="T181" i="12"/>
  <c r="AD181" i="12" s="1"/>
  <c r="T182" i="12"/>
  <c r="AD182" i="12" s="1"/>
  <c r="T183" i="12"/>
  <c r="AD183" i="12" s="1"/>
  <c r="T184" i="12"/>
  <c r="AD184" i="12" s="1"/>
  <c r="T185" i="12"/>
  <c r="AD185" i="12" s="1"/>
  <c r="T186" i="12"/>
  <c r="AD186" i="12" s="1"/>
  <c r="T187" i="12"/>
  <c r="AD187" i="12" s="1"/>
  <c r="T188" i="12"/>
  <c r="AD188" i="12" s="1"/>
  <c r="T189" i="12"/>
  <c r="AD189" i="12" s="1"/>
  <c r="T190" i="12"/>
  <c r="AD190" i="12" s="1"/>
  <c r="T191" i="12"/>
  <c r="AD191" i="12" s="1"/>
  <c r="T192" i="12"/>
  <c r="AD192" i="12" s="1"/>
  <c r="T193" i="12"/>
  <c r="AD193" i="12" s="1"/>
  <c r="T194" i="12"/>
  <c r="AD194" i="12" s="1"/>
  <c r="T195" i="12"/>
  <c r="AD195" i="12" s="1"/>
  <c r="T196" i="12"/>
  <c r="AD196" i="12" s="1"/>
  <c r="T197" i="12"/>
  <c r="AD197" i="12" s="1"/>
  <c r="T198" i="12"/>
  <c r="AD198" i="12" s="1"/>
  <c r="T199" i="12"/>
  <c r="AD199" i="12" s="1"/>
  <c r="T200" i="12"/>
  <c r="AD200" i="12" s="1"/>
  <c r="T201" i="12"/>
  <c r="AD201" i="12" s="1"/>
  <c r="T202" i="12"/>
  <c r="AD202" i="12" s="1"/>
  <c r="T203" i="12"/>
  <c r="AD203" i="12" s="1"/>
  <c r="T204" i="12"/>
  <c r="AD204" i="12" s="1"/>
  <c r="T205" i="12"/>
  <c r="AD205" i="12" s="1"/>
  <c r="T206" i="12"/>
  <c r="AD206" i="12" s="1"/>
  <c r="T207" i="12"/>
  <c r="AD207" i="12" s="1"/>
  <c r="T208" i="12"/>
  <c r="AD208" i="12" s="1"/>
  <c r="T209" i="12"/>
  <c r="AD209" i="12" s="1"/>
  <c r="T210" i="12"/>
  <c r="AD210" i="12" s="1"/>
  <c r="T211" i="12"/>
  <c r="AD211" i="12" s="1"/>
  <c r="T212" i="12"/>
  <c r="AD212" i="12" s="1"/>
  <c r="T213" i="12"/>
  <c r="AD213" i="12" s="1"/>
  <c r="T214" i="12"/>
  <c r="AD214" i="12" s="1"/>
  <c r="T215" i="12"/>
  <c r="AD215" i="12" s="1"/>
  <c r="T216" i="12"/>
  <c r="AD216" i="12" s="1"/>
  <c r="T217" i="12"/>
  <c r="AD217" i="12" s="1"/>
  <c r="T218" i="12"/>
  <c r="AD218" i="12" s="1"/>
  <c r="T219" i="12"/>
  <c r="AD219" i="12" s="1"/>
  <c r="T220" i="12"/>
  <c r="AD220" i="12" s="1"/>
  <c r="T221" i="12"/>
  <c r="AD221" i="12" s="1"/>
  <c r="T222" i="12"/>
  <c r="AD222" i="12" s="1"/>
  <c r="T223" i="12"/>
  <c r="AD223" i="12" s="1"/>
  <c r="T224" i="12"/>
  <c r="AD224" i="12" s="1"/>
  <c r="T225" i="12"/>
  <c r="AD225" i="12" s="1"/>
  <c r="T226" i="12"/>
  <c r="AD226" i="12" s="1"/>
  <c r="T227" i="12"/>
  <c r="AD227" i="12" s="1"/>
  <c r="T228" i="12"/>
  <c r="AD228" i="12" s="1"/>
  <c r="T229" i="12"/>
  <c r="AD229" i="12" s="1"/>
  <c r="T230" i="12"/>
  <c r="AD230" i="12" s="1"/>
  <c r="T231" i="12"/>
  <c r="AD231" i="12" s="1"/>
  <c r="T232" i="12"/>
  <c r="AD232" i="12" s="1"/>
  <c r="T233" i="12"/>
  <c r="AD233" i="12" s="1"/>
  <c r="T234" i="12"/>
  <c r="AD234" i="12" s="1"/>
  <c r="T235" i="12"/>
  <c r="AD235" i="12" s="1"/>
  <c r="T236" i="12"/>
  <c r="AD236" i="12" s="1"/>
  <c r="T237" i="12"/>
  <c r="AD237" i="12" s="1"/>
  <c r="T238" i="12"/>
  <c r="AD238" i="12" s="1"/>
  <c r="T239" i="12"/>
  <c r="AD239" i="12" s="1"/>
  <c r="T240" i="12"/>
  <c r="AD240" i="12" s="1"/>
  <c r="T241" i="12"/>
  <c r="AD241" i="12" s="1"/>
  <c r="T242" i="12"/>
  <c r="T243" i="12"/>
  <c r="AD243" i="12" s="1"/>
  <c r="T244" i="12"/>
  <c r="AD244" i="12" s="1"/>
  <c r="T245" i="12"/>
  <c r="AD245" i="12" s="1"/>
  <c r="T246" i="12"/>
  <c r="AD246" i="12" s="1"/>
  <c r="T247" i="12"/>
  <c r="AD247" i="12" s="1"/>
  <c r="T248" i="12"/>
  <c r="AD248" i="12" s="1"/>
  <c r="T249" i="12"/>
  <c r="AD249" i="12" s="1"/>
  <c r="T250" i="12"/>
  <c r="AD250" i="12" s="1"/>
  <c r="T251" i="12"/>
  <c r="AD251" i="12" s="1"/>
  <c r="T252" i="12"/>
  <c r="AD252" i="12" s="1"/>
  <c r="T253" i="12"/>
  <c r="AD253" i="12" s="1"/>
  <c r="T254" i="12"/>
  <c r="AD254" i="12" s="1"/>
  <c r="T255" i="12"/>
  <c r="AD255" i="12" s="1"/>
  <c r="T256" i="12"/>
  <c r="AD256" i="12" s="1"/>
  <c r="T257" i="12"/>
  <c r="AD257" i="12" s="1"/>
  <c r="T258" i="12"/>
  <c r="AD258" i="12" s="1"/>
  <c r="T259" i="12"/>
  <c r="AD259" i="12" s="1"/>
  <c r="T260" i="12"/>
  <c r="AD260" i="12" s="1"/>
  <c r="T261" i="12"/>
  <c r="AD261" i="12" s="1"/>
  <c r="T262" i="12"/>
  <c r="AD262" i="12" s="1"/>
  <c r="T263" i="12"/>
  <c r="AD263" i="12" s="1"/>
  <c r="T264" i="12"/>
  <c r="AD264" i="12" s="1"/>
  <c r="T265" i="12"/>
  <c r="AD265" i="12" s="1"/>
  <c r="T266" i="12"/>
  <c r="AD266" i="12" s="1"/>
  <c r="T267" i="12"/>
  <c r="AD267" i="12" s="1"/>
  <c r="T268" i="12"/>
  <c r="AD268" i="12" s="1"/>
  <c r="T269" i="12"/>
  <c r="AD269" i="12" s="1"/>
  <c r="T270" i="12"/>
  <c r="AD270" i="12" s="1"/>
  <c r="T271" i="12"/>
  <c r="AD271" i="12" s="1"/>
  <c r="T272" i="12"/>
  <c r="AD272" i="12" s="1"/>
  <c r="T273" i="12"/>
  <c r="AD273" i="12" s="1"/>
  <c r="T274" i="12"/>
  <c r="AD274" i="12" s="1"/>
  <c r="T275" i="12"/>
  <c r="AD275" i="12" s="1"/>
  <c r="T276" i="12"/>
  <c r="AD276" i="12" s="1"/>
  <c r="T277" i="12"/>
  <c r="AD277" i="12" s="1"/>
  <c r="T278" i="12"/>
  <c r="AD278" i="12" s="1"/>
  <c r="T279" i="12"/>
  <c r="AD279" i="12" s="1"/>
  <c r="T280" i="12"/>
  <c r="AD280" i="12" s="1"/>
  <c r="T281" i="12"/>
  <c r="AD281" i="12" s="1"/>
  <c r="T282" i="12"/>
  <c r="AD282" i="12" s="1"/>
  <c r="T283" i="12"/>
  <c r="AD283" i="12" s="1"/>
  <c r="T284" i="12"/>
  <c r="AD284" i="12" s="1"/>
  <c r="T285" i="12"/>
  <c r="AD285" i="12" s="1"/>
  <c r="T286" i="12"/>
  <c r="AD286" i="12" s="1"/>
  <c r="T287" i="12"/>
  <c r="AD287" i="12" s="1"/>
  <c r="T288" i="12"/>
  <c r="AD288" i="12" s="1"/>
  <c r="T289" i="12"/>
  <c r="AD289" i="12" s="1"/>
  <c r="T290" i="12"/>
  <c r="AD290" i="12" s="1"/>
  <c r="T291" i="12"/>
  <c r="AD291" i="12" s="1"/>
  <c r="T292" i="12"/>
  <c r="AD292" i="12" s="1"/>
  <c r="T293" i="12"/>
  <c r="AD293" i="12" s="1"/>
  <c r="T294" i="12"/>
  <c r="AD294" i="12" s="1"/>
  <c r="T295" i="12"/>
  <c r="AD295" i="12" s="1"/>
  <c r="T296" i="12"/>
  <c r="AD296" i="12" s="1"/>
  <c r="T297" i="12"/>
  <c r="AD297" i="12" s="1"/>
  <c r="T298" i="12"/>
  <c r="AD298" i="12" s="1"/>
  <c r="T299" i="12"/>
  <c r="AD299" i="12" s="1"/>
  <c r="T300" i="12"/>
  <c r="AD300" i="12" s="1"/>
  <c r="T301" i="12"/>
  <c r="AD301" i="12" s="1"/>
  <c r="T302" i="12"/>
  <c r="AD302" i="12" s="1"/>
  <c r="T303" i="12"/>
  <c r="AD303" i="12" s="1"/>
  <c r="T304" i="12"/>
  <c r="AD304" i="12" s="1"/>
  <c r="T305" i="12"/>
  <c r="AD305" i="12" s="1"/>
  <c r="T306" i="12"/>
  <c r="AD306" i="12" s="1"/>
  <c r="T307" i="12"/>
  <c r="AD307" i="12" s="1"/>
  <c r="T308" i="12"/>
  <c r="AD308" i="12" s="1"/>
  <c r="T309" i="12"/>
  <c r="AD309" i="12" s="1"/>
  <c r="T310" i="12"/>
  <c r="AD310" i="12" s="1"/>
  <c r="T311" i="12"/>
  <c r="AD311" i="12" s="1"/>
  <c r="T312" i="12"/>
  <c r="AD312" i="12" s="1"/>
  <c r="T313" i="12"/>
  <c r="AD313" i="12" s="1"/>
  <c r="T314" i="12"/>
  <c r="AD314" i="12" s="1"/>
  <c r="T315" i="12"/>
  <c r="AD315" i="12" s="1"/>
  <c r="T316" i="12"/>
  <c r="AD316" i="12" s="1"/>
  <c r="T317" i="12"/>
  <c r="AD317" i="12" s="1"/>
  <c r="T318" i="12"/>
  <c r="AD318" i="12" s="1"/>
  <c r="T319" i="12"/>
  <c r="AD319" i="12" s="1"/>
  <c r="T320" i="12"/>
  <c r="AD320" i="12" s="1"/>
  <c r="T321" i="12"/>
  <c r="T322" i="12"/>
  <c r="AD322" i="12" s="1"/>
  <c r="T323" i="12"/>
  <c r="AD323" i="12" s="1"/>
  <c r="T324" i="12"/>
  <c r="AD324" i="12" s="1"/>
  <c r="T325" i="12"/>
  <c r="AD325" i="12" s="1"/>
  <c r="T326" i="12"/>
  <c r="AD326" i="12" s="1"/>
  <c r="T327" i="12"/>
  <c r="AD327" i="12" s="1"/>
  <c r="T328" i="12"/>
  <c r="AD328" i="12" s="1"/>
  <c r="T329" i="12"/>
  <c r="AD329" i="12" s="1"/>
  <c r="T330" i="12"/>
  <c r="AD330" i="12" s="1"/>
  <c r="T331" i="12"/>
  <c r="AD331" i="12" s="1"/>
  <c r="T332" i="12"/>
  <c r="AD332" i="12" s="1"/>
  <c r="T333" i="12"/>
  <c r="AD333" i="12" s="1"/>
  <c r="T334" i="12"/>
  <c r="AD334" i="12" s="1"/>
  <c r="T335" i="12"/>
  <c r="AD335" i="12" s="1"/>
  <c r="T336" i="12"/>
  <c r="T337" i="12"/>
  <c r="AD337" i="12" s="1"/>
  <c r="T338" i="12"/>
  <c r="AD338" i="12" s="1"/>
  <c r="T339" i="12"/>
  <c r="AD339" i="12" s="1"/>
  <c r="T340" i="12"/>
  <c r="AD340" i="12" s="1"/>
  <c r="T341" i="12"/>
  <c r="AD341" i="12" s="1"/>
  <c r="T342" i="12"/>
  <c r="AD342" i="12" s="1"/>
  <c r="T343" i="12"/>
  <c r="AD343" i="12" s="1"/>
  <c r="T344" i="12"/>
  <c r="AD344" i="12" s="1"/>
  <c r="T345" i="12"/>
  <c r="AD345" i="12" s="1"/>
  <c r="T346" i="12"/>
  <c r="AD346" i="12" s="1"/>
  <c r="T347" i="12"/>
  <c r="AD347" i="12" s="1"/>
  <c r="T348" i="12"/>
  <c r="AD348" i="12" s="1"/>
  <c r="T349" i="12"/>
  <c r="AD349" i="12" s="1"/>
  <c r="T350" i="12"/>
  <c r="AD350" i="12" s="1"/>
  <c r="T351" i="12"/>
  <c r="AD351" i="12" s="1"/>
  <c r="T352" i="12"/>
  <c r="AD352" i="12" s="1"/>
  <c r="T353" i="12"/>
  <c r="AD353" i="12" s="1"/>
  <c r="T354" i="12"/>
  <c r="AD354" i="12" s="1"/>
  <c r="T355" i="12"/>
  <c r="AD355" i="12" s="1"/>
  <c r="T356" i="12"/>
  <c r="AD356" i="12" s="1"/>
  <c r="T357" i="12"/>
  <c r="AD357" i="12" s="1"/>
  <c r="T358" i="12"/>
  <c r="AD358" i="12" s="1"/>
  <c r="T359" i="12"/>
  <c r="AD359" i="12" s="1"/>
  <c r="T360" i="12"/>
  <c r="AD360" i="12" s="1"/>
  <c r="T361" i="12"/>
  <c r="AD361" i="12" s="1"/>
  <c r="T362" i="12"/>
  <c r="AD362" i="12" s="1"/>
  <c r="T363" i="12"/>
  <c r="AD363" i="12" s="1"/>
  <c r="T364" i="12"/>
  <c r="AD364" i="12" s="1"/>
  <c r="T365" i="12"/>
  <c r="AD365" i="12" s="1"/>
  <c r="T366" i="12"/>
  <c r="AD366" i="12" s="1"/>
  <c r="T367" i="12"/>
  <c r="AD367" i="12" s="1"/>
  <c r="T368" i="12"/>
  <c r="AD368" i="12" s="1"/>
  <c r="T369" i="12"/>
  <c r="AD369" i="12" s="1"/>
  <c r="T370" i="12"/>
  <c r="AD370" i="12" s="1"/>
  <c r="T371" i="12"/>
  <c r="AD371" i="12" s="1"/>
  <c r="T372" i="12"/>
  <c r="AD372" i="12" s="1"/>
  <c r="T373" i="12"/>
  <c r="AD373" i="12" s="1"/>
  <c r="T374" i="12"/>
  <c r="AD374" i="12" s="1"/>
  <c r="T375" i="12"/>
  <c r="AD375" i="12" s="1"/>
  <c r="T376" i="12"/>
  <c r="AD376" i="12" s="1"/>
  <c r="T377" i="12"/>
  <c r="AD377" i="12" s="1"/>
  <c r="T378" i="12"/>
  <c r="AD378" i="12" s="1"/>
  <c r="T379" i="12"/>
  <c r="AD379" i="12" s="1"/>
  <c r="T380" i="12"/>
  <c r="AD380" i="12" s="1"/>
  <c r="T381" i="12"/>
  <c r="AD381" i="12" s="1"/>
  <c r="T382" i="12"/>
  <c r="AD382" i="12" s="1"/>
  <c r="T383" i="12"/>
  <c r="AD383" i="12" s="1"/>
  <c r="T384" i="12"/>
  <c r="AD384" i="12" s="1"/>
  <c r="T385" i="12"/>
  <c r="AD385" i="12" s="1"/>
  <c r="T386" i="12"/>
  <c r="AD386" i="12" s="1"/>
  <c r="T387" i="12"/>
  <c r="AD387" i="12" s="1"/>
  <c r="T388" i="12"/>
  <c r="AD388" i="12" s="1"/>
  <c r="T389" i="12"/>
  <c r="AD389" i="12" s="1"/>
  <c r="T390" i="12"/>
  <c r="AD390" i="12" s="1"/>
  <c r="T391" i="12"/>
  <c r="AD391" i="12" s="1"/>
  <c r="T392" i="12"/>
  <c r="AD392" i="12" s="1"/>
  <c r="T393" i="12"/>
  <c r="AD393" i="12" s="1"/>
  <c r="T394" i="12"/>
  <c r="AD394" i="12" s="1"/>
  <c r="T395" i="12"/>
  <c r="AD395" i="12" s="1"/>
  <c r="T396" i="12"/>
  <c r="AD396" i="12" s="1"/>
  <c r="T397" i="12"/>
  <c r="AD397" i="12" s="1"/>
  <c r="T398" i="12"/>
  <c r="AD398" i="12" s="1"/>
  <c r="T399" i="12"/>
  <c r="AD399" i="12" s="1"/>
  <c r="T400" i="12"/>
  <c r="AD400" i="12" s="1"/>
  <c r="T401" i="12"/>
  <c r="AD401" i="12" s="1"/>
  <c r="T402" i="12"/>
  <c r="AD402" i="12" s="1"/>
  <c r="T403" i="12"/>
  <c r="AD403" i="12" s="1"/>
  <c r="T404" i="12"/>
  <c r="AD404" i="12" s="1"/>
  <c r="T405" i="12"/>
  <c r="AD405" i="12" s="1"/>
  <c r="T406" i="12"/>
  <c r="AD406" i="12" s="1"/>
  <c r="T407" i="12"/>
  <c r="AD407" i="12" s="1"/>
  <c r="T408" i="12"/>
  <c r="AD408" i="12" s="1"/>
  <c r="T409" i="12"/>
  <c r="AD409" i="12" s="1"/>
  <c r="T410" i="12"/>
  <c r="AD410" i="12" s="1"/>
  <c r="T411" i="12"/>
  <c r="AD411" i="12" s="1"/>
  <c r="T412" i="12"/>
  <c r="AD412" i="12" s="1"/>
  <c r="T413" i="12"/>
  <c r="AD413" i="12" s="1"/>
  <c r="T414" i="12"/>
  <c r="AD414" i="12" s="1"/>
  <c r="T415" i="12"/>
  <c r="AD415" i="12" s="1"/>
  <c r="T416" i="12"/>
  <c r="AD416" i="12" s="1"/>
  <c r="T417" i="12"/>
  <c r="AD417" i="12" s="1"/>
  <c r="T418" i="12"/>
  <c r="AD418" i="12" s="1"/>
  <c r="T419" i="12"/>
  <c r="AD419" i="12" s="1"/>
  <c r="T420" i="12"/>
  <c r="AD420" i="12" s="1"/>
  <c r="T421" i="12"/>
  <c r="AD421" i="12" s="1"/>
  <c r="T422" i="12"/>
  <c r="AD422" i="12" s="1"/>
  <c r="T423" i="12"/>
  <c r="AD423" i="12" s="1"/>
  <c r="T424" i="12"/>
  <c r="AD424" i="12" s="1"/>
  <c r="T425" i="12"/>
  <c r="AD425" i="12" s="1"/>
  <c r="T426" i="12"/>
  <c r="AD426" i="12" s="1"/>
  <c r="T427" i="12"/>
  <c r="AD427" i="12" s="1"/>
  <c r="T428" i="12"/>
  <c r="AD428" i="12" s="1"/>
  <c r="T429" i="12"/>
  <c r="AD429" i="12" s="1"/>
  <c r="T430" i="12"/>
  <c r="AD430" i="12" s="1"/>
  <c r="T431" i="12"/>
  <c r="AD431" i="12" s="1"/>
  <c r="T432" i="12"/>
  <c r="AD432" i="12" s="1"/>
  <c r="T433" i="12"/>
  <c r="AD433" i="12" s="1"/>
  <c r="T434" i="12"/>
  <c r="AD434" i="12" s="1"/>
  <c r="T435" i="12"/>
  <c r="AD435" i="12" s="1"/>
  <c r="T436" i="12"/>
  <c r="AD436" i="12" s="1"/>
  <c r="T437" i="12"/>
  <c r="AD437" i="12" s="1"/>
  <c r="T438" i="12"/>
  <c r="AD438" i="12" s="1"/>
  <c r="T439" i="12"/>
  <c r="AD439" i="12" s="1"/>
  <c r="T440" i="12"/>
  <c r="AD440" i="12" s="1"/>
  <c r="T441" i="12"/>
  <c r="AD441" i="12" s="1"/>
  <c r="T442" i="12"/>
  <c r="AD442" i="12" s="1"/>
  <c r="T443" i="12"/>
  <c r="AD443" i="12" s="1"/>
  <c r="T444" i="12"/>
  <c r="AD444" i="12" s="1"/>
  <c r="T445" i="12"/>
  <c r="AD445" i="12" s="1"/>
  <c r="T446" i="12"/>
  <c r="AD446" i="12" s="1"/>
  <c r="T447" i="12"/>
  <c r="AD447" i="12" s="1"/>
  <c r="T448" i="12"/>
  <c r="AD448" i="12" s="1"/>
  <c r="T449" i="12"/>
  <c r="AD449" i="12" s="1"/>
  <c r="T450" i="12"/>
  <c r="AD450" i="12" s="1"/>
  <c r="T451" i="12"/>
  <c r="AD451" i="12" s="1"/>
  <c r="T452" i="12"/>
  <c r="AD452" i="12" s="1"/>
  <c r="T453" i="12"/>
  <c r="AD453" i="12" s="1"/>
  <c r="T454" i="12"/>
  <c r="AD454" i="12" s="1"/>
  <c r="T455" i="12"/>
  <c r="AD455" i="12" s="1"/>
  <c r="T456" i="12"/>
  <c r="AD456" i="12" s="1"/>
  <c r="T457" i="12"/>
  <c r="AD457" i="12" s="1"/>
  <c r="T458" i="12"/>
  <c r="AD458" i="12" s="1"/>
  <c r="T459" i="12"/>
  <c r="AD459" i="12" s="1"/>
  <c r="T460" i="12"/>
  <c r="AD460" i="12" s="1"/>
  <c r="T461" i="12"/>
  <c r="AD461" i="12" s="1"/>
  <c r="T462" i="12"/>
  <c r="AD462" i="12" s="1"/>
  <c r="T463" i="12"/>
  <c r="AD463" i="12" s="1"/>
  <c r="T464" i="12"/>
  <c r="AD464" i="12" s="1"/>
  <c r="T465" i="12"/>
  <c r="AD465" i="12" s="1"/>
  <c r="T466" i="12"/>
  <c r="AD466" i="12" s="1"/>
  <c r="T467" i="12"/>
  <c r="AD467" i="12" s="1"/>
  <c r="T468" i="12"/>
  <c r="AD468" i="12" s="1"/>
  <c r="T469" i="12"/>
  <c r="AD469" i="12" s="1"/>
  <c r="T470" i="12"/>
  <c r="AD470" i="12" s="1"/>
  <c r="T471" i="12"/>
  <c r="AD471" i="12" s="1"/>
  <c r="T472" i="12"/>
  <c r="AD472" i="12" s="1"/>
  <c r="T473" i="12"/>
  <c r="AD473" i="12" s="1"/>
  <c r="T474" i="12"/>
  <c r="AD474" i="12" s="1"/>
  <c r="T475" i="12"/>
  <c r="AD475" i="12" s="1"/>
  <c r="T476" i="12"/>
  <c r="AD476" i="12" s="1"/>
  <c r="T477" i="12"/>
  <c r="AD477" i="12" s="1"/>
  <c r="T478" i="12"/>
  <c r="AD478" i="12" s="1"/>
  <c r="T479" i="12"/>
  <c r="AD479" i="12" s="1"/>
  <c r="T480" i="12"/>
  <c r="AD480" i="12" s="1"/>
  <c r="T481" i="12"/>
  <c r="AD481" i="12" s="1"/>
  <c r="T482" i="12"/>
  <c r="AD482" i="12" s="1"/>
  <c r="T483" i="12"/>
  <c r="AD483" i="12" s="1"/>
  <c r="T484" i="12"/>
  <c r="AD484" i="12" s="1"/>
  <c r="T485" i="12"/>
  <c r="AD485" i="12" s="1"/>
  <c r="T486" i="12"/>
  <c r="AD486" i="12" s="1"/>
  <c r="T487" i="12"/>
  <c r="AD487" i="12" s="1"/>
  <c r="T488" i="12"/>
  <c r="AD488" i="12" s="1"/>
  <c r="T489" i="12"/>
  <c r="AD489" i="12" s="1"/>
  <c r="T490" i="12"/>
  <c r="AD490" i="12" s="1"/>
  <c r="T491" i="12"/>
  <c r="AD491" i="12" s="1"/>
  <c r="T492" i="12"/>
  <c r="AD492" i="12" s="1"/>
  <c r="T493" i="12"/>
  <c r="AD493" i="12" s="1"/>
  <c r="T494" i="12"/>
  <c r="AD494" i="12" s="1"/>
  <c r="T495" i="12"/>
  <c r="AD495" i="12" s="1"/>
  <c r="T496" i="12"/>
  <c r="AD496" i="12" s="1"/>
  <c r="T497" i="12"/>
  <c r="AD497" i="12" s="1"/>
  <c r="T498" i="12"/>
  <c r="T499" i="12"/>
  <c r="AD499" i="12" s="1"/>
  <c r="T500" i="12"/>
  <c r="AD500" i="12" s="1"/>
  <c r="T501" i="12"/>
  <c r="AD501" i="12" s="1"/>
  <c r="T502" i="12"/>
  <c r="AD502" i="12" s="1"/>
  <c r="T503" i="12"/>
  <c r="AD503" i="12" s="1"/>
  <c r="T504" i="12"/>
  <c r="AD504" i="12" s="1"/>
  <c r="T505" i="12"/>
  <c r="AD505" i="12" s="1"/>
  <c r="T506" i="12"/>
  <c r="AD506" i="12" s="1"/>
  <c r="T507" i="12"/>
  <c r="AD507" i="12" s="1"/>
  <c r="T508" i="12"/>
  <c r="AD508" i="12" s="1"/>
  <c r="T509" i="12"/>
  <c r="AD509" i="12" s="1"/>
  <c r="T510" i="12"/>
  <c r="AD510" i="12" s="1"/>
  <c r="T511" i="12"/>
  <c r="AD511" i="12" s="1"/>
  <c r="U7" i="15"/>
  <c r="Y7" i="15" s="1"/>
  <c r="U8" i="15"/>
  <c r="Y8" i="15" s="1"/>
  <c r="U9" i="15"/>
  <c r="Y9" i="15" s="1"/>
  <c r="U10" i="15"/>
  <c r="Y10" i="15" s="1"/>
  <c r="U11" i="15"/>
  <c r="Y11" i="15" s="1"/>
  <c r="U12" i="15"/>
  <c r="Y12" i="15" s="1"/>
  <c r="U13" i="15"/>
  <c r="Y13" i="15" s="1"/>
  <c r="U14" i="15"/>
  <c r="Y14" i="15" s="1"/>
  <c r="U15" i="15"/>
  <c r="Y15" i="15" s="1"/>
  <c r="U16" i="15"/>
  <c r="Y16" i="15" s="1"/>
  <c r="U17" i="15"/>
  <c r="Y17" i="15" s="1"/>
  <c r="U18" i="15"/>
  <c r="Y18" i="15" s="1"/>
  <c r="U19" i="15"/>
  <c r="Y19" i="15" s="1"/>
  <c r="U20" i="15"/>
  <c r="Y20" i="15" s="1"/>
  <c r="U21" i="15"/>
  <c r="Y21" i="15" s="1"/>
  <c r="U22" i="15"/>
  <c r="Y22" i="15" s="1"/>
  <c r="U23" i="15"/>
  <c r="Y23" i="15" s="1"/>
  <c r="U24" i="15"/>
  <c r="Y24" i="15" s="1"/>
  <c r="U25" i="15"/>
  <c r="Y25" i="15" s="1"/>
  <c r="U26" i="15"/>
  <c r="Y26" i="15" s="1"/>
  <c r="U27" i="15"/>
  <c r="Y27" i="15" s="1"/>
  <c r="U28" i="15"/>
  <c r="Y28" i="15" s="1"/>
  <c r="U29" i="15"/>
  <c r="Y29" i="15" s="1"/>
  <c r="U30" i="15"/>
  <c r="Y30" i="15" s="1"/>
  <c r="U31" i="15"/>
  <c r="Y31" i="15" s="1"/>
  <c r="U32" i="15"/>
  <c r="Y32" i="15" s="1"/>
  <c r="U33" i="15"/>
  <c r="Y33" i="15" s="1"/>
  <c r="U34" i="15"/>
  <c r="Y34" i="15" s="1"/>
  <c r="U35" i="15"/>
  <c r="Y35" i="15" s="1"/>
  <c r="U36" i="15"/>
  <c r="Y36" i="15" s="1"/>
  <c r="U37" i="15"/>
  <c r="Y37" i="15" s="1"/>
  <c r="U38" i="15"/>
  <c r="Y38" i="15" s="1"/>
  <c r="U39" i="15"/>
  <c r="Y39" i="15" s="1"/>
  <c r="U40" i="15"/>
  <c r="Y40" i="15" s="1"/>
  <c r="U41" i="15"/>
  <c r="Y41" i="15" s="1"/>
  <c r="U42" i="15"/>
  <c r="Y42" i="15" s="1"/>
  <c r="U43" i="15"/>
  <c r="Y43" i="15" s="1"/>
  <c r="U44" i="15"/>
  <c r="U45" i="15"/>
  <c r="Y45" i="15" s="1"/>
  <c r="U46" i="15"/>
  <c r="Y46" i="15" s="1"/>
  <c r="U47" i="15"/>
  <c r="Y47" i="15" s="1"/>
  <c r="U48" i="15"/>
  <c r="Y48" i="15" s="1"/>
  <c r="U49" i="15"/>
  <c r="Y49" i="15" s="1"/>
  <c r="U50" i="15"/>
  <c r="Y50" i="15" s="1"/>
  <c r="U51" i="15"/>
  <c r="Y51" i="15" s="1"/>
  <c r="U52" i="15"/>
  <c r="Y52" i="15" s="1"/>
  <c r="U53" i="15"/>
  <c r="Y53" i="15" s="1"/>
  <c r="U54" i="15"/>
  <c r="Y54" i="15" s="1"/>
  <c r="U55" i="15"/>
  <c r="Y55" i="15" s="1"/>
  <c r="U56" i="15"/>
  <c r="Y56" i="15" s="1"/>
  <c r="U57" i="15"/>
  <c r="Y57" i="15" s="1"/>
  <c r="U58" i="15"/>
  <c r="Y58" i="15" s="1"/>
  <c r="U59" i="15"/>
  <c r="Y59" i="15" s="1"/>
  <c r="U60" i="15"/>
  <c r="Y60" i="15" s="1"/>
  <c r="U61" i="15"/>
  <c r="Y61" i="15" s="1"/>
  <c r="U62" i="15"/>
  <c r="Y62" i="15" s="1"/>
  <c r="U63" i="15"/>
  <c r="Y63" i="15" s="1"/>
  <c r="U64" i="15"/>
  <c r="Y64" i="15" s="1"/>
  <c r="U65" i="15"/>
  <c r="Y65" i="15" s="1"/>
  <c r="U66" i="15"/>
  <c r="Y66" i="15" s="1"/>
  <c r="U67" i="15"/>
  <c r="Y67" i="15" s="1"/>
  <c r="U68" i="15"/>
  <c r="Y68" i="15" s="1"/>
  <c r="U69" i="15"/>
  <c r="Y69" i="15" s="1"/>
  <c r="U70" i="15"/>
  <c r="Y70" i="15" s="1"/>
  <c r="U71" i="15"/>
  <c r="Y71" i="15" s="1"/>
  <c r="U72" i="15"/>
  <c r="Y72" i="15" s="1"/>
  <c r="U73" i="15"/>
  <c r="Y73" i="15" s="1"/>
  <c r="U74" i="15"/>
  <c r="Y74" i="15" s="1"/>
  <c r="U75" i="15"/>
  <c r="Y75" i="15" s="1"/>
  <c r="U76" i="15"/>
  <c r="Y76" i="15" s="1"/>
  <c r="U77" i="15"/>
  <c r="Y77" i="15" s="1"/>
  <c r="U78" i="15"/>
  <c r="Y78" i="15" s="1"/>
  <c r="U79" i="15"/>
  <c r="Y79" i="15" s="1"/>
  <c r="U80" i="15"/>
  <c r="Y80" i="15" s="1"/>
  <c r="U81" i="15"/>
  <c r="Y81" i="15" s="1"/>
  <c r="U82" i="15"/>
  <c r="U83" i="15"/>
  <c r="Y83" i="15" s="1"/>
  <c r="U84" i="15"/>
  <c r="Y84" i="15" s="1"/>
  <c r="U85" i="15"/>
  <c r="Y85" i="15" s="1"/>
  <c r="U86" i="15"/>
  <c r="Y86" i="15" s="1"/>
  <c r="U87" i="15"/>
  <c r="Y87" i="15" s="1"/>
  <c r="U88" i="15"/>
  <c r="Y88" i="15" s="1"/>
  <c r="U89" i="15"/>
  <c r="Y89" i="15" s="1"/>
  <c r="U90" i="15"/>
  <c r="Y90" i="15" s="1"/>
  <c r="U91" i="15"/>
  <c r="Y91" i="15" s="1"/>
  <c r="U92" i="15"/>
  <c r="Y92" i="15" s="1"/>
  <c r="U93" i="15"/>
  <c r="Y93" i="15" s="1"/>
  <c r="U94" i="15"/>
  <c r="Y94" i="15" s="1"/>
  <c r="U95" i="15"/>
  <c r="Y95" i="15" s="1"/>
  <c r="U96" i="15"/>
  <c r="Y96" i="15" s="1"/>
  <c r="U97" i="15"/>
  <c r="Y97" i="15" s="1"/>
  <c r="U98" i="15"/>
  <c r="Y98" i="15" s="1"/>
  <c r="U99" i="15"/>
  <c r="Y99" i="15" s="1"/>
  <c r="U100" i="15"/>
  <c r="Y100" i="15" s="1"/>
  <c r="U101" i="15"/>
  <c r="Y101" i="15" s="1"/>
  <c r="U102" i="15"/>
  <c r="Y102" i="15" s="1"/>
  <c r="U103" i="15"/>
  <c r="Y103" i="15" s="1"/>
  <c r="U104" i="15"/>
  <c r="Y104" i="15" s="1"/>
  <c r="U105" i="15"/>
  <c r="Y105" i="15" s="1"/>
  <c r="U106" i="15"/>
  <c r="Y106" i="15" s="1"/>
  <c r="U107" i="15"/>
  <c r="Y107" i="15" s="1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W7" i="12"/>
  <c r="AA7" i="12" s="1"/>
  <c r="W8" i="12"/>
  <c r="AA8" i="12" s="1"/>
  <c r="W9" i="12"/>
  <c r="AA9" i="12" s="1"/>
  <c r="W10" i="12"/>
  <c r="AA10" i="12" s="1"/>
  <c r="W11" i="12"/>
  <c r="AA11" i="12" s="1"/>
  <c r="W12" i="12"/>
  <c r="AA12" i="12" s="1"/>
  <c r="W13" i="12"/>
  <c r="AA13" i="12" s="1"/>
  <c r="W14" i="12"/>
  <c r="AA14" i="12" s="1"/>
  <c r="W15" i="12"/>
  <c r="AA15" i="12" s="1"/>
  <c r="W16" i="12"/>
  <c r="AA16" i="12" s="1"/>
  <c r="W17" i="12"/>
  <c r="AA17" i="12" s="1"/>
  <c r="W18" i="12"/>
  <c r="AA18" i="12" s="1"/>
  <c r="W19" i="12"/>
  <c r="AA19" i="12" s="1"/>
  <c r="W20" i="12"/>
  <c r="AA20" i="12" s="1"/>
  <c r="W21" i="12"/>
  <c r="AA21" i="12" s="1"/>
  <c r="W22" i="12"/>
  <c r="AA22" i="12" s="1"/>
  <c r="W23" i="12"/>
  <c r="AA23" i="12" s="1"/>
  <c r="W24" i="12"/>
  <c r="AA24" i="12" s="1"/>
  <c r="W25" i="12"/>
  <c r="AA25" i="12" s="1"/>
  <c r="W26" i="12"/>
  <c r="AA26" i="12" s="1"/>
  <c r="W27" i="12"/>
  <c r="AA27" i="12" s="1"/>
  <c r="W28" i="12"/>
  <c r="AA28" i="12" s="1"/>
  <c r="W29" i="12"/>
  <c r="AA29" i="12" s="1"/>
  <c r="W30" i="12"/>
  <c r="AA30" i="12" s="1"/>
  <c r="W31" i="12"/>
  <c r="AA31" i="12" s="1"/>
  <c r="W32" i="12"/>
  <c r="AA32" i="12" s="1"/>
  <c r="W33" i="12"/>
  <c r="AA33" i="12" s="1"/>
  <c r="W34" i="12"/>
  <c r="AA34" i="12" s="1"/>
  <c r="W35" i="12"/>
  <c r="AA35" i="12" s="1"/>
  <c r="W36" i="12"/>
  <c r="AA36" i="12" s="1"/>
  <c r="W37" i="12"/>
  <c r="AA37" i="12" s="1"/>
  <c r="W38" i="12"/>
  <c r="AA38" i="12" s="1"/>
  <c r="W39" i="12"/>
  <c r="AA39" i="12" s="1"/>
  <c r="W40" i="12"/>
  <c r="AA40" i="12" s="1"/>
  <c r="W41" i="12"/>
  <c r="AA41" i="12" s="1"/>
  <c r="W42" i="12"/>
  <c r="AA42" i="12" s="1"/>
  <c r="W43" i="12"/>
  <c r="AA43" i="12" s="1"/>
  <c r="W44" i="12"/>
  <c r="AA44" i="12" s="1"/>
  <c r="W45" i="12"/>
  <c r="AA45" i="12" s="1"/>
  <c r="W46" i="12"/>
  <c r="AA46" i="12" s="1"/>
  <c r="W47" i="12"/>
  <c r="AA47" i="12" s="1"/>
  <c r="W48" i="12"/>
  <c r="AA48" i="12" s="1"/>
  <c r="W49" i="12"/>
  <c r="AA49" i="12" s="1"/>
  <c r="W50" i="12"/>
  <c r="AA50" i="12" s="1"/>
  <c r="W51" i="12"/>
  <c r="AA51" i="12" s="1"/>
  <c r="W52" i="12"/>
  <c r="AA52" i="12" s="1"/>
  <c r="W53" i="12"/>
  <c r="AA53" i="12" s="1"/>
  <c r="W54" i="12"/>
  <c r="AA54" i="12" s="1"/>
  <c r="W55" i="12"/>
  <c r="AA55" i="12" s="1"/>
  <c r="W56" i="12"/>
  <c r="AA56" i="12" s="1"/>
  <c r="W57" i="12"/>
  <c r="AA57" i="12" s="1"/>
  <c r="W58" i="12"/>
  <c r="AA58" i="12" s="1"/>
  <c r="W59" i="12"/>
  <c r="AA59" i="12" s="1"/>
  <c r="W60" i="12"/>
  <c r="AA60" i="12" s="1"/>
  <c r="W61" i="12"/>
  <c r="AA61" i="12" s="1"/>
  <c r="W62" i="12"/>
  <c r="AA62" i="12" s="1"/>
  <c r="W63" i="12"/>
  <c r="AA63" i="12" s="1"/>
  <c r="W64" i="12"/>
  <c r="AA64" i="12" s="1"/>
  <c r="W65" i="12"/>
  <c r="AA65" i="12" s="1"/>
  <c r="W66" i="12"/>
  <c r="AA66" i="12" s="1"/>
  <c r="W67" i="12"/>
  <c r="AA67" i="12" s="1"/>
  <c r="W68" i="12"/>
  <c r="AA68" i="12" s="1"/>
  <c r="W69" i="12"/>
  <c r="AA69" i="12" s="1"/>
  <c r="W70" i="12"/>
  <c r="AA70" i="12" s="1"/>
  <c r="W71" i="12"/>
  <c r="AA71" i="12" s="1"/>
  <c r="W72" i="12"/>
  <c r="AA72" i="12" s="1"/>
  <c r="W73" i="12"/>
  <c r="AA73" i="12" s="1"/>
  <c r="W74" i="12"/>
  <c r="AA74" i="12" s="1"/>
  <c r="W75" i="12"/>
  <c r="AA75" i="12" s="1"/>
  <c r="W76" i="12"/>
  <c r="AA76" i="12" s="1"/>
  <c r="W77" i="12"/>
  <c r="AA77" i="12" s="1"/>
  <c r="W78" i="12"/>
  <c r="AA78" i="12" s="1"/>
  <c r="W79" i="12"/>
  <c r="AA79" i="12" s="1"/>
  <c r="W80" i="12"/>
  <c r="AA80" i="12" s="1"/>
  <c r="W81" i="12"/>
  <c r="AA81" i="12" s="1"/>
  <c r="W82" i="12"/>
  <c r="AA82" i="12" s="1"/>
  <c r="W83" i="12"/>
  <c r="AA83" i="12" s="1"/>
  <c r="W84" i="12"/>
  <c r="AA84" i="12" s="1"/>
  <c r="W85" i="12"/>
  <c r="AA85" i="12" s="1"/>
  <c r="W86" i="12"/>
  <c r="AA86" i="12" s="1"/>
  <c r="W87" i="12"/>
  <c r="AA87" i="12" s="1"/>
  <c r="W88" i="12"/>
  <c r="AA88" i="12" s="1"/>
  <c r="W89" i="12"/>
  <c r="AA89" i="12" s="1"/>
  <c r="W90" i="12"/>
  <c r="AA90" i="12" s="1"/>
  <c r="W91" i="12"/>
  <c r="AA91" i="12" s="1"/>
  <c r="W92" i="12"/>
  <c r="AA92" i="12" s="1"/>
  <c r="W93" i="12"/>
  <c r="AA93" i="12" s="1"/>
  <c r="W94" i="12"/>
  <c r="AA94" i="12" s="1"/>
  <c r="W95" i="12"/>
  <c r="AA95" i="12" s="1"/>
  <c r="W96" i="12"/>
  <c r="AA96" i="12" s="1"/>
  <c r="W97" i="12"/>
  <c r="AA97" i="12" s="1"/>
  <c r="W98" i="12"/>
  <c r="AA98" i="12" s="1"/>
  <c r="W99" i="12"/>
  <c r="AA99" i="12" s="1"/>
  <c r="W100" i="12"/>
  <c r="AA100" i="12" s="1"/>
  <c r="W101" i="12"/>
  <c r="AA101" i="12" s="1"/>
  <c r="W102" i="12"/>
  <c r="AA102" i="12" s="1"/>
  <c r="W103" i="12"/>
  <c r="AA103" i="12" s="1"/>
  <c r="W104" i="12"/>
  <c r="AA104" i="12" s="1"/>
  <c r="W105" i="12"/>
  <c r="AA105" i="12" s="1"/>
  <c r="W106" i="12"/>
  <c r="AA106" i="12" s="1"/>
  <c r="W107" i="12"/>
  <c r="AA107" i="12" s="1"/>
  <c r="W108" i="12"/>
  <c r="AA108" i="12" s="1"/>
  <c r="W109" i="12"/>
  <c r="AA109" i="12" s="1"/>
  <c r="W110" i="12"/>
  <c r="AA110" i="12" s="1"/>
  <c r="W111" i="12"/>
  <c r="AA111" i="12" s="1"/>
  <c r="W112" i="12"/>
  <c r="AA112" i="12" s="1"/>
  <c r="W113" i="12"/>
  <c r="AA113" i="12" s="1"/>
  <c r="W114" i="12"/>
  <c r="AA114" i="12" s="1"/>
  <c r="W115" i="12"/>
  <c r="AA115" i="12" s="1"/>
  <c r="W116" i="12"/>
  <c r="AA116" i="12" s="1"/>
  <c r="W117" i="12"/>
  <c r="AA117" i="12" s="1"/>
  <c r="W118" i="12"/>
  <c r="AA118" i="12" s="1"/>
  <c r="W119" i="12"/>
  <c r="AA119" i="12" s="1"/>
  <c r="W120" i="12"/>
  <c r="AA120" i="12" s="1"/>
  <c r="W121" i="12"/>
  <c r="AA121" i="12" s="1"/>
  <c r="W122" i="12"/>
  <c r="AA122" i="12" s="1"/>
  <c r="W123" i="12"/>
  <c r="AA123" i="12" s="1"/>
  <c r="W124" i="12"/>
  <c r="AA124" i="12" s="1"/>
  <c r="W125" i="12"/>
  <c r="AA125" i="12" s="1"/>
  <c r="W126" i="12"/>
  <c r="AA126" i="12" s="1"/>
  <c r="W127" i="12"/>
  <c r="AA127" i="12" s="1"/>
  <c r="W128" i="12"/>
  <c r="AA128" i="12" s="1"/>
  <c r="W129" i="12"/>
  <c r="AA129" i="12" s="1"/>
  <c r="W130" i="12"/>
  <c r="AA130" i="12" s="1"/>
  <c r="W131" i="12"/>
  <c r="AA131" i="12" s="1"/>
  <c r="W132" i="12"/>
  <c r="AA132" i="12" s="1"/>
  <c r="W133" i="12"/>
  <c r="AA133" i="12" s="1"/>
  <c r="W134" i="12"/>
  <c r="AA134" i="12" s="1"/>
  <c r="W135" i="12"/>
  <c r="AA135" i="12" s="1"/>
  <c r="W136" i="12"/>
  <c r="AA136" i="12" s="1"/>
  <c r="W137" i="12"/>
  <c r="AA137" i="12" s="1"/>
  <c r="W138" i="12"/>
  <c r="AA138" i="12" s="1"/>
  <c r="W139" i="12"/>
  <c r="AA139" i="12" s="1"/>
  <c r="W140" i="12"/>
  <c r="AA140" i="12" s="1"/>
  <c r="W141" i="12"/>
  <c r="AA141" i="12" s="1"/>
  <c r="W142" i="12"/>
  <c r="AA142" i="12" s="1"/>
  <c r="W143" i="12"/>
  <c r="AA143" i="12" s="1"/>
  <c r="W144" i="12"/>
  <c r="AA144" i="12" s="1"/>
  <c r="W145" i="12"/>
  <c r="AA145" i="12" s="1"/>
  <c r="W146" i="12"/>
  <c r="AA146" i="12" s="1"/>
  <c r="W147" i="12"/>
  <c r="AA147" i="12" s="1"/>
  <c r="W148" i="12"/>
  <c r="AA148" i="12" s="1"/>
  <c r="W149" i="12"/>
  <c r="AA149" i="12" s="1"/>
  <c r="W150" i="12"/>
  <c r="AA150" i="12" s="1"/>
  <c r="W151" i="12"/>
  <c r="AA151" i="12" s="1"/>
  <c r="W152" i="12"/>
  <c r="AA152" i="12" s="1"/>
  <c r="W153" i="12"/>
  <c r="AA153" i="12" s="1"/>
  <c r="W154" i="12"/>
  <c r="AA154" i="12" s="1"/>
  <c r="W155" i="12"/>
  <c r="AA155" i="12" s="1"/>
  <c r="W156" i="12"/>
  <c r="AA156" i="12" s="1"/>
  <c r="W157" i="12"/>
  <c r="AA157" i="12" s="1"/>
  <c r="W158" i="12"/>
  <c r="AA158" i="12" s="1"/>
  <c r="W159" i="12"/>
  <c r="AA159" i="12" s="1"/>
  <c r="W160" i="12"/>
  <c r="AA160" i="12" s="1"/>
  <c r="W161" i="12"/>
  <c r="AA161" i="12" s="1"/>
  <c r="W162" i="12"/>
  <c r="AA162" i="12" s="1"/>
  <c r="W163" i="12"/>
  <c r="AA163" i="12" s="1"/>
  <c r="W164" i="12"/>
  <c r="AA164" i="12" s="1"/>
  <c r="W165" i="12"/>
  <c r="AA165" i="12" s="1"/>
  <c r="W166" i="12"/>
  <c r="AA166" i="12" s="1"/>
  <c r="W167" i="12"/>
  <c r="AA167" i="12" s="1"/>
  <c r="W168" i="12"/>
  <c r="AA168" i="12" s="1"/>
  <c r="W169" i="12"/>
  <c r="AA169" i="12" s="1"/>
  <c r="W170" i="12"/>
  <c r="AA170" i="12" s="1"/>
  <c r="W171" i="12"/>
  <c r="AA171" i="12" s="1"/>
  <c r="W172" i="12"/>
  <c r="AA172" i="12" s="1"/>
  <c r="W173" i="12"/>
  <c r="AA173" i="12" s="1"/>
  <c r="W174" i="12"/>
  <c r="AA174" i="12" s="1"/>
  <c r="W175" i="12"/>
  <c r="AA175" i="12" s="1"/>
  <c r="W176" i="12"/>
  <c r="AA176" i="12" s="1"/>
  <c r="W177" i="12"/>
  <c r="AA177" i="12" s="1"/>
  <c r="W178" i="12"/>
  <c r="AA178" i="12" s="1"/>
  <c r="W179" i="12"/>
  <c r="AA179" i="12" s="1"/>
  <c r="W180" i="12"/>
  <c r="AA180" i="12" s="1"/>
  <c r="W181" i="12"/>
  <c r="AA181" i="12" s="1"/>
  <c r="W182" i="12"/>
  <c r="AA182" i="12" s="1"/>
  <c r="W183" i="12"/>
  <c r="AA183" i="12" s="1"/>
  <c r="W184" i="12"/>
  <c r="AA184" i="12" s="1"/>
  <c r="W185" i="12"/>
  <c r="AA185" i="12" s="1"/>
  <c r="W186" i="12"/>
  <c r="AA186" i="12" s="1"/>
  <c r="W187" i="12"/>
  <c r="AA187" i="12" s="1"/>
  <c r="W188" i="12"/>
  <c r="AA188" i="12" s="1"/>
  <c r="W189" i="12"/>
  <c r="AA189" i="12" s="1"/>
  <c r="W190" i="12"/>
  <c r="AA190" i="12" s="1"/>
  <c r="W191" i="12"/>
  <c r="AA191" i="12" s="1"/>
  <c r="W192" i="12"/>
  <c r="AA192" i="12" s="1"/>
  <c r="W193" i="12"/>
  <c r="AA193" i="12" s="1"/>
  <c r="W194" i="12"/>
  <c r="AA194" i="12" s="1"/>
  <c r="W195" i="12"/>
  <c r="AA195" i="12" s="1"/>
  <c r="W196" i="12"/>
  <c r="AA196" i="12" s="1"/>
  <c r="W197" i="12"/>
  <c r="AA197" i="12" s="1"/>
  <c r="W198" i="12"/>
  <c r="AA198" i="12" s="1"/>
  <c r="W199" i="12"/>
  <c r="AA199" i="12" s="1"/>
  <c r="W200" i="12"/>
  <c r="AA200" i="12" s="1"/>
  <c r="W201" i="12"/>
  <c r="AA201" i="12" s="1"/>
  <c r="W202" i="12"/>
  <c r="AA202" i="12" s="1"/>
  <c r="W203" i="12"/>
  <c r="AA203" i="12" s="1"/>
  <c r="W204" i="12"/>
  <c r="AA204" i="12" s="1"/>
  <c r="W205" i="12"/>
  <c r="AA205" i="12" s="1"/>
  <c r="W206" i="12"/>
  <c r="AA206" i="12" s="1"/>
  <c r="W207" i="12"/>
  <c r="AA207" i="12" s="1"/>
  <c r="W208" i="12"/>
  <c r="AA208" i="12" s="1"/>
  <c r="W209" i="12"/>
  <c r="AA209" i="12" s="1"/>
  <c r="W210" i="12"/>
  <c r="AA210" i="12" s="1"/>
  <c r="W211" i="12"/>
  <c r="AA211" i="12" s="1"/>
  <c r="W212" i="12"/>
  <c r="AA212" i="12" s="1"/>
  <c r="W213" i="12"/>
  <c r="AA213" i="12" s="1"/>
  <c r="W214" i="12"/>
  <c r="AA214" i="12" s="1"/>
  <c r="W215" i="12"/>
  <c r="AA215" i="12" s="1"/>
  <c r="W216" i="12"/>
  <c r="AA216" i="12" s="1"/>
  <c r="W217" i="12"/>
  <c r="AA217" i="12" s="1"/>
  <c r="W218" i="12"/>
  <c r="AA218" i="12" s="1"/>
  <c r="W219" i="12"/>
  <c r="AA219" i="12" s="1"/>
  <c r="W220" i="12"/>
  <c r="AA220" i="12" s="1"/>
  <c r="W221" i="12"/>
  <c r="AA221" i="12" s="1"/>
  <c r="W222" i="12"/>
  <c r="AA222" i="12" s="1"/>
  <c r="W223" i="12"/>
  <c r="AA223" i="12" s="1"/>
  <c r="W224" i="12"/>
  <c r="AA224" i="12" s="1"/>
  <c r="W225" i="12"/>
  <c r="AA225" i="12" s="1"/>
  <c r="W226" i="12"/>
  <c r="AA226" i="12" s="1"/>
  <c r="W227" i="12"/>
  <c r="AA227" i="12" s="1"/>
  <c r="W228" i="12"/>
  <c r="AA228" i="12" s="1"/>
  <c r="W229" i="12"/>
  <c r="AA229" i="12" s="1"/>
  <c r="W230" i="12"/>
  <c r="AA230" i="12" s="1"/>
  <c r="W231" i="12"/>
  <c r="AA231" i="12" s="1"/>
  <c r="W232" i="12"/>
  <c r="AA232" i="12" s="1"/>
  <c r="W233" i="12"/>
  <c r="AA233" i="12" s="1"/>
  <c r="W234" i="12"/>
  <c r="AA234" i="12" s="1"/>
  <c r="W235" i="12"/>
  <c r="AA235" i="12" s="1"/>
  <c r="W236" i="12"/>
  <c r="AA236" i="12" s="1"/>
  <c r="W237" i="12"/>
  <c r="AA237" i="12" s="1"/>
  <c r="W238" i="12"/>
  <c r="AA238" i="12" s="1"/>
  <c r="W239" i="12"/>
  <c r="AA239" i="12" s="1"/>
  <c r="W240" i="12"/>
  <c r="AA240" i="12" s="1"/>
  <c r="W241" i="12"/>
  <c r="AA241" i="12" s="1"/>
  <c r="W242" i="12"/>
  <c r="AA242" i="12" s="1"/>
  <c r="W243" i="12"/>
  <c r="AA243" i="12" s="1"/>
  <c r="W244" i="12"/>
  <c r="AA244" i="12" s="1"/>
  <c r="W245" i="12"/>
  <c r="AA245" i="12" s="1"/>
  <c r="W246" i="12"/>
  <c r="AA246" i="12" s="1"/>
  <c r="W247" i="12"/>
  <c r="AA247" i="12" s="1"/>
  <c r="W248" i="12"/>
  <c r="AA248" i="12" s="1"/>
  <c r="W249" i="12"/>
  <c r="AA249" i="12" s="1"/>
  <c r="W250" i="12"/>
  <c r="AA250" i="12" s="1"/>
  <c r="W251" i="12"/>
  <c r="AA251" i="12" s="1"/>
  <c r="W252" i="12"/>
  <c r="AA252" i="12" s="1"/>
  <c r="W253" i="12"/>
  <c r="AA253" i="12" s="1"/>
  <c r="W254" i="12"/>
  <c r="AA254" i="12" s="1"/>
  <c r="W255" i="12"/>
  <c r="AA255" i="12" s="1"/>
  <c r="W256" i="12"/>
  <c r="AA256" i="12" s="1"/>
  <c r="W257" i="12"/>
  <c r="AA257" i="12" s="1"/>
  <c r="W258" i="12"/>
  <c r="AA258" i="12" s="1"/>
  <c r="W259" i="12"/>
  <c r="AA259" i="12" s="1"/>
  <c r="W260" i="12"/>
  <c r="AA260" i="12" s="1"/>
  <c r="W261" i="12"/>
  <c r="AA261" i="12" s="1"/>
  <c r="W262" i="12"/>
  <c r="AA262" i="12" s="1"/>
  <c r="W263" i="12"/>
  <c r="AA263" i="12" s="1"/>
  <c r="W264" i="12"/>
  <c r="AA264" i="12" s="1"/>
  <c r="W265" i="12"/>
  <c r="AA265" i="12" s="1"/>
  <c r="W266" i="12"/>
  <c r="AA266" i="12" s="1"/>
  <c r="W267" i="12"/>
  <c r="AA267" i="12" s="1"/>
  <c r="W268" i="12"/>
  <c r="AA268" i="12" s="1"/>
  <c r="W269" i="12"/>
  <c r="AA269" i="12" s="1"/>
  <c r="W270" i="12"/>
  <c r="AA270" i="12" s="1"/>
  <c r="W271" i="12"/>
  <c r="AA271" i="12" s="1"/>
  <c r="W272" i="12"/>
  <c r="AA272" i="12" s="1"/>
  <c r="W273" i="12"/>
  <c r="AA273" i="12" s="1"/>
  <c r="W274" i="12"/>
  <c r="AA274" i="12" s="1"/>
  <c r="W275" i="12"/>
  <c r="AA275" i="12" s="1"/>
  <c r="W276" i="12"/>
  <c r="AA276" i="12" s="1"/>
  <c r="W277" i="12"/>
  <c r="AA277" i="12" s="1"/>
  <c r="W278" i="12"/>
  <c r="AA278" i="12" s="1"/>
  <c r="W279" i="12"/>
  <c r="AA279" i="12" s="1"/>
  <c r="W280" i="12"/>
  <c r="AA280" i="12" s="1"/>
  <c r="W281" i="12"/>
  <c r="AA281" i="12" s="1"/>
  <c r="W282" i="12"/>
  <c r="AA282" i="12" s="1"/>
  <c r="W283" i="12"/>
  <c r="AA283" i="12" s="1"/>
  <c r="W284" i="12"/>
  <c r="AA284" i="12" s="1"/>
  <c r="W285" i="12"/>
  <c r="AA285" i="12" s="1"/>
  <c r="W286" i="12"/>
  <c r="AA286" i="12" s="1"/>
  <c r="W287" i="12"/>
  <c r="AA287" i="12" s="1"/>
  <c r="W288" i="12"/>
  <c r="AA288" i="12" s="1"/>
  <c r="W289" i="12"/>
  <c r="AA289" i="12" s="1"/>
  <c r="W290" i="12"/>
  <c r="AA290" i="12" s="1"/>
  <c r="W291" i="12"/>
  <c r="AA291" i="12" s="1"/>
  <c r="W292" i="12"/>
  <c r="AA292" i="12" s="1"/>
  <c r="W293" i="12"/>
  <c r="AA293" i="12" s="1"/>
  <c r="W294" i="12"/>
  <c r="AA294" i="12" s="1"/>
  <c r="W295" i="12"/>
  <c r="AA295" i="12" s="1"/>
  <c r="W296" i="12"/>
  <c r="AA296" i="12" s="1"/>
  <c r="W297" i="12"/>
  <c r="AA297" i="12" s="1"/>
  <c r="W298" i="12"/>
  <c r="AA298" i="12" s="1"/>
  <c r="W299" i="12"/>
  <c r="AA299" i="12" s="1"/>
  <c r="W300" i="12"/>
  <c r="AA300" i="12" s="1"/>
  <c r="W301" i="12"/>
  <c r="AA301" i="12" s="1"/>
  <c r="W302" i="12"/>
  <c r="AA302" i="12" s="1"/>
  <c r="W303" i="12"/>
  <c r="AA303" i="12" s="1"/>
  <c r="W304" i="12"/>
  <c r="AA304" i="12" s="1"/>
  <c r="W305" i="12"/>
  <c r="AA305" i="12" s="1"/>
  <c r="W306" i="12"/>
  <c r="AA306" i="12" s="1"/>
  <c r="W307" i="12"/>
  <c r="AA307" i="12" s="1"/>
  <c r="W308" i="12"/>
  <c r="AA308" i="12" s="1"/>
  <c r="W309" i="12"/>
  <c r="AA309" i="12" s="1"/>
  <c r="W310" i="12"/>
  <c r="AA310" i="12" s="1"/>
  <c r="W311" i="12"/>
  <c r="AA311" i="12" s="1"/>
  <c r="W312" i="12"/>
  <c r="AA312" i="12" s="1"/>
  <c r="W313" i="12"/>
  <c r="AA313" i="12" s="1"/>
  <c r="W314" i="12"/>
  <c r="AA314" i="12" s="1"/>
  <c r="W315" i="12"/>
  <c r="AA315" i="12" s="1"/>
  <c r="W316" i="12"/>
  <c r="AA316" i="12" s="1"/>
  <c r="W317" i="12"/>
  <c r="AA317" i="12" s="1"/>
  <c r="W318" i="12"/>
  <c r="AA318" i="12" s="1"/>
  <c r="W319" i="12"/>
  <c r="AA319" i="12" s="1"/>
  <c r="W320" i="12"/>
  <c r="AA320" i="12" s="1"/>
  <c r="W321" i="12"/>
  <c r="AA321" i="12" s="1"/>
  <c r="W322" i="12"/>
  <c r="AA322" i="12" s="1"/>
  <c r="W323" i="12"/>
  <c r="AA323" i="12" s="1"/>
  <c r="W324" i="12"/>
  <c r="AA324" i="12" s="1"/>
  <c r="W325" i="12"/>
  <c r="AA325" i="12" s="1"/>
  <c r="W326" i="12"/>
  <c r="AA326" i="12" s="1"/>
  <c r="W327" i="12"/>
  <c r="AA327" i="12" s="1"/>
  <c r="W328" i="12"/>
  <c r="AA328" i="12" s="1"/>
  <c r="W329" i="12"/>
  <c r="AA329" i="12" s="1"/>
  <c r="W330" i="12"/>
  <c r="AA330" i="12" s="1"/>
  <c r="W331" i="12"/>
  <c r="AA331" i="12" s="1"/>
  <c r="W332" i="12"/>
  <c r="AA332" i="12" s="1"/>
  <c r="W333" i="12"/>
  <c r="AA333" i="12" s="1"/>
  <c r="W334" i="12"/>
  <c r="AA334" i="12" s="1"/>
  <c r="W335" i="12"/>
  <c r="AA335" i="12" s="1"/>
  <c r="W336" i="12"/>
  <c r="AA336" i="12" s="1"/>
  <c r="W337" i="12"/>
  <c r="AA337" i="12" s="1"/>
  <c r="W338" i="12"/>
  <c r="AA338" i="12" s="1"/>
  <c r="W339" i="12"/>
  <c r="AA339" i="12" s="1"/>
  <c r="W340" i="12"/>
  <c r="AA340" i="12" s="1"/>
  <c r="W341" i="12"/>
  <c r="AA341" i="12" s="1"/>
  <c r="W342" i="12"/>
  <c r="AA342" i="12" s="1"/>
  <c r="W343" i="12"/>
  <c r="AA343" i="12" s="1"/>
  <c r="W344" i="12"/>
  <c r="AA344" i="12" s="1"/>
  <c r="W345" i="12"/>
  <c r="AA345" i="12" s="1"/>
  <c r="W346" i="12"/>
  <c r="AA346" i="12" s="1"/>
  <c r="W347" i="12"/>
  <c r="AA347" i="12" s="1"/>
  <c r="W348" i="12"/>
  <c r="AA348" i="12" s="1"/>
  <c r="W349" i="12"/>
  <c r="AA349" i="12" s="1"/>
  <c r="W350" i="12"/>
  <c r="AA350" i="12" s="1"/>
  <c r="W351" i="12"/>
  <c r="AA351" i="12" s="1"/>
  <c r="W352" i="12"/>
  <c r="AA352" i="12" s="1"/>
  <c r="W353" i="12"/>
  <c r="AA353" i="12" s="1"/>
  <c r="W354" i="12"/>
  <c r="AA354" i="12" s="1"/>
  <c r="W355" i="12"/>
  <c r="AA355" i="12" s="1"/>
  <c r="W356" i="12"/>
  <c r="AA356" i="12" s="1"/>
  <c r="W357" i="12"/>
  <c r="AA357" i="12" s="1"/>
  <c r="W358" i="12"/>
  <c r="AA358" i="12" s="1"/>
  <c r="W359" i="12"/>
  <c r="AA359" i="12" s="1"/>
  <c r="W360" i="12"/>
  <c r="AA360" i="12" s="1"/>
  <c r="W361" i="12"/>
  <c r="AA361" i="12" s="1"/>
  <c r="W362" i="12"/>
  <c r="AA362" i="12" s="1"/>
  <c r="W363" i="12"/>
  <c r="AA363" i="12" s="1"/>
  <c r="W364" i="12"/>
  <c r="AA364" i="12" s="1"/>
  <c r="W365" i="12"/>
  <c r="AA365" i="12" s="1"/>
  <c r="W366" i="12"/>
  <c r="AA366" i="12" s="1"/>
  <c r="W367" i="12"/>
  <c r="AA367" i="12" s="1"/>
  <c r="W368" i="12"/>
  <c r="AA368" i="12" s="1"/>
  <c r="W369" i="12"/>
  <c r="AA369" i="12" s="1"/>
  <c r="W370" i="12"/>
  <c r="AA370" i="12" s="1"/>
  <c r="W371" i="12"/>
  <c r="AA371" i="12" s="1"/>
  <c r="W372" i="12"/>
  <c r="AA372" i="12" s="1"/>
  <c r="W373" i="12"/>
  <c r="AA373" i="12" s="1"/>
  <c r="W374" i="12"/>
  <c r="AA374" i="12" s="1"/>
  <c r="W375" i="12"/>
  <c r="AA375" i="12" s="1"/>
  <c r="W376" i="12"/>
  <c r="AA376" i="12" s="1"/>
  <c r="W377" i="12"/>
  <c r="AA377" i="12" s="1"/>
  <c r="W378" i="12"/>
  <c r="AA378" i="12" s="1"/>
  <c r="W379" i="12"/>
  <c r="AA379" i="12" s="1"/>
  <c r="W380" i="12"/>
  <c r="AA380" i="12" s="1"/>
  <c r="W381" i="12"/>
  <c r="AA381" i="12" s="1"/>
  <c r="W382" i="12"/>
  <c r="AA382" i="12" s="1"/>
  <c r="W383" i="12"/>
  <c r="AA383" i="12" s="1"/>
  <c r="W384" i="12"/>
  <c r="AA384" i="12" s="1"/>
  <c r="W385" i="12"/>
  <c r="AA385" i="12" s="1"/>
  <c r="W386" i="12"/>
  <c r="AA386" i="12" s="1"/>
  <c r="W387" i="12"/>
  <c r="AA387" i="12" s="1"/>
  <c r="W388" i="12"/>
  <c r="AA388" i="12" s="1"/>
  <c r="W389" i="12"/>
  <c r="AA389" i="12" s="1"/>
  <c r="W390" i="12"/>
  <c r="AA390" i="12" s="1"/>
  <c r="W391" i="12"/>
  <c r="AA391" i="12" s="1"/>
  <c r="W392" i="12"/>
  <c r="AA392" i="12" s="1"/>
  <c r="W393" i="12"/>
  <c r="AA393" i="12" s="1"/>
  <c r="W394" i="12"/>
  <c r="AA394" i="12" s="1"/>
  <c r="W395" i="12"/>
  <c r="AA395" i="12" s="1"/>
  <c r="W396" i="12"/>
  <c r="AA396" i="12" s="1"/>
  <c r="W397" i="12"/>
  <c r="AA397" i="12" s="1"/>
  <c r="W398" i="12"/>
  <c r="AA398" i="12" s="1"/>
  <c r="W399" i="12"/>
  <c r="AA399" i="12" s="1"/>
  <c r="W400" i="12"/>
  <c r="AA400" i="12" s="1"/>
  <c r="W401" i="12"/>
  <c r="AA401" i="12" s="1"/>
  <c r="W402" i="12"/>
  <c r="AA402" i="12" s="1"/>
  <c r="W403" i="12"/>
  <c r="AA403" i="12" s="1"/>
  <c r="W404" i="12"/>
  <c r="AA404" i="12" s="1"/>
  <c r="W405" i="12"/>
  <c r="AA405" i="12" s="1"/>
  <c r="W406" i="12"/>
  <c r="AA406" i="12" s="1"/>
  <c r="W407" i="12"/>
  <c r="AA407" i="12" s="1"/>
  <c r="W408" i="12"/>
  <c r="AA408" i="12" s="1"/>
  <c r="W409" i="12"/>
  <c r="AA409" i="12" s="1"/>
  <c r="W410" i="12"/>
  <c r="AA410" i="12" s="1"/>
  <c r="W411" i="12"/>
  <c r="AA411" i="12" s="1"/>
  <c r="W412" i="12"/>
  <c r="AA412" i="12" s="1"/>
  <c r="W413" i="12"/>
  <c r="AA413" i="12" s="1"/>
  <c r="W414" i="12"/>
  <c r="AA414" i="12" s="1"/>
  <c r="W415" i="12"/>
  <c r="AA415" i="12" s="1"/>
  <c r="W416" i="12"/>
  <c r="AA416" i="12" s="1"/>
  <c r="W417" i="12"/>
  <c r="AA417" i="12" s="1"/>
  <c r="W418" i="12"/>
  <c r="AA418" i="12" s="1"/>
  <c r="W419" i="12"/>
  <c r="AA419" i="12" s="1"/>
  <c r="W420" i="12"/>
  <c r="AA420" i="12" s="1"/>
  <c r="W421" i="12"/>
  <c r="AA421" i="12" s="1"/>
  <c r="W422" i="12"/>
  <c r="AA422" i="12" s="1"/>
  <c r="W423" i="12"/>
  <c r="AA423" i="12" s="1"/>
  <c r="W424" i="12"/>
  <c r="AA424" i="12" s="1"/>
  <c r="W425" i="12"/>
  <c r="AA425" i="12" s="1"/>
  <c r="W426" i="12"/>
  <c r="AA426" i="12" s="1"/>
  <c r="W427" i="12"/>
  <c r="AA427" i="12" s="1"/>
  <c r="W428" i="12"/>
  <c r="AA428" i="12" s="1"/>
  <c r="W429" i="12"/>
  <c r="AA429" i="12" s="1"/>
  <c r="W430" i="12"/>
  <c r="AA430" i="12" s="1"/>
  <c r="W431" i="12"/>
  <c r="AA431" i="12" s="1"/>
  <c r="W432" i="12"/>
  <c r="AA432" i="12" s="1"/>
  <c r="W433" i="12"/>
  <c r="AA433" i="12" s="1"/>
  <c r="W434" i="12"/>
  <c r="AA434" i="12" s="1"/>
  <c r="W435" i="12"/>
  <c r="AA435" i="12" s="1"/>
  <c r="W436" i="12"/>
  <c r="AA436" i="12" s="1"/>
  <c r="W437" i="12"/>
  <c r="AA437" i="12" s="1"/>
  <c r="W438" i="12"/>
  <c r="AA438" i="12" s="1"/>
  <c r="W439" i="12"/>
  <c r="AA439" i="12" s="1"/>
  <c r="W440" i="12"/>
  <c r="AA440" i="12" s="1"/>
  <c r="W441" i="12"/>
  <c r="AA441" i="12" s="1"/>
  <c r="W442" i="12"/>
  <c r="AA442" i="12" s="1"/>
  <c r="W443" i="12"/>
  <c r="AA443" i="12" s="1"/>
  <c r="W444" i="12"/>
  <c r="AA444" i="12" s="1"/>
  <c r="W445" i="12"/>
  <c r="AA445" i="12" s="1"/>
  <c r="W446" i="12"/>
  <c r="AA446" i="12" s="1"/>
  <c r="W447" i="12"/>
  <c r="AA447" i="12" s="1"/>
  <c r="W448" i="12"/>
  <c r="AA448" i="12" s="1"/>
  <c r="W449" i="12"/>
  <c r="AA449" i="12" s="1"/>
  <c r="W450" i="12"/>
  <c r="AA450" i="12" s="1"/>
  <c r="W451" i="12"/>
  <c r="AA451" i="12" s="1"/>
  <c r="W452" i="12"/>
  <c r="AA452" i="12" s="1"/>
  <c r="W453" i="12"/>
  <c r="AA453" i="12" s="1"/>
  <c r="W454" i="12"/>
  <c r="AA454" i="12" s="1"/>
  <c r="W455" i="12"/>
  <c r="AA455" i="12" s="1"/>
  <c r="W456" i="12"/>
  <c r="AA456" i="12" s="1"/>
  <c r="W457" i="12"/>
  <c r="AA457" i="12" s="1"/>
  <c r="W458" i="12"/>
  <c r="AA458" i="12" s="1"/>
  <c r="W459" i="12"/>
  <c r="AA459" i="12" s="1"/>
  <c r="W460" i="12"/>
  <c r="AA460" i="12" s="1"/>
  <c r="W461" i="12"/>
  <c r="AA461" i="12" s="1"/>
  <c r="W462" i="12"/>
  <c r="AA462" i="12" s="1"/>
  <c r="W463" i="12"/>
  <c r="AA463" i="12" s="1"/>
  <c r="W464" i="12"/>
  <c r="AA464" i="12" s="1"/>
  <c r="W465" i="12"/>
  <c r="AA465" i="12" s="1"/>
  <c r="W466" i="12"/>
  <c r="AA466" i="12" s="1"/>
  <c r="W467" i="12"/>
  <c r="AA467" i="12" s="1"/>
  <c r="W468" i="12"/>
  <c r="AA468" i="12" s="1"/>
  <c r="W469" i="12"/>
  <c r="AA469" i="12" s="1"/>
  <c r="W470" i="12"/>
  <c r="AA470" i="12" s="1"/>
  <c r="W471" i="12"/>
  <c r="AA471" i="12" s="1"/>
  <c r="W472" i="12"/>
  <c r="AA472" i="12" s="1"/>
  <c r="W473" i="12"/>
  <c r="AA473" i="12" s="1"/>
  <c r="W474" i="12"/>
  <c r="AA474" i="12" s="1"/>
  <c r="W475" i="12"/>
  <c r="AA475" i="12" s="1"/>
  <c r="W476" i="12"/>
  <c r="AA476" i="12" s="1"/>
  <c r="W477" i="12"/>
  <c r="AA477" i="12" s="1"/>
  <c r="W478" i="12"/>
  <c r="AA478" i="12" s="1"/>
  <c r="W479" i="12"/>
  <c r="AA479" i="12" s="1"/>
  <c r="W480" i="12"/>
  <c r="AA480" i="12" s="1"/>
  <c r="W481" i="12"/>
  <c r="AA481" i="12" s="1"/>
  <c r="W482" i="12"/>
  <c r="AA482" i="12" s="1"/>
  <c r="W483" i="12"/>
  <c r="AA483" i="12" s="1"/>
  <c r="W484" i="12"/>
  <c r="AA484" i="12" s="1"/>
  <c r="W485" i="12"/>
  <c r="AA485" i="12" s="1"/>
  <c r="W486" i="12"/>
  <c r="AA486" i="12" s="1"/>
  <c r="W487" i="12"/>
  <c r="AA487" i="12" s="1"/>
  <c r="W488" i="12"/>
  <c r="AA488" i="12" s="1"/>
  <c r="W489" i="12"/>
  <c r="AA489" i="12" s="1"/>
  <c r="W490" i="12"/>
  <c r="AA490" i="12" s="1"/>
  <c r="W491" i="12"/>
  <c r="AA491" i="12" s="1"/>
  <c r="W492" i="12"/>
  <c r="AA492" i="12" s="1"/>
  <c r="W493" i="12"/>
  <c r="AA493" i="12" s="1"/>
  <c r="W494" i="12"/>
  <c r="AA494" i="12" s="1"/>
  <c r="W495" i="12"/>
  <c r="AA495" i="12" s="1"/>
  <c r="W496" i="12"/>
  <c r="AA496" i="12" s="1"/>
  <c r="W497" i="12"/>
  <c r="AA497" i="12" s="1"/>
  <c r="W498" i="12"/>
  <c r="AA498" i="12" s="1"/>
  <c r="W499" i="12"/>
  <c r="AA499" i="12" s="1"/>
  <c r="W500" i="12"/>
  <c r="AA500" i="12" s="1"/>
  <c r="W501" i="12"/>
  <c r="AA501" i="12" s="1"/>
  <c r="W502" i="12"/>
  <c r="AA502" i="12" s="1"/>
  <c r="W503" i="12"/>
  <c r="AA503" i="12" s="1"/>
  <c r="W504" i="12"/>
  <c r="AA504" i="12" s="1"/>
  <c r="W505" i="12"/>
  <c r="AA505" i="12" s="1"/>
  <c r="W506" i="12"/>
  <c r="AA506" i="12" s="1"/>
  <c r="W507" i="12"/>
  <c r="AA507" i="12" s="1"/>
  <c r="W508" i="12"/>
  <c r="AA508" i="12" s="1"/>
  <c r="W509" i="12"/>
  <c r="AA509" i="12" s="1"/>
  <c r="W510" i="12"/>
  <c r="AA510" i="12" s="1"/>
  <c r="W511" i="12"/>
  <c r="AA511" i="12" s="1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AK7" i="13"/>
  <c r="AM7" i="13" s="1"/>
  <c r="AK8" i="13"/>
  <c r="AM8" i="13" s="1"/>
  <c r="AK9" i="13"/>
  <c r="AM9" i="13" s="1"/>
  <c r="AK15" i="13"/>
  <c r="AM15" i="13" s="1"/>
  <c r="AK16" i="13"/>
  <c r="AM16" i="13" s="1"/>
  <c r="AK17" i="13"/>
  <c r="AM17" i="13" s="1"/>
  <c r="AK23" i="13"/>
  <c r="AM23" i="13" s="1"/>
  <c r="AK24" i="13"/>
  <c r="AM24" i="13" s="1"/>
  <c r="AK25" i="13"/>
  <c r="AM25" i="13" s="1"/>
  <c r="AK31" i="13"/>
  <c r="AM31" i="13" s="1"/>
  <c r="AK32" i="13"/>
  <c r="AM32" i="13" s="1"/>
  <c r="AK33" i="13"/>
  <c r="AM33" i="13" s="1"/>
  <c r="AG6" i="16"/>
  <c r="AG6" i="15"/>
  <c r="AG6" i="14"/>
  <c r="AG6" i="13"/>
  <c r="AG6" i="12"/>
  <c r="W7" i="15"/>
  <c r="AA7" i="15" s="1"/>
  <c r="W8" i="15"/>
  <c r="AA8" i="15" s="1"/>
  <c r="W9" i="15"/>
  <c r="AA9" i="15" s="1"/>
  <c r="W10" i="15"/>
  <c r="AA10" i="15" s="1"/>
  <c r="W11" i="15"/>
  <c r="AA11" i="15" s="1"/>
  <c r="W12" i="15"/>
  <c r="AA12" i="15" s="1"/>
  <c r="W13" i="15"/>
  <c r="AA13" i="15" s="1"/>
  <c r="W14" i="15"/>
  <c r="W15" i="15"/>
  <c r="AA15" i="15" s="1"/>
  <c r="W16" i="15"/>
  <c r="AA16" i="15" s="1"/>
  <c r="W17" i="15"/>
  <c r="AA17" i="15" s="1"/>
  <c r="W18" i="15"/>
  <c r="AA18" i="15" s="1"/>
  <c r="W19" i="15"/>
  <c r="AA19" i="15" s="1"/>
  <c r="W20" i="15"/>
  <c r="AA20" i="15" s="1"/>
  <c r="W21" i="15"/>
  <c r="AA21" i="15" s="1"/>
  <c r="W22" i="15"/>
  <c r="AA22" i="15" s="1"/>
  <c r="W23" i="15"/>
  <c r="AA23" i="15" s="1"/>
  <c r="W24" i="15"/>
  <c r="AA24" i="15" s="1"/>
  <c r="W25" i="15"/>
  <c r="AA25" i="15" s="1"/>
  <c r="W26" i="15"/>
  <c r="AA26" i="15" s="1"/>
  <c r="W27" i="15"/>
  <c r="AA27" i="15" s="1"/>
  <c r="W28" i="15"/>
  <c r="AA28" i="15" s="1"/>
  <c r="W29" i="15"/>
  <c r="AA29" i="15" s="1"/>
  <c r="W30" i="15"/>
  <c r="AA30" i="15" s="1"/>
  <c r="W31" i="15"/>
  <c r="AA31" i="15" s="1"/>
  <c r="W32" i="15"/>
  <c r="AA32" i="15" s="1"/>
  <c r="W33" i="15"/>
  <c r="AA33" i="15" s="1"/>
  <c r="W34" i="15"/>
  <c r="AA34" i="15" s="1"/>
  <c r="W35" i="15"/>
  <c r="AA35" i="15" s="1"/>
  <c r="W36" i="15"/>
  <c r="AA36" i="15" s="1"/>
  <c r="W37" i="15"/>
  <c r="AA37" i="15" s="1"/>
  <c r="W38" i="15"/>
  <c r="AA38" i="15" s="1"/>
  <c r="W39" i="15"/>
  <c r="AA39" i="15" s="1"/>
  <c r="W40" i="15"/>
  <c r="AA40" i="15" s="1"/>
  <c r="W41" i="15"/>
  <c r="AA41" i="15" s="1"/>
  <c r="W42" i="15"/>
  <c r="AA42" i="15" s="1"/>
  <c r="W43" i="15"/>
  <c r="AA43" i="15" s="1"/>
  <c r="W44" i="15"/>
  <c r="AA44" i="15" s="1"/>
  <c r="W45" i="15"/>
  <c r="AA45" i="15" s="1"/>
  <c r="W46" i="15"/>
  <c r="AA46" i="15" s="1"/>
  <c r="W47" i="15"/>
  <c r="AA47" i="15" s="1"/>
  <c r="W48" i="15"/>
  <c r="AA48" i="15" s="1"/>
  <c r="W49" i="15"/>
  <c r="AA49" i="15" s="1"/>
  <c r="W50" i="15"/>
  <c r="AA50" i="15" s="1"/>
  <c r="W51" i="15"/>
  <c r="AA51" i="15" s="1"/>
  <c r="W52" i="15"/>
  <c r="AA52" i="15" s="1"/>
  <c r="W53" i="15"/>
  <c r="AA53" i="15" s="1"/>
  <c r="W54" i="15"/>
  <c r="AA54" i="15" s="1"/>
  <c r="W55" i="15"/>
  <c r="W56" i="15"/>
  <c r="AA56" i="15" s="1"/>
  <c r="W57" i="15"/>
  <c r="AA57" i="15" s="1"/>
  <c r="W58" i="15"/>
  <c r="AA58" i="15" s="1"/>
  <c r="W59" i="15"/>
  <c r="AA59" i="15" s="1"/>
  <c r="W60" i="15"/>
  <c r="AA60" i="15" s="1"/>
  <c r="W61" i="15"/>
  <c r="AA61" i="15" s="1"/>
  <c r="W62" i="15"/>
  <c r="AA62" i="15" s="1"/>
  <c r="W63" i="15"/>
  <c r="AA63" i="15" s="1"/>
  <c r="W64" i="15"/>
  <c r="AA64" i="15" s="1"/>
  <c r="W65" i="15"/>
  <c r="AA65" i="15" s="1"/>
  <c r="W66" i="15"/>
  <c r="AA66" i="15" s="1"/>
  <c r="W67" i="15"/>
  <c r="AA67" i="15" s="1"/>
  <c r="W68" i="15"/>
  <c r="AA68" i="15" s="1"/>
  <c r="W69" i="15"/>
  <c r="AA69" i="15" s="1"/>
  <c r="W70" i="15"/>
  <c r="AA70" i="15" s="1"/>
  <c r="W71" i="15"/>
  <c r="AA71" i="15" s="1"/>
  <c r="W72" i="15"/>
  <c r="AA72" i="15" s="1"/>
  <c r="W73" i="15"/>
  <c r="AA73" i="15" s="1"/>
  <c r="W74" i="15"/>
  <c r="AA74" i="15" s="1"/>
  <c r="W75" i="15"/>
  <c r="AA75" i="15" s="1"/>
  <c r="W76" i="15"/>
  <c r="AA76" i="15" s="1"/>
  <c r="W77" i="15"/>
  <c r="AA77" i="15" s="1"/>
  <c r="W78" i="15"/>
  <c r="AA78" i="15" s="1"/>
  <c r="W79" i="15"/>
  <c r="AA79" i="15" s="1"/>
  <c r="W80" i="15"/>
  <c r="AA80" i="15" s="1"/>
  <c r="W81" i="15"/>
  <c r="AA81" i="15" s="1"/>
  <c r="W82" i="15"/>
  <c r="AA82" i="15" s="1"/>
  <c r="W83" i="15"/>
  <c r="AA83" i="15" s="1"/>
  <c r="W84" i="15"/>
  <c r="AA84" i="15" s="1"/>
  <c r="W85" i="15"/>
  <c r="AA85" i="15" s="1"/>
  <c r="W86" i="15"/>
  <c r="AA86" i="15" s="1"/>
  <c r="W87" i="15"/>
  <c r="AA87" i="15" s="1"/>
  <c r="W88" i="15"/>
  <c r="W89" i="15"/>
  <c r="AA89" i="15" s="1"/>
  <c r="W90" i="15"/>
  <c r="AA90" i="15" s="1"/>
  <c r="W91" i="15"/>
  <c r="AA91" i="15" s="1"/>
  <c r="W92" i="15"/>
  <c r="AA92" i="15" s="1"/>
  <c r="W93" i="15"/>
  <c r="AA93" i="15" s="1"/>
  <c r="W94" i="15"/>
  <c r="AA94" i="15" s="1"/>
  <c r="W95" i="15"/>
  <c r="AA95" i="15" s="1"/>
  <c r="W96" i="15"/>
  <c r="AA96" i="15" s="1"/>
  <c r="W97" i="15"/>
  <c r="AA97" i="15" s="1"/>
  <c r="W98" i="15"/>
  <c r="AA98" i="15" s="1"/>
  <c r="W99" i="15"/>
  <c r="AA99" i="15" s="1"/>
  <c r="W100" i="15"/>
  <c r="AA100" i="15" s="1"/>
  <c r="W101" i="15"/>
  <c r="AA101" i="15" s="1"/>
  <c r="W102" i="15"/>
  <c r="AA102" i="15" s="1"/>
  <c r="W103" i="15"/>
  <c r="AA103" i="15" s="1"/>
  <c r="W104" i="15"/>
  <c r="AA104" i="15" s="1"/>
  <c r="W105" i="15"/>
  <c r="AA105" i="15" s="1"/>
  <c r="W106" i="15"/>
  <c r="AA106" i="15" s="1"/>
  <c r="W107" i="15"/>
  <c r="AA107" i="15" s="1"/>
  <c r="V7" i="14"/>
  <c r="Z7" i="14" s="1"/>
  <c r="V8" i="14"/>
  <c r="V9" i="14"/>
  <c r="Z9" i="14" s="1"/>
  <c r="V10" i="14"/>
  <c r="Z10" i="14" s="1"/>
  <c r="V11" i="14"/>
  <c r="V12" i="14"/>
  <c r="Z12" i="14" s="1"/>
  <c r="V13" i="14"/>
  <c r="V14" i="14"/>
  <c r="Z14" i="14" s="1"/>
  <c r="V15" i="14"/>
  <c r="Z15" i="14" s="1"/>
  <c r="V16" i="14"/>
  <c r="V17" i="14"/>
  <c r="Z17" i="14" s="1"/>
  <c r="V18" i="14"/>
  <c r="Z18" i="14" s="1"/>
  <c r="V19" i="14"/>
  <c r="Z19" i="14" s="1"/>
  <c r="V20" i="14"/>
  <c r="Z20" i="14" s="1"/>
  <c r="V21" i="14"/>
  <c r="Z21" i="14" s="1"/>
  <c r="V22" i="14"/>
  <c r="V23" i="14"/>
  <c r="Z23" i="14" s="1"/>
  <c r="V24" i="14"/>
  <c r="V25" i="14"/>
  <c r="Z25" i="14" s="1"/>
  <c r="V26" i="14"/>
  <c r="Z26" i="14" s="1"/>
  <c r="V27" i="14"/>
  <c r="Z27" i="14" s="1"/>
  <c r="V28" i="14"/>
  <c r="Z28" i="14" s="1"/>
  <c r="V29" i="14"/>
  <c r="V30" i="14"/>
  <c r="V31" i="14"/>
  <c r="Z31" i="14" s="1"/>
  <c r="V32" i="14"/>
  <c r="Z32" i="14" s="1"/>
  <c r="V33" i="14"/>
  <c r="V34" i="14"/>
  <c r="Z34" i="14" s="1"/>
  <c r="V35" i="14"/>
  <c r="Z35" i="14" s="1"/>
  <c r="V36" i="14"/>
  <c r="V37" i="14"/>
  <c r="Z37" i="14" s="1"/>
  <c r="V38" i="14"/>
  <c r="Z38" i="14" s="1"/>
  <c r="V39" i="14"/>
  <c r="V40" i="14"/>
  <c r="Z40" i="14" s="1"/>
  <c r="V41" i="14"/>
  <c r="Z41" i="14" s="1"/>
  <c r="V42" i="14"/>
  <c r="Z42" i="14" s="1"/>
  <c r="V43" i="14"/>
  <c r="V44" i="14"/>
  <c r="V45" i="14"/>
  <c r="Z45" i="14" s="1"/>
  <c r="V46" i="14"/>
  <c r="Z46" i="14" s="1"/>
  <c r="AK7" i="15"/>
  <c r="AM7" i="15" s="1"/>
  <c r="AK8" i="15"/>
  <c r="AM8" i="15" s="1"/>
  <c r="AK9" i="15"/>
  <c r="AM9" i="15" s="1"/>
  <c r="AK13" i="15"/>
  <c r="AM13" i="15" s="1"/>
  <c r="AK14" i="15"/>
  <c r="AM14" i="15" s="1"/>
  <c r="AK15" i="15"/>
  <c r="AM15" i="15" s="1"/>
  <c r="AK16" i="15"/>
  <c r="AM16" i="15" s="1"/>
  <c r="AK17" i="15"/>
  <c r="AM17" i="15" s="1"/>
  <c r="AK21" i="15"/>
  <c r="AM21" i="15" s="1"/>
  <c r="AK22" i="15"/>
  <c r="AM22" i="15" s="1"/>
  <c r="AK23" i="15"/>
  <c r="AM23" i="15" s="1"/>
  <c r="AK24" i="15"/>
  <c r="AM24" i="15" s="1"/>
  <c r="AK25" i="15"/>
  <c r="AM25" i="15" s="1"/>
  <c r="AK29" i="15"/>
  <c r="AM29" i="15" s="1"/>
  <c r="AK30" i="15"/>
  <c r="AM30" i="15" s="1"/>
  <c r="AK31" i="15"/>
  <c r="AM31" i="15" s="1"/>
  <c r="AK32" i="15"/>
  <c r="AM32" i="15" s="1"/>
  <c r="AK33" i="15"/>
  <c r="AM33" i="15" s="1"/>
  <c r="AK37" i="15"/>
  <c r="AM37" i="15" s="1"/>
  <c r="AK38" i="15"/>
  <c r="AM38" i="15" s="1"/>
  <c r="AK39" i="15"/>
  <c r="AM39" i="15" s="1"/>
  <c r="AK40" i="15"/>
  <c r="AM40" i="15" s="1"/>
  <c r="AK41" i="15"/>
  <c r="AM41" i="15" s="1"/>
  <c r="AK45" i="15"/>
  <c r="AM45" i="15" s="1"/>
  <c r="AK46" i="15"/>
  <c r="AK47" i="15"/>
  <c r="AM47" i="15" s="1"/>
  <c r="AK48" i="15"/>
  <c r="AM48" i="15" s="1"/>
  <c r="AK49" i="15"/>
  <c r="AM49" i="15" s="1"/>
  <c r="AK53" i="15"/>
  <c r="AM53" i="15" s="1"/>
  <c r="AK54" i="15"/>
  <c r="AM54" i="15" s="1"/>
  <c r="AK55" i="15"/>
  <c r="AM55" i="15" s="1"/>
  <c r="AK56" i="15"/>
  <c r="AM56" i="15" s="1"/>
  <c r="AK57" i="15"/>
  <c r="AM57" i="15" s="1"/>
  <c r="AK61" i="15"/>
  <c r="AM61" i="15" s="1"/>
  <c r="AK62" i="15"/>
  <c r="AM62" i="15" s="1"/>
  <c r="AK63" i="15"/>
  <c r="AM63" i="15" s="1"/>
  <c r="AK64" i="15"/>
  <c r="AM64" i="15" s="1"/>
  <c r="AK65" i="15"/>
  <c r="AM65" i="15" s="1"/>
  <c r="AK69" i="15"/>
  <c r="AM69" i="15" s="1"/>
  <c r="AK70" i="15"/>
  <c r="AM70" i="15" s="1"/>
  <c r="AK71" i="15"/>
  <c r="AM71" i="15" s="1"/>
  <c r="AK72" i="15"/>
  <c r="AM72" i="15" s="1"/>
  <c r="AK73" i="15"/>
  <c r="AM73" i="15" s="1"/>
  <c r="AK77" i="15"/>
  <c r="AM77" i="15" s="1"/>
  <c r="AK78" i="15"/>
  <c r="AM78" i="15" s="1"/>
  <c r="AK79" i="15"/>
  <c r="AM79" i="15" s="1"/>
  <c r="AK80" i="15"/>
  <c r="AM80" i="15" s="1"/>
  <c r="AK81" i="15"/>
  <c r="AM81" i="15" s="1"/>
  <c r="AK85" i="15"/>
  <c r="AM85" i="15" s="1"/>
  <c r="AK86" i="15"/>
  <c r="AM86" i="15" s="1"/>
  <c r="AK87" i="15"/>
  <c r="AM87" i="15" s="1"/>
  <c r="AK88" i="15"/>
  <c r="AM88" i="15" s="1"/>
  <c r="AK89" i="15"/>
  <c r="AM89" i="15" s="1"/>
  <c r="AK93" i="15"/>
  <c r="AM93" i="15" s="1"/>
  <c r="AK94" i="15"/>
  <c r="AM94" i="15" s="1"/>
  <c r="AK95" i="15"/>
  <c r="AM95" i="15" s="1"/>
  <c r="AK96" i="15"/>
  <c r="AM96" i="15" s="1"/>
  <c r="AK97" i="15"/>
  <c r="AM97" i="15" s="1"/>
  <c r="AK101" i="15"/>
  <c r="AM101" i="15" s="1"/>
  <c r="AK102" i="15"/>
  <c r="AM102" i="15" s="1"/>
  <c r="AK103" i="15"/>
  <c r="AM103" i="15" s="1"/>
  <c r="AK104" i="15"/>
  <c r="AM104" i="15" s="1"/>
  <c r="AK105" i="15"/>
  <c r="X7" i="13"/>
  <c r="X8" i="13"/>
  <c r="AB8" i="13" s="1"/>
  <c r="X9" i="13"/>
  <c r="AB9" i="13" s="1"/>
  <c r="X10" i="13"/>
  <c r="AB10" i="13" s="1"/>
  <c r="X11" i="13"/>
  <c r="AB11" i="13" s="1"/>
  <c r="X12" i="13"/>
  <c r="AB12" i="13" s="1"/>
  <c r="X13" i="13"/>
  <c r="AB13" i="13" s="1"/>
  <c r="X14" i="13"/>
  <c r="X15" i="13"/>
  <c r="X16" i="13"/>
  <c r="AB16" i="13" s="1"/>
  <c r="X17" i="13"/>
  <c r="AB17" i="13" s="1"/>
  <c r="X18" i="13"/>
  <c r="AB18" i="13" s="1"/>
  <c r="X19" i="13"/>
  <c r="AB19" i="13" s="1"/>
  <c r="X20" i="13"/>
  <c r="X21" i="13"/>
  <c r="AB21" i="13" s="1"/>
  <c r="X22" i="13"/>
  <c r="AB22" i="13" s="1"/>
  <c r="X23" i="13"/>
  <c r="AB23" i="13" s="1"/>
  <c r="X24" i="13"/>
  <c r="AB24" i="13" s="1"/>
  <c r="X25" i="13"/>
  <c r="AB25" i="13" s="1"/>
  <c r="X26" i="13"/>
  <c r="X27" i="13"/>
  <c r="X28" i="13"/>
  <c r="AB28" i="13" s="1"/>
  <c r="X29" i="13"/>
  <c r="AB29" i="13" s="1"/>
  <c r="X30" i="13"/>
  <c r="AB30" i="13" s="1"/>
  <c r="X31" i="13"/>
  <c r="AB31" i="13" s="1"/>
  <c r="X32" i="13"/>
  <c r="AB32" i="13" s="1"/>
  <c r="X33" i="13"/>
  <c r="AB33" i="13" s="1"/>
  <c r="X34" i="13"/>
  <c r="AB34" i="13" s="1"/>
  <c r="X35" i="13"/>
  <c r="X36" i="13"/>
  <c r="AB36" i="13" s="1"/>
  <c r="X7" i="15"/>
  <c r="X8" i="15"/>
  <c r="AB8" i="15" s="1"/>
  <c r="X9" i="15"/>
  <c r="AB9" i="15" s="1"/>
  <c r="X10" i="15"/>
  <c r="AB10" i="15" s="1"/>
  <c r="X11" i="15"/>
  <c r="X12" i="15"/>
  <c r="AB12" i="15" s="1"/>
  <c r="X13" i="15"/>
  <c r="AB13" i="15" s="1"/>
  <c r="X14" i="15"/>
  <c r="AB14" i="15" s="1"/>
  <c r="X15" i="15"/>
  <c r="AB15" i="15" s="1"/>
  <c r="X16" i="15"/>
  <c r="AB16" i="15" s="1"/>
  <c r="X17" i="15"/>
  <c r="AB17" i="15" s="1"/>
  <c r="X18" i="15"/>
  <c r="AB18" i="15" s="1"/>
  <c r="X19" i="15"/>
  <c r="AB19" i="15" s="1"/>
  <c r="X20" i="15"/>
  <c r="X21" i="15"/>
  <c r="AB21" i="15" s="1"/>
  <c r="X22" i="15"/>
  <c r="AB22" i="15" s="1"/>
  <c r="X23" i="15"/>
  <c r="AB23" i="15" s="1"/>
  <c r="X24" i="15"/>
  <c r="X25" i="15"/>
  <c r="AB25" i="15" s="1"/>
  <c r="X26" i="15"/>
  <c r="X27" i="15"/>
  <c r="AB27" i="15" s="1"/>
  <c r="X28" i="15"/>
  <c r="AB28" i="15" s="1"/>
  <c r="X29" i="15"/>
  <c r="X30" i="15"/>
  <c r="AB30" i="15" s="1"/>
  <c r="X31" i="15"/>
  <c r="AB31" i="15" s="1"/>
  <c r="X32" i="15"/>
  <c r="AB32" i="15" s="1"/>
  <c r="X33" i="15"/>
  <c r="AB33" i="15" s="1"/>
  <c r="X34" i="15"/>
  <c r="AB34" i="15" s="1"/>
  <c r="X35" i="15"/>
  <c r="AB35" i="15" s="1"/>
  <c r="X36" i="15"/>
  <c r="X37" i="15"/>
  <c r="AB37" i="15" s="1"/>
  <c r="X38" i="15"/>
  <c r="AB38" i="15" s="1"/>
  <c r="X39" i="15"/>
  <c r="AB39" i="15" s="1"/>
  <c r="X40" i="15"/>
  <c r="AB40" i="15" s="1"/>
  <c r="X41" i="15"/>
  <c r="AB41" i="15" s="1"/>
  <c r="X42" i="15"/>
  <c r="AB42" i="15" s="1"/>
  <c r="X43" i="15"/>
  <c r="AB43" i="15" s="1"/>
  <c r="X44" i="15"/>
  <c r="AB44" i="15" s="1"/>
  <c r="X45" i="15"/>
  <c r="AB45" i="15" s="1"/>
  <c r="X46" i="15"/>
  <c r="AB46" i="15" s="1"/>
  <c r="X47" i="15"/>
  <c r="X48" i="15"/>
  <c r="AB48" i="15" s="1"/>
  <c r="X49" i="15"/>
  <c r="AB49" i="15" s="1"/>
  <c r="X50" i="15"/>
  <c r="AB50" i="15" s="1"/>
  <c r="X51" i="15"/>
  <c r="AB51" i="15" s="1"/>
  <c r="X52" i="15"/>
  <c r="AB52" i="15" s="1"/>
  <c r="X53" i="15"/>
  <c r="AB53" i="15" s="1"/>
  <c r="X54" i="15"/>
  <c r="AB54" i="15" s="1"/>
  <c r="X55" i="15"/>
  <c r="AB55" i="15" s="1"/>
  <c r="X56" i="15"/>
  <c r="AB56" i="15" s="1"/>
  <c r="X57" i="15"/>
  <c r="X58" i="15"/>
  <c r="AB58" i="15" s="1"/>
  <c r="X59" i="15"/>
  <c r="AB59" i="15" s="1"/>
  <c r="X60" i="15"/>
  <c r="AB60" i="15" s="1"/>
  <c r="X61" i="15"/>
  <c r="AB61" i="15" s="1"/>
  <c r="X62" i="15"/>
  <c r="X63" i="15"/>
  <c r="X64" i="15"/>
  <c r="AB64" i="15" s="1"/>
  <c r="X65" i="15"/>
  <c r="AB65" i="15" s="1"/>
  <c r="X66" i="15"/>
  <c r="AB66" i="15" s="1"/>
  <c r="X67" i="15"/>
  <c r="AB67" i="15" s="1"/>
  <c r="X68" i="15"/>
  <c r="AB68" i="15" s="1"/>
  <c r="X69" i="15"/>
  <c r="AB69" i="15" s="1"/>
  <c r="X70" i="15"/>
  <c r="AB70" i="15" s="1"/>
  <c r="X71" i="15"/>
  <c r="AB71" i="15" s="1"/>
  <c r="X72" i="15"/>
  <c r="AB72" i="15" s="1"/>
  <c r="X73" i="15"/>
  <c r="X74" i="15"/>
  <c r="AB74" i="15" s="1"/>
  <c r="X75" i="15"/>
  <c r="AB75" i="15" s="1"/>
  <c r="X76" i="15"/>
  <c r="AB76" i="15" s="1"/>
  <c r="X77" i="15"/>
  <c r="X78" i="15"/>
  <c r="X79" i="15"/>
  <c r="AB79" i="15" s="1"/>
  <c r="X80" i="15"/>
  <c r="X81" i="15"/>
  <c r="AB81" i="15" s="1"/>
  <c r="X82" i="15"/>
  <c r="AB82" i="15" s="1"/>
  <c r="X83" i="15"/>
  <c r="AB83" i="15" s="1"/>
  <c r="X84" i="15"/>
  <c r="AB84" i="15" s="1"/>
  <c r="X85" i="15"/>
  <c r="X86" i="15"/>
  <c r="AB86" i="15" s="1"/>
  <c r="X87" i="15"/>
  <c r="AB87" i="15" s="1"/>
  <c r="X88" i="15"/>
  <c r="AB88" i="15" s="1"/>
  <c r="X89" i="15"/>
  <c r="X90" i="15"/>
  <c r="AB90" i="15" s="1"/>
  <c r="X91" i="15"/>
  <c r="AB91" i="15" s="1"/>
  <c r="X92" i="15"/>
  <c r="AB92" i="15" s="1"/>
  <c r="X93" i="15"/>
  <c r="AB93" i="15" s="1"/>
  <c r="X94" i="15"/>
  <c r="AB94" i="15" s="1"/>
  <c r="X95" i="15"/>
  <c r="AB95" i="15" s="1"/>
  <c r="X96" i="15"/>
  <c r="AB96" i="15" s="1"/>
  <c r="X97" i="15"/>
  <c r="AB97" i="15" s="1"/>
  <c r="X98" i="15"/>
  <c r="AB98" i="15" s="1"/>
  <c r="X99" i="15"/>
  <c r="AB99" i="15" s="1"/>
  <c r="X100" i="15"/>
  <c r="AB100" i="15" s="1"/>
  <c r="X101" i="15"/>
  <c r="X102" i="15"/>
  <c r="AB102" i="15" s="1"/>
  <c r="X103" i="15"/>
  <c r="AB103" i="15" s="1"/>
  <c r="X104" i="15"/>
  <c r="AB104" i="15" s="1"/>
  <c r="X105" i="15"/>
  <c r="X106" i="15"/>
  <c r="AB106" i="15" s="1"/>
  <c r="X107" i="15"/>
  <c r="AL7" i="14"/>
  <c r="AN7" i="14" s="1"/>
  <c r="AL8" i="14"/>
  <c r="AN8" i="14" s="1"/>
  <c r="AL9" i="14"/>
  <c r="AN9" i="14" s="1"/>
  <c r="AL10" i="14"/>
  <c r="AN10" i="14" s="1"/>
  <c r="AL11" i="14"/>
  <c r="AN11" i="14" s="1"/>
  <c r="AL12" i="14"/>
  <c r="AN12" i="14" s="1"/>
  <c r="AL13" i="14"/>
  <c r="AN13" i="14" s="1"/>
  <c r="AL14" i="14"/>
  <c r="AN14" i="14" s="1"/>
  <c r="AL15" i="14"/>
  <c r="AN15" i="14" s="1"/>
  <c r="AL16" i="14"/>
  <c r="AN16" i="14" s="1"/>
  <c r="AL17" i="14"/>
  <c r="AN17" i="14" s="1"/>
  <c r="AL18" i="14"/>
  <c r="AN18" i="14" s="1"/>
  <c r="AL19" i="14"/>
  <c r="AN19" i="14" s="1"/>
  <c r="AL20" i="14"/>
  <c r="AN20" i="14" s="1"/>
  <c r="AL21" i="14"/>
  <c r="AN21" i="14" s="1"/>
  <c r="AL22" i="14"/>
  <c r="AN22" i="14" s="1"/>
  <c r="AL23" i="14"/>
  <c r="AN23" i="14" s="1"/>
  <c r="AL24" i="14"/>
  <c r="AN24" i="14" s="1"/>
  <c r="AL25" i="14"/>
  <c r="AN25" i="14" s="1"/>
  <c r="AL26" i="14"/>
  <c r="AN26" i="14" s="1"/>
  <c r="AL27" i="14"/>
  <c r="AN27" i="14" s="1"/>
  <c r="AL28" i="14"/>
  <c r="AN28" i="14" s="1"/>
  <c r="AL29" i="14"/>
  <c r="AN29" i="14" s="1"/>
  <c r="AL30" i="14"/>
  <c r="AL31" i="14"/>
  <c r="AN31" i="14" s="1"/>
  <c r="AL32" i="14"/>
  <c r="AN32" i="14" s="1"/>
  <c r="AL33" i="14"/>
  <c r="AN33" i="14" s="1"/>
  <c r="AL34" i="14"/>
  <c r="AN34" i="14" s="1"/>
  <c r="AL35" i="14"/>
  <c r="AN35" i="14" s="1"/>
  <c r="AL36" i="14"/>
  <c r="AN36" i="14" s="1"/>
  <c r="AL37" i="14"/>
  <c r="AN37" i="14" s="1"/>
  <c r="AL38" i="14"/>
  <c r="AN38" i="14" s="1"/>
  <c r="AL39" i="14"/>
  <c r="AN39" i="14" s="1"/>
  <c r="AL40" i="14"/>
  <c r="AN40" i="14" s="1"/>
  <c r="AL41" i="14"/>
  <c r="AN41" i="14" s="1"/>
  <c r="AL42" i="14"/>
  <c r="AN42" i="14" s="1"/>
  <c r="AL43" i="14"/>
  <c r="AN43" i="14" s="1"/>
  <c r="AL44" i="14"/>
  <c r="AN44" i="14" s="1"/>
  <c r="AL45" i="14"/>
  <c r="AN45" i="14" s="1"/>
  <c r="AL46" i="14"/>
  <c r="AN46" i="14" s="1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AH7" i="15"/>
  <c r="AJ7" i="15" s="1"/>
  <c r="AH8" i="15"/>
  <c r="AJ8" i="15" s="1"/>
  <c r="AH9" i="15"/>
  <c r="AJ9" i="15" s="1"/>
  <c r="AH10" i="15"/>
  <c r="AJ10" i="15" s="1"/>
  <c r="AH11" i="15"/>
  <c r="AJ11" i="15" s="1"/>
  <c r="AH12" i="15"/>
  <c r="AJ12" i="15" s="1"/>
  <c r="AH13" i="15"/>
  <c r="AJ13" i="15" s="1"/>
  <c r="AH14" i="15"/>
  <c r="AJ14" i="15" s="1"/>
  <c r="AH15" i="15"/>
  <c r="AJ15" i="15" s="1"/>
  <c r="AH16" i="15"/>
  <c r="AJ16" i="15" s="1"/>
  <c r="AH17" i="15"/>
  <c r="AJ17" i="15" s="1"/>
  <c r="AH18" i="15"/>
  <c r="AJ18" i="15" s="1"/>
  <c r="AH19" i="15"/>
  <c r="AJ19" i="15" s="1"/>
  <c r="AH20" i="15"/>
  <c r="AJ20" i="15" s="1"/>
  <c r="AH21" i="15"/>
  <c r="AJ21" i="15" s="1"/>
  <c r="AH22" i="15"/>
  <c r="AJ22" i="15" s="1"/>
  <c r="AH23" i="15"/>
  <c r="AJ23" i="15" s="1"/>
  <c r="AH24" i="15"/>
  <c r="AJ24" i="15" s="1"/>
  <c r="AH25" i="15"/>
  <c r="AJ25" i="15" s="1"/>
  <c r="AH26" i="15"/>
  <c r="AJ26" i="15" s="1"/>
  <c r="AH27" i="15"/>
  <c r="AJ27" i="15" s="1"/>
  <c r="AH28" i="15"/>
  <c r="AJ28" i="15" s="1"/>
  <c r="AH29" i="15"/>
  <c r="AJ29" i="15" s="1"/>
  <c r="AH30" i="15"/>
  <c r="AJ30" i="15" s="1"/>
  <c r="AH31" i="15"/>
  <c r="AJ31" i="15" s="1"/>
  <c r="AH32" i="15"/>
  <c r="AJ32" i="15" s="1"/>
  <c r="AH33" i="15"/>
  <c r="AJ33" i="15" s="1"/>
  <c r="AH34" i="15"/>
  <c r="AJ34" i="15" s="1"/>
  <c r="AH35" i="15"/>
  <c r="AJ35" i="15" s="1"/>
  <c r="AH36" i="15"/>
  <c r="AJ36" i="15" s="1"/>
  <c r="AH37" i="15"/>
  <c r="AJ37" i="15" s="1"/>
  <c r="AH38" i="15"/>
  <c r="AJ38" i="15" s="1"/>
  <c r="AH39" i="15"/>
  <c r="AJ39" i="15" s="1"/>
  <c r="AH40" i="15"/>
  <c r="AJ40" i="15" s="1"/>
  <c r="AH41" i="15"/>
  <c r="AJ41" i="15" s="1"/>
  <c r="AH42" i="15"/>
  <c r="AJ42" i="15" s="1"/>
  <c r="AH43" i="15"/>
  <c r="AJ43" i="15" s="1"/>
  <c r="AH44" i="15"/>
  <c r="AJ44" i="15" s="1"/>
  <c r="AH45" i="15"/>
  <c r="AJ45" i="15" s="1"/>
  <c r="AH46" i="15"/>
  <c r="AJ46" i="15" s="1"/>
  <c r="AH47" i="15"/>
  <c r="AJ47" i="15" s="1"/>
  <c r="AH48" i="15"/>
  <c r="AJ48" i="15" s="1"/>
  <c r="AH49" i="15"/>
  <c r="AJ49" i="15" s="1"/>
  <c r="AH50" i="15"/>
  <c r="AJ50" i="15" s="1"/>
  <c r="AH51" i="15"/>
  <c r="AJ51" i="15" s="1"/>
  <c r="AH52" i="15"/>
  <c r="AJ52" i="15" s="1"/>
  <c r="AH53" i="15"/>
  <c r="AJ53" i="15" s="1"/>
  <c r="AH54" i="15"/>
  <c r="AJ54" i="15" s="1"/>
  <c r="AH55" i="15"/>
  <c r="AJ55" i="15" s="1"/>
  <c r="AH56" i="15"/>
  <c r="AJ56" i="15" s="1"/>
  <c r="AH57" i="15"/>
  <c r="AJ57" i="15" s="1"/>
  <c r="AH58" i="15"/>
  <c r="AJ58" i="15" s="1"/>
  <c r="AH59" i="15"/>
  <c r="AJ59" i="15" s="1"/>
  <c r="AH60" i="15"/>
  <c r="AJ60" i="15" s="1"/>
  <c r="AH61" i="15"/>
  <c r="AJ61" i="15" s="1"/>
  <c r="AH62" i="15"/>
  <c r="AJ62" i="15" s="1"/>
  <c r="AH63" i="15"/>
  <c r="AJ63" i="15" s="1"/>
  <c r="AH64" i="15"/>
  <c r="AJ64" i="15" s="1"/>
  <c r="AH65" i="15"/>
  <c r="AJ65" i="15" s="1"/>
  <c r="AH66" i="15"/>
  <c r="AJ66" i="15" s="1"/>
  <c r="AH67" i="15"/>
  <c r="AJ67" i="15" s="1"/>
  <c r="AH68" i="15"/>
  <c r="AJ68" i="15" s="1"/>
  <c r="AH69" i="15"/>
  <c r="AJ69" i="15" s="1"/>
  <c r="AH70" i="15"/>
  <c r="AJ70" i="15" s="1"/>
  <c r="AH71" i="15"/>
  <c r="AJ71" i="15" s="1"/>
  <c r="AH72" i="15"/>
  <c r="AJ72" i="15" s="1"/>
  <c r="AH73" i="15"/>
  <c r="AJ73" i="15" s="1"/>
  <c r="AH74" i="15"/>
  <c r="AJ74" i="15" s="1"/>
  <c r="AH75" i="15"/>
  <c r="AJ75" i="15" s="1"/>
  <c r="AH76" i="15"/>
  <c r="AJ76" i="15" s="1"/>
  <c r="AH77" i="15"/>
  <c r="AJ77" i="15" s="1"/>
  <c r="AH78" i="15"/>
  <c r="AJ78" i="15" s="1"/>
  <c r="AH79" i="15"/>
  <c r="AJ79" i="15" s="1"/>
  <c r="AH80" i="15"/>
  <c r="AJ80" i="15" s="1"/>
  <c r="AH81" i="15"/>
  <c r="AJ81" i="15" s="1"/>
  <c r="AH82" i="15"/>
  <c r="AJ82" i="15" s="1"/>
  <c r="AH83" i="15"/>
  <c r="AJ83" i="15" s="1"/>
  <c r="AH84" i="15"/>
  <c r="AJ84" i="15" s="1"/>
  <c r="AH85" i="15"/>
  <c r="AJ85" i="15" s="1"/>
  <c r="AH86" i="15"/>
  <c r="AJ86" i="15" s="1"/>
  <c r="AH87" i="15"/>
  <c r="AJ87" i="15" s="1"/>
  <c r="AH88" i="15"/>
  <c r="AJ88" i="15" s="1"/>
  <c r="AH89" i="15"/>
  <c r="AJ89" i="15" s="1"/>
  <c r="AH90" i="15"/>
  <c r="AJ90" i="15" s="1"/>
  <c r="AH91" i="15"/>
  <c r="AJ91" i="15" s="1"/>
  <c r="AH92" i="15"/>
  <c r="AJ92" i="15" s="1"/>
  <c r="AH93" i="15"/>
  <c r="AJ93" i="15" s="1"/>
  <c r="AH94" i="15"/>
  <c r="AJ94" i="15" s="1"/>
  <c r="AH95" i="15"/>
  <c r="AJ95" i="15" s="1"/>
  <c r="AH96" i="15"/>
  <c r="AJ96" i="15" s="1"/>
  <c r="AH97" i="15"/>
  <c r="AJ97" i="15" s="1"/>
  <c r="AH98" i="15"/>
  <c r="AJ98" i="15" s="1"/>
  <c r="AH99" i="15"/>
  <c r="AJ99" i="15" s="1"/>
  <c r="AH100" i="15"/>
  <c r="AJ100" i="15" s="1"/>
  <c r="AH101" i="15"/>
  <c r="AJ101" i="15" s="1"/>
  <c r="AH102" i="15"/>
  <c r="AJ102" i="15" s="1"/>
  <c r="AH103" i="15"/>
  <c r="AJ103" i="15" s="1"/>
  <c r="AH104" i="15"/>
  <c r="AJ104" i="15" s="1"/>
  <c r="AH105" i="15"/>
  <c r="AJ105" i="15" s="1"/>
  <c r="AH106" i="15"/>
  <c r="AJ106" i="15" s="1"/>
  <c r="AH107" i="15"/>
  <c r="AJ107" i="15" s="1"/>
  <c r="T7" i="13"/>
  <c r="AD7" i="13" s="1"/>
  <c r="T8" i="13"/>
  <c r="AD8" i="13" s="1"/>
  <c r="T9" i="13"/>
  <c r="AD9" i="13" s="1"/>
  <c r="T10" i="13"/>
  <c r="AD10" i="13" s="1"/>
  <c r="T11" i="13"/>
  <c r="AD11" i="13" s="1"/>
  <c r="T12" i="13"/>
  <c r="AD12" i="13" s="1"/>
  <c r="T13" i="13"/>
  <c r="AD13" i="13" s="1"/>
  <c r="T14" i="13"/>
  <c r="AD14" i="13" s="1"/>
  <c r="T15" i="13"/>
  <c r="AD15" i="13" s="1"/>
  <c r="T16" i="13"/>
  <c r="AD16" i="13" s="1"/>
  <c r="T17" i="13"/>
  <c r="T18" i="13"/>
  <c r="AD18" i="13" s="1"/>
  <c r="T19" i="13"/>
  <c r="AD19" i="13" s="1"/>
  <c r="T20" i="13"/>
  <c r="AD20" i="13" s="1"/>
  <c r="T21" i="13"/>
  <c r="AD21" i="13" s="1"/>
  <c r="T22" i="13"/>
  <c r="AD22" i="13" s="1"/>
  <c r="T23" i="13"/>
  <c r="AD23" i="13" s="1"/>
  <c r="T24" i="13"/>
  <c r="AD24" i="13" s="1"/>
  <c r="T25" i="13"/>
  <c r="AD25" i="13" s="1"/>
  <c r="T26" i="13"/>
  <c r="AD26" i="13" s="1"/>
  <c r="T27" i="13"/>
  <c r="AD27" i="13" s="1"/>
  <c r="T28" i="13"/>
  <c r="AD28" i="13" s="1"/>
  <c r="T29" i="13"/>
  <c r="AD29" i="13" s="1"/>
  <c r="T30" i="13"/>
  <c r="AD30" i="13" s="1"/>
  <c r="T31" i="13"/>
  <c r="AD31" i="13" s="1"/>
  <c r="T32" i="13"/>
  <c r="AD32" i="13" s="1"/>
  <c r="T33" i="13"/>
  <c r="AD33" i="13" s="1"/>
  <c r="T34" i="13"/>
  <c r="AD34" i="13" s="1"/>
  <c r="T35" i="13"/>
  <c r="AD35" i="13" s="1"/>
  <c r="T36" i="13"/>
  <c r="AD36" i="13" s="1"/>
  <c r="U7" i="16"/>
  <c r="Y7" i="16" s="1"/>
  <c r="U8" i="16"/>
  <c r="Y8" i="16" s="1"/>
  <c r="U9" i="16"/>
  <c r="Y9" i="16" s="1"/>
  <c r="U10" i="16"/>
  <c r="Y10" i="16" s="1"/>
  <c r="U11" i="16"/>
  <c r="Y11" i="16" s="1"/>
  <c r="U12" i="16"/>
  <c r="Y12" i="16" s="1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U19" i="16"/>
  <c r="Y19" i="16" s="1"/>
  <c r="U20" i="16"/>
  <c r="Y20" i="16" s="1"/>
  <c r="U21" i="16"/>
  <c r="Y21" i="16" s="1"/>
  <c r="U22" i="16"/>
  <c r="Y22" i="16" s="1"/>
  <c r="U23" i="16"/>
  <c r="Y23" i="16" s="1"/>
  <c r="U24" i="16"/>
  <c r="Y24" i="16" s="1"/>
  <c r="U25" i="16"/>
  <c r="Y25" i="16" s="1"/>
  <c r="U26" i="16"/>
  <c r="Y26" i="16" s="1"/>
  <c r="U27" i="16"/>
  <c r="Y27" i="16" s="1"/>
  <c r="U28" i="16"/>
  <c r="Y28" i="16" s="1"/>
  <c r="U29" i="16"/>
  <c r="Y29" i="16" s="1"/>
  <c r="U30" i="16"/>
  <c r="Y30" i="16" s="1"/>
  <c r="U31" i="16"/>
  <c r="Y31" i="16" s="1"/>
  <c r="U32" i="16"/>
  <c r="Y32" i="16" s="1"/>
  <c r="U33" i="16"/>
  <c r="Y33" i="16" s="1"/>
  <c r="U34" i="16"/>
  <c r="Y34" i="16" s="1"/>
  <c r="U35" i="16"/>
  <c r="Y35" i="16" s="1"/>
  <c r="U36" i="16"/>
  <c r="Y36" i="16" s="1"/>
  <c r="U37" i="16"/>
  <c r="Y37" i="16" s="1"/>
  <c r="U38" i="16"/>
  <c r="Y38" i="16" s="1"/>
  <c r="U39" i="16"/>
  <c r="Y39" i="16" s="1"/>
  <c r="U40" i="16"/>
  <c r="Y40" i="16" s="1"/>
  <c r="U41" i="16"/>
  <c r="Y41" i="16" s="1"/>
  <c r="U42" i="16"/>
  <c r="Y42" i="16" s="1"/>
  <c r="U43" i="16"/>
  <c r="Y43" i="16" s="1"/>
  <c r="U44" i="16"/>
  <c r="Y44" i="16" s="1"/>
  <c r="U45" i="16"/>
  <c r="Y45" i="16" s="1"/>
  <c r="U46" i="16"/>
  <c r="Y46" i="16" s="1"/>
  <c r="U47" i="16"/>
  <c r="Y47" i="16" s="1"/>
  <c r="U48" i="16"/>
  <c r="Y48" i="16" s="1"/>
  <c r="U49" i="16"/>
  <c r="Y49" i="16" s="1"/>
  <c r="U50" i="16"/>
  <c r="Y50" i="16" s="1"/>
  <c r="U51" i="16"/>
  <c r="Y51" i="16" s="1"/>
  <c r="U52" i="16"/>
  <c r="Y52" i="16" s="1"/>
  <c r="U53" i="16"/>
  <c r="Y53" i="16" s="1"/>
  <c r="U54" i="16"/>
  <c r="Y54" i="16" s="1"/>
  <c r="U55" i="16"/>
  <c r="Y55" i="16" s="1"/>
  <c r="U56" i="16"/>
  <c r="Y56" i="16" s="1"/>
  <c r="U57" i="16"/>
  <c r="Y57" i="16" s="1"/>
  <c r="U58" i="16"/>
  <c r="Y58" i="16" s="1"/>
  <c r="U59" i="16"/>
  <c r="Y59" i="16" s="1"/>
  <c r="U60" i="16"/>
  <c r="Y60" i="16" s="1"/>
  <c r="U61" i="16"/>
  <c r="Y61" i="16" s="1"/>
  <c r="U62" i="16"/>
  <c r="Y62" i="16" s="1"/>
  <c r="U63" i="16"/>
  <c r="Y63" i="16" s="1"/>
  <c r="U64" i="16"/>
  <c r="Y64" i="16" s="1"/>
  <c r="U65" i="16"/>
  <c r="Y65" i="16" s="1"/>
  <c r="U66" i="16"/>
  <c r="Y66" i="16" s="1"/>
  <c r="U67" i="16"/>
  <c r="Y67" i="16" s="1"/>
  <c r="U68" i="16"/>
  <c r="Y68" i="16" s="1"/>
  <c r="U69" i="16"/>
  <c r="Y69" i="16" s="1"/>
  <c r="U70" i="16"/>
  <c r="Y70" i="16" s="1"/>
  <c r="U71" i="16"/>
  <c r="Y71" i="16" s="1"/>
  <c r="U72" i="16"/>
  <c r="Y72" i="16" s="1"/>
  <c r="U73" i="16"/>
  <c r="Y73" i="16" s="1"/>
  <c r="U74" i="16"/>
  <c r="Y74" i="16" s="1"/>
  <c r="U75" i="16"/>
  <c r="Y75" i="16" s="1"/>
  <c r="U76" i="16"/>
  <c r="Y76" i="16" s="1"/>
  <c r="U77" i="16"/>
  <c r="Y77" i="16" s="1"/>
  <c r="U78" i="16"/>
  <c r="Y78" i="16" s="1"/>
  <c r="U79" i="16"/>
  <c r="Y79" i="16" s="1"/>
  <c r="U80" i="16"/>
  <c r="Y80" i="16" s="1"/>
  <c r="U81" i="16"/>
  <c r="Y81" i="16" s="1"/>
  <c r="U82" i="16"/>
  <c r="Y82" i="16" s="1"/>
  <c r="U83" i="16"/>
  <c r="Y83" i="16" s="1"/>
  <c r="U84" i="16"/>
  <c r="Y84" i="16" s="1"/>
  <c r="U85" i="16"/>
  <c r="Y85" i="16" s="1"/>
  <c r="U86" i="16"/>
  <c r="Y86" i="16" s="1"/>
  <c r="U87" i="16"/>
  <c r="Y87" i="16" s="1"/>
  <c r="U88" i="16"/>
  <c r="Y88" i="16" s="1"/>
  <c r="U89" i="16"/>
  <c r="Y89" i="16" s="1"/>
  <c r="U90" i="16"/>
  <c r="Y90" i="16" s="1"/>
  <c r="U91" i="16"/>
  <c r="Y91" i="16" s="1"/>
  <c r="U92" i="16"/>
  <c r="Y92" i="16" s="1"/>
  <c r="U93" i="16"/>
  <c r="Y93" i="16" s="1"/>
  <c r="U94" i="16"/>
  <c r="Y94" i="16" s="1"/>
  <c r="U95" i="16"/>
  <c r="Y95" i="16" s="1"/>
  <c r="U96" i="16"/>
  <c r="Y96" i="16" s="1"/>
  <c r="U97" i="16"/>
  <c r="Y97" i="16" s="1"/>
  <c r="U98" i="16"/>
  <c r="Y98" i="16" s="1"/>
  <c r="U99" i="16"/>
  <c r="Y99" i="16" s="1"/>
  <c r="U100" i="16"/>
  <c r="Y100" i="16" s="1"/>
  <c r="U101" i="16"/>
  <c r="Y101" i="16" s="1"/>
  <c r="U102" i="16"/>
  <c r="Y102" i="16" s="1"/>
  <c r="U103" i="16"/>
  <c r="Y103" i="16" s="1"/>
  <c r="U104" i="16"/>
  <c r="Y104" i="16" s="1"/>
  <c r="U105" i="16"/>
  <c r="Y105" i="16" s="1"/>
  <c r="U106" i="16"/>
  <c r="Y106" i="16" s="1"/>
  <c r="U107" i="16"/>
  <c r="Y107" i="16" s="1"/>
  <c r="U108" i="16"/>
  <c r="Y108" i="16" s="1"/>
  <c r="U109" i="16"/>
  <c r="Y109" i="16" s="1"/>
  <c r="U110" i="16"/>
  <c r="Y110" i="16" s="1"/>
  <c r="U111" i="16"/>
  <c r="Y111" i="16" s="1"/>
  <c r="U112" i="16"/>
  <c r="Y112" i="16" s="1"/>
  <c r="U113" i="16"/>
  <c r="Y113" i="16" s="1"/>
  <c r="U114" i="16"/>
  <c r="Y114" i="16" s="1"/>
  <c r="U115" i="16"/>
  <c r="Y115" i="16" s="1"/>
  <c r="U116" i="16"/>
  <c r="Y116" i="16" s="1"/>
  <c r="U117" i="16"/>
  <c r="Y117" i="16" s="1"/>
  <c r="U118" i="16"/>
  <c r="Y118" i="16" s="1"/>
  <c r="U119" i="16"/>
  <c r="Y119" i="16" s="1"/>
  <c r="U120" i="16"/>
  <c r="Y120" i="16" s="1"/>
  <c r="U121" i="16"/>
  <c r="Y121" i="16" s="1"/>
  <c r="U122" i="16"/>
  <c r="Y122" i="16" s="1"/>
  <c r="U123" i="16"/>
  <c r="Y123" i="16" s="1"/>
  <c r="U124" i="16"/>
  <c r="Y124" i="16" s="1"/>
  <c r="U125" i="16"/>
  <c r="Y125" i="16" s="1"/>
  <c r="U126" i="16"/>
  <c r="Y126" i="16" s="1"/>
  <c r="U127" i="16"/>
  <c r="Y127" i="16" s="1"/>
  <c r="U128" i="16"/>
  <c r="Y128" i="16" s="1"/>
  <c r="U129" i="16"/>
  <c r="Y129" i="16" s="1"/>
  <c r="U130" i="16"/>
  <c r="Y130" i="16" s="1"/>
  <c r="U131" i="16"/>
  <c r="Y131" i="16" s="1"/>
  <c r="U132" i="16"/>
  <c r="Y132" i="16" s="1"/>
  <c r="U133" i="16"/>
  <c r="Y133" i="16" s="1"/>
  <c r="U134" i="16"/>
  <c r="Y134" i="16" s="1"/>
  <c r="U135" i="16"/>
  <c r="Y135" i="16" s="1"/>
  <c r="U136" i="16"/>
  <c r="Y136" i="16" s="1"/>
  <c r="U137" i="16"/>
  <c r="Y137" i="16" s="1"/>
  <c r="U138" i="16"/>
  <c r="Y138" i="16" s="1"/>
  <c r="U139" i="16"/>
  <c r="Y139" i="16" s="1"/>
  <c r="U140" i="16"/>
  <c r="Y140" i="16" s="1"/>
  <c r="U141" i="16"/>
  <c r="Y141" i="16" s="1"/>
  <c r="U142" i="16"/>
  <c r="Y142" i="16" s="1"/>
  <c r="U143" i="16"/>
  <c r="Y143" i="16" s="1"/>
  <c r="U144" i="16"/>
  <c r="Y144" i="16" s="1"/>
  <c r="U145" i="16"/>
  <c r="Y145" i="16" s="1"/>
  <c r="U146" i="16"/>
  <c r="Y146" i="16" s="1"/>
  <c r="U147" i="16"/>
  <c r="Y147" i="16" s="1"/>
  <c r="U148" i="16"/>
  <c r="Y148" i="16" s="1"/>
  <c r="U149" i="16"/>
  <c r="Y149" i="16" s="1"/>
  <c r="U150" i="16"/>
  <c r="Y150" i="16" s="1"/>
  <c r="U151" i="16"/>
  <c r="Y151" i="16" s="1"/>
  <c r="U152" i="16"/>
  <c r="Y152" i="16" s="1"/>
  <c r="U153" i="16"/>
  <c r="Y153" i="16" s="1"/>
  <c r="U154" i="16"/>
  <c r="Y154" i="16" s="1"/>
  <c r="U155" i="16"/>
  <c r="Y155" i="16" s="1"/>
  <c r="U156" i="16"/>
  <c r="Y156" i="16" s="1"/>
  <c r="U157" i="16"/>
  <c r="Y157" i="16" s="1"/>
  <c r="U158" i="16"/>
  <c r="Y158" i="16" s="1"/>
  <c r="U159" i="16"/>
  <c r="Y159" i="16" s="1"/>
  <c r="U160" i="16"/>
  <c r="Y160" i="16" s="1"/>
  <c r="U161" i="16"/>
  <c r="Y161" i="16" s="1"/>
  <c r="U162" i="16"/>
  <c r="Y162" i="16" s="1"/>
  <c r="U163" i="16"/>
  <c r="Y163" i="16" s="1"/>
  <c r="U164" i="16"/>
  <c r="Y164" i="16" s="1"/>
  <c r="U165" i="16"/>
  <c r="Y165" i="16" s="1"/>
  <c r="U166" i="16"/>
  <c r="Y166" i="16" s="1"/>
  <c r="U167" i="16"/>
  <c r="Y167" i="16" s="1"/>
  <c r="U168" i="16"/>
  <c r="Y168" i="16" s="1"/>
  <c r="U169" i="16"/>
  <c r="Y169" i="16" s="1"/>
  <c r="U170" i="16"/>
  <c r="Y170" i="16" s="1"/>
  <c r="U171" i="16"/>
  <c r="Y171" i="16" s="1"/>
  <c r="U172" i="16"/>
  <c r="Y172" i="16" s="1"/>
  <c r="U173" i="16"/>
  <c r="Y173" i="16" s="1"/>
  <c r="U174" i="16"/>
  <c r="Y174" i="16" s="1"/>
  <c r="U175" i="16"/>
  <c r="Y175" i="16" s="1"/>
  <c r="U176" i="16"/>
  <c r="Y176" i="16" s="1"/>
  <c r="U177" i="16"/>
  <c r="Y177" i="16" s="1"/>
  <c r="U178" i="16"/>
  <c r="Y178" i="16" s="1"/>
  <c r="U179" i="16"/>
  <c r="Y179" i="16" s="1"/>
  <c r="U180" i="16"/>
  <c r="Y180" i="16" s="1"/>
  <c r="U181" i="16"/>
  <c r="Y181" i="16" s="1"/>
  <c r="U182" i="16"/>
  <c r="Y182" i="16" s="1"/>
  <c r="U183" i="16"/>
  <c r="Y183" i="16" s="1"/>
  <c r="U184" i="16"/>
  <c r="Y184" i="16" s="1"/>
  <c r="U185" i="16"/>
  <c r="Y185" i="16" s="1"/>
  <c r="U186" i="16"/>
  <c r="Y186" i="16" s="1"/>
  <c r="U187" i="16"/>
  <c r="Y187" i="16" s="1"/>
  <c r="U188" i="16"/>
  <c r="Y188" i="16" s="1"/>
  <c r="U189" i="16"/>
  <c r="Y189" i="16" s="1"/>
  <c r="U190" i="16"/>
  <c r="Y190" i="16" s="1"/>
  <c r="U191" i="16"/>
  <c r="Y191" i="16" s="1"/>
  <c r="U192" i="16"/>
  <c r="Y192" i="16" s="1"/>
  <c r="U193" i="16"/>
  <c r="Y193" i="16" s="1"/>
  <c r="U194" i="16"/>
  <c r="Y194" i="16" s="1"/>
  <c r="U195" i="16"/>
  <c r="Y195" i="16" s="1"/>
  <c r="U196" i="16"/>
  <c r="Y196" i="16" s="1"/>
  <c r="U197" i="16"/>
  <c r="Y197" i="16" s="1"/>
  <c r="U198" i="16"/>
  <c r="Y198" i="16" s="1"/>
  <c r="U199" i="16"/>
  <c r="Y199" i="16" s="1"/>
  <c r="U200" i="16"/>
  <c r="Y200" i="16" s="1"/>
  <c r="U201" i="16"/>
  <c r="Y201" i="16" s="1"/>
  <c r="U202" i="16"/>
  <c r="Y202" i="16" s="1"/>
  <c r="U203" i="16"/>
  <c r="Y203" i="16" s="1"/>
  <c r="U204" i="16"/>
  <c r="Y204" i="16" s="1"/>
  <c r="U205" i="16"/>
  <c r="Y205" i="16" s="1"/>
  <c r="U206" i="16"/>
  <c r="Y206" i="16" s="1"/>
  <c r="U207" i="16"/>
  <c r="Y207" i="16" s="1"/>
  <c r="U208" i="16"/>
  <c r="Y208" i="16" s="1"/>
  <c r="U209" i="16"/>
  <c r="Y209" i="16" s="1"/>
  <c r="U210" i="16"/>
  <c r="Y210" i="16" s="1"/>
  <c r="U211" i="16"/>
  <c r="Y211" i="16" s="1"/>
  <c r="U212" i="16"/>
  <c r="Y212" i="16" s="1"/>
  <c r="U213" i="16"/>
  <c r="Y213" i="16" s="1"/>
  <c r="U214" i="16"/>
  <c r="Y214" i="16" s="1"/>
  <c r="U215" i="16"/>
  <c r="Y215" i="16" s="1"/>
  <c r="U216" i="16"/>
  <c r="Y216" i="16" s="1"/>
  <c r="U217" i="16"/>
  <c r="Y217" i="16" s="1"/>
  <c r="U218" i="16"/>
  <c r="Y218" i="16" s="1"/>
  <c r="U219" i="16"/>
  <c r="Y219" i="16" s="1"/>
  <c r="U220" i="16"/>
  <c r="Y220" i="16" s="1"/>
  <c r="U221" i="16"/>
  <c r="Y221" i="16" s="1"/>
  <c r="U222" i="16"/>
  <c r="Y222" i="16" s="1"/>
  <c r="U223" i="16"/>
  <c r="Y223" i="16" s="1"/>
  <c r="U224" i="16"/>
  <c r="Y224" i="16" s="1"/>
  <c r="U225" i="16"/>
  <c r="Y225" i="16" s="1"/>
  <c r="U226" i="16"/>
  <c r="Y226" i="16" s="1"/>
  <c r="U227" i="16"/>
  <c r="Y227" i="16" s="1"/>
  <c r="U228" i="16"/>
  <c r="Y228" i="16" s="1"/>
  <c r="U229" i="16"/>
  <c r="Y229" i="16" s="1"/>
  <c r="U230" i="16"/>
  <c r="Y230" i="16" s="1"/>
  <c r="U231" i="16"/>
  <c r="Y231" i="16" s="1"/>
  <c r="U232" i="16"/>
  <c r="Y232" i="16" s="1"/>
  <c r="U233" i="16"/>
  <c r="Y233" i="16" s="1"/>
  <c r="U234" i="16"/>
  <c r="Y234" i="16" s="1"/>
  <c r="U235" i="16"/>
  <c r="Y235" i="16" s="1"/>
  <c r="U236" i="16"/>
  <c r="Y236" i="16" s="1"/>
  <c r="U237" i="16"/>
  <c r="Y237" i="16" s="1"/>
  <c r="U238" i="16"/>
  <c r="Y238" i="16" s="1"/>
  <c r="U239" i="16"/>
  <c r="Y239" i="16" s="1"/>
  <c r="U240" i="16"/>
  <c r="Y240" i="16" s="1"/>
  <c r="U241" i="16"/>
  <c r="Y241" i="16" s="1"/>
  <c r="U242" i="16"/>
  <c r="Y242" i="16" s="1"/>
  <c r="U243" i="16"/>
  <c r="Y243" i="16" s="1"/>
  <c r="U244" i="16"/>
  <c r="Y244" i="16" s="1"/>
  <c r="U245" i="16"/>
  <c r="Y245" i="16" s="1"/>
  <c r="U246" i="16"/>
  <c r="Y246" i="16" s="1"/>
  <c r="U247" i="16"/>
  <c r="Y247" i="16" s="1"/>
  <c r="U248" i="16"/>
  <c r="Y248" i="16" s="1"/>
  <c r="R7" i="3"/>
  <c r="AF7" i="3" s="1"/>
  <c r="S7" i="3"/>
  <c r="AC7" i="3" s="1"/>
  <c r="T7" i="3"/>
  <c r="AD7" i="3" s="1"/>
  <c r="U7" i="3"/>
  <c r="Y7" i="3" s="1"/>
  <c r="V7" i="3"/>
  <c r="Z7" i="3" s="1"/>
  <c r="W7" i="3"/>
  <c r="AA7" i="3" s="1"/>
  <c r="X7" i="3"/>
  <c r="AB7" i="3" s="1"/>
  <c r="AG7" i="3"/>
  <c r="AI7" i="3" s="1"/>
  <c r="AH7" i="3"/>
  <c r="AJ7" i="3" s="1"/>
  <c r="AK7" i="3"/>
  <c r="AM7" i="3" s="1"/>
  <c r="AL7" i="3"/>
  <c r="AN7" i="3" s="1"/>
  <c r="AB186" i="16" l="1"/>
  <c r="AB27" i="13"/>
  <c r="AB75" i="12"/>
  <c r="AB98" i="12"/>
  <c r="Z68" i="15"/>
  <c r="Z53" i="16"/>
  <c r="AB99" i="16"/>
  <c r="AB89" i="15"/>
  <c r="AB438" i="12"/>
  <c r="AB45" i="16"/>
  <c r="AB268" i="12"/>
  <c r="AB257" i="12"/>
  <c r="AB459" i="12"/>
  <c r="AB363" i="12"/>
  <c r="Z330" i="12"/>
  <c r="AB101" i="12"/>
  <c r="AB435" i="12"/>
  <c r="AB463" i="12"/>
  <c r="AB421" i="12"/>
  <c r="AB228" i="12"/>
  <c r="AB215" i="12"/>
  <c r="AB202" i="12"/>
  <c r="AB135" i="12"/>
  <c r="AC432" i="12"/>
  <c r="AC504" i="12"/>
  <c r="AN462" i="12"/>
  <c r="AN40" i="15"/>
  <c r="Z57" i="16"/>
  <c r="Z378" i="12"/>
  <c r="AB101" i="15"/>
  <c r="AB206" i="16"/>
  <c r="AC29" i="12"/>
  <c r="AC14" i="12"/>
  <c r="AN46" i="15"/>
  <c r="AC38" i="14"/>
  <c r="AC34" i="14"/>
  <c r="AN14" i="13"/>
  <c r="AC66" i="12"/>
  <c r="AC77" i="12"/>
  <c r="AN51" i="16"/>
  <c r="AC55" i="16"/>
  <c r="AC55" i="12"/>
  <c r="AC49" i="16"/>
  <c r="AC17" i="12"/>
  <c r="AC98" i="12"/>
  <c r="AC267" i="12"/>
  <c r="AD242" i="12"/>
  <c r="AC76" i="12"/>
  <c r="AC151" i="16"/>
  <c r="AC56" i="12"/>
  <c r="AC365" i="12"/>
  <c r="AC333" i="12"/>
  <c r="AC301" i="12"/>
  <c r="AC78" i="12"/>
  <c r="AC180" i="12"/>
  <c r="AC141" i="12"/>
  <c r="AC300" i="12"/>
  <c r="AC43" i="12"/>
  <c r="AC385" i="12"/>
  <c r="AC230" i="12"/>
  <c r="AC468" i="12"/>
  <c r="AC396" i="12"/>
  <c r="AC463" i="12"/>
  <c r="AB238" i="16"/>
  <c r="AD74" i="12"/>
  <c r="AN504" i="12"/>
  <c r="AD234" i="16"/>
  <c r="AC58" i="12"/>
  <c r="AC101" i="12"/>
  <c r="AC442" i="12"/>
  <c r="AD99" i="15"/>
  <c r="AN33" i="13"/>
  <c r="AD61" i="16"/>
  <c r="AC52" i="16"/>
  <c r="AC34" i="16"/>
  <c r="AD40" i="12"/>
  <c r="AC92" i="16"/>
  <c r="AC19" i="13"/>
  <c r="AD17" i="13"/>
  <c r="AD336" i="12"/>
  <c r="AC291" i="12"/>
  <c r="AN435" i="12"/>
  <c r="AC399" i="12"/>
  <c r="AC209" i="12"/>
  <c r="AC142" i="16"/>
  <c r="AC123" i="16"/>
  <c r="AC283" i="12"/>
  <c r="AC70" i="15"/>
  <c r="AC200" i="12"/>
  <c r="AC140" i="16"/>
  <c r="Z217" i="16"/>
  <c r="AC163" i="12"/>
  <c r="AB163" i="12"/>
  <c r="Z193" i="12"/>
  <c r="AB111" i="12"/>
  <c r="Z150" i="12"/>
  <c r="AC46" i="14"/>
  <c r="AN198" i="16"/>
  <c r="AC350" i="12"/>
  <c r="AC268" i="12"/>
  <c r="AC242" i="16"/>
  <c r="AN168" i="16"/>
  <c r="AC422" i="12"/>
  <c r="AN193" i="16"/>
  <c r="Z415" i="12"/>
  <c r="Z375" i="12"/>
  <c r="Z47" i="16"/>
  <c r="AB245" i="16"/>
  <c r="Z244" i="12"/>
  <c r="Z222" i="16"/>
  <c r="AB134" i="16"/>
  <c r="Z390" i="12"/>
  <c r="AN83" i="16"/>
  <c r="AD81" i="15"/>
  <c r="AC103" i="15"/>
  <c r="AC60" i="12"/>
  <c r="AC119" i="16"/>
  <c r="AC38" i="12"/>
  <c r="AN204" i="16"/>
  <c r="AN115" i="16"/>
  <c r="AC395" i="12"/>
  <c r="AC280" i="12"/>
  <c r="AC111" i="12"/>
  <c r="AN234" i="16"/>
  <c r="Z114" i="16"/>
  <c r="Z26" i="16"/>
  <c r="AB23" i="14"/>
  <c r="AB21" i="14"/>
  <c r="AB49" i="16"/>
  <c r="Z68" i="16"/>
  <c r="Z203" i="16"/>
  <c r="Z163" i="12"/>
  <c r="Z372" i="12"/>
  <c r="AB313" i="12"/>
  <c r="Z418" i="12"/>
  <c r="AB449" i="12"/>
  <c r="AB349" i="12"/>
  <c r="AB183" i="12"/>
  <c r="AB181" i="16"/>
  <c r="AN31" i="16"/>
  <c r="AC69" i="12"/>
  <c r="AC15" i="16"/>
  <c r="AC329" i="12"/>
  <c r="AC80" i="12"/>
  <c r="AN36" i="15"/>
  <c r="AC334" i="12"/>
  <c r="AC85" i="15"/>
  <c r="AN169" i="16"/>
  <c r="AC322" i="12"/>
  <c r="AC311" i="12"/>
  <c r="AC113" i="12"/>
  <c r="AC456" i="12"/>
  <c r="AN155" i="16"/>
  <c r="AN102" i="16"/>
  <c r="AC236" i="12"/>
  <c r="AC434" i="12"/>
  <c r="AC238" i="16"/>
  <c r="AC172" i="12"/>
  <c r="AC488" i="12"/>
  <c r="AC477" i="12"/>
  <c r="AC479" i="12"/>
  <c r="AD498" i="12"/>
  <c r="AC224" i="12"/>
  <c r="AC511" i="12"/>
  <c r="AC243" i="16"/>
  <c r="AN197" i="16"/>
  <c r="AC194" i="12"/>
  <c r="AC293" i="12"/>
  <c r="AC315" i="12"/>
  <c r="AN21" i="16"/>
  <c r="AN246" i="16"/>
  <c r="AC249" i="12"/>
  <c r="AC455" i="12"/>
  <c r="AC167" i="12"/>
  <c r="AC157" i="16"/>
  <c r="AB341" i="12"/>
  <c r="Z363" i="12"/>
  <c r="AB20" i="15"/>
  <c r="Z22" i="16"/>
  <c r="Z202" i="12"/>
  <c r="Z186" i="12"/>
  <c r="AB209" i="16"/>
  <c r="AB105" i="16"/>
  <c r="AB14" i="16"/>
  <c r="AB90" i="16"/>
  <c r="Z23" i="13"/>
  <c r="AC77" i="16"/>
  <c r="AC84" i="12"/>
  <c r="AC90" i="16"/>
  <c r="AC104" i="16"/>
  <c r="AC493" i="12"/>
  <c r="AC156" i="12"/>
  <c r="AC136" i="16"/>
  <c r="AC337" i="12"/>
  <c r="AN337" i="12"/>
  <c r="AC128" i="12"/>
  <c r="AC296" i="12"/>
  <c r="AN366" i="12"/>
  <c r="AC259" i="12"/>
  <c r="AC240" i="12"/>
  <c r="AC106" i="15"/>
  <c r="AC453" i="12"/>
  <c r="AC97" i="12"/>
  <c r="AC139" i="16"/>
  <c r="AC51" i="15"/>
  <c r="AC36" i="15"/>
  <c r="AC22" i="16"/>
  <c r="AC11" i="13"/>
  <c r="AC10" i="15"/>
  <c r="AC88" i="12"/>
  <c r="AN327" i="12"/>
  <c r="AC12" i="16"/>
  <c r="AD21" i="15"/>
  <c r="AC181" i="12"/>
  <c r="AC244" i="16"/>
  <c r="AC218" i="12"/>
  <c r="AC240" i="16"/>
  <c r="AC7" i="16"/>
  <c r="AC277" i="12"/>
  <c r="AC24" i="16"/>
  <c r="AC110" i="16"/>
  <c r="AC430" i="12"/>
  <c r="AB242" i="16"/>
  <c r="Z242" i="16"/>
  <c r="Z498" i="12"/>
  <c r="Z18" i="15"/>
  <c r="Z49" i="12"/>
  <c r="Z72" i="15"/>
  <c r="Z11" i="13"/>
  <c r="AC60" i="16"/>
  <c r="AC198" i="16"/>
  <c r="AC25" i="14"/>
  <c r="AC65" i="16"/>
  <c r="AC55" i="15"/>
  <c r="AC241" i="12"/>
  <c r="AC214" i="16"/>
  <c r="AC171" i="16"/>
  <c r="AC112" i="16"/>
  <c r="AC191" i="12"/>
  <c r="AC16" i="12"/>
  <c r="AC62" i="12"/>
  <c r="AC472" i="12"/>
  <c r="AC480" i="12"/>
  <c r="AC187" i="16"/>
  <c r="AC441" i="12"/>
  <c r="AC487" i="12"/>
  <c r="AC132" i="12"/>
  <c r="AN41" i="15"/>
  <c r="AC135" i="12"/>
  <c r="AC195" i="12"/>
  <c r="AC147" i="12"/>
  <c r="Z37" i="12"/>
  <c r="AB37" i="12"/>
  <c r="Z44" i="14"/>
  <c r="Z13" i="13"/>
  <c r="AB22" i="16"/>
  <c r="AB35" i="13"/>
  <c r="Z19" i="15"/>
  <c r="AB57" i="16"/>
  <c r="AB49" i="12"/>
  <c r="AB78" i="15"/>
  <c r="AA88" i="15"/>
  <c r="AB77" i="15"/>
  <c r="Z437" i="12"/>
  <c r="AB62" i="15"/>
  <c r="Z8" i="14"/>
  <c r="AB246" i="16"/>
  <c r="Z373" i="12"/>
  <c r="Z341" i="12"/>
  <c r="Z241" i="12"/>
  <c r="Z400" i="12"/>
  <c r="AB366" i="12"/>
  <c r="Z478" i="12"/>
  <c r="AB486" i="12"/>
  <c r="AB414" i="12"/>
  <c r="Z469" i="12"/>
  <c r="Z461" i="12"/>
  <c r="Z429" i="12"/>
  <c r="Z421" i="12"/>
  <c r="AB226" i="12"/>
  <c r="Z219" i="16"/>
  <c r="Z179" i="16"/>
  <c r="AB230" i="16"/>
  <c r="AB222" i="16"/>
  <c r="AB158" i="16"/>
  <c r="AB226" i="16"/>
  <c r="Z397" i="12"/>
  <c r="Z349" i="12"/>
  <c r="Z501" i="12"/>
  <c r="AB390" i="12"/>
  <c r="AC83" i="15"/>
  <c r="AC344" i="12"/>
  <c r="AC11" i="14"/>
  <c r="AC216" i="16"/>
  <c r="AC208" i="16"/>
  <c r="AC200" i="16"/>
  <c r="AC235" i="16"/>
  <c r="AC505" i="12"/>
  <c r="AC231" i="16"/>
  <c r="AC271" i="12"/>
  <c r="AC221" i="16"/>
  <c r="AC229" i="16"/>
  <c r="AC62" i="15"/>
  <c r="AC352" i="12"/>
  <c r="AC120" i="12"/>
  <c r="AC148" i="16"/>
  <c r="AC183" i="16"/>
  <c r="AC248" i="16"/>
  <c r="AC176" i="16"/>
  <c r="AC168" i="16"/>
  <c r="AC160" i="16"/>
  <c r="AC424" i="12"/>
  <c r="AC252" i="12"/>
  <c r="AC218" i="16"/>
  <c r="AC415" i="12"/>
  <c r="AC223" i="16"/>
  <c r="AC215" i="16"/>
  <c r="AN130" i="16"/>
  <c r="AC94" i="16"/>
  <c r="AC227" i="16"/>
  <c r="AC219" i="16"/>
  <c r="AC234" i="16"/>
  <c r="AC233" i="16"/>
  <c r="AC177" i="16"/>
  <c r="AC100" i="12"/>
  <c r="AC251" i="12"/>
  <c r="AC400" i="12"/>
  <c r="AC467" i="12"/>
  <c r="AN167" i="16"/>
  <c r="AC392" i="12"/>
  <c r="AC209" i="16"/>
  <c r="AC464" i="12"/>
  <c r="AC368" i="12"/>
  <c r="AC230" i="16"/>
  <c r="AC222" i="16"/>
  <c r="AC133" i="12"/>
  <c r="AC236" i="16"/>
  <c r="AC228" i="16"/>
  <c r="AC226" i="16"/>
  <c r="Q7" i="3"/>
  <c r="AE7" i="3" s="1"/>
  <c r="Z274" i="12"/>
  <c r="AB274" i="12"/>
  <c r="AB448" i="12"/>
  <c r="AB432" i="12"/>
  <c r="AB400" i="12"/>
  <c r="AB392" i="12"/>
  <c r="AB360" i="12"/>
  <c r="AB352" i="12"/>
  <c r="AB328" i="12"/>
  <c r="Z391" i="12"/>
  <c r="Z335" i="12"/>
  <c r="AB447" i="12"/>
  <c r="AB391" i="12"/>
  <c r="AB359" i="12"/>
  <c r="AB327" i="12"/>
  <c r="Z510" i="12"/>
  <c r="Z486" i="12"/>
  <c r="Z470" i="12"/>
  <c r="AB501" i="12"/>
  <c r="AB429" i="12"/>
  <c r="Z226" i="12"/>
  <c r="Z317" i="12"/>
  <c r="AB461" i="12"/>
  <c r="AB469" i="12"/>
  <c r="AB437" i="12"/>
  <c r="Z448" i="12"/>
  <c r="Z392" i="12"/>
  <c r="Z368" i="12"/>
  <c r="Z352" i="12"/>
  <c r="Z328" i="12"/>
  <c r="AB213" i="12"/>
  <c r="AB504" i="12"/>
  <c r="AB488" i="12"/>
  <c r="Z438" i="12"/>
  <c r="Z398" i="12"/>
  <c r="Z382" i="12"/>
  <c r="Z358" i="12"/>
  <c r="Z326" i="12"/>
  <c r="Z488" i="12"/>
  <c r="AC312" i="12"/>
  <c r="AD321" i="12"/>
  <c r="AN499" i="12"/>
  <c r="AC497" i="12"/>
  <c r="AC481" i="12"/>
  <c r="AC473" i="12"/>
  <c r="AC465" i="12"/>
  <c r="AC449" i="12"/>
  <c r="AC433" i="12"/>
  <c r="AC417" i="12"/>
  <c r="AC401" i="12"/>
  <c r="AC393" i="12"/>
  <c r="AC353" i="12"/>
  <c r="AC345" i="12"/>
  <c r="AC328" i="12"/>
  <c r="AC478" i="12"/>
  <c r="AC366" i="12"/>
  <c r="AC304" i="12"/>
  <c r="AC319" i="12"/>
  <c r="AC510" i="12"/>
  <c r="AC438" i="12"/>
  <c r="AC382" i="12"/>
  <c r="AC256" i="12"/>
  <c r="AC486" i="12"/>
  <c r="AC414" i="12"/>
  <c r="AC390" i="12"/>
  <c r="AC506" i="12"/>
  <c r="AC474" i="12"/>
  <c r="AC466" i="12"/>
  <c r="AC458" i="12"/>
  <c r="AC402" i="12"/>
  <c r="AC394" i="12"/>
  <c r="AC330" i="12"/>
  <c r="AC326" i="12"/>
  <c r="AC500" i="12"/>
  <c r="AC484" i="12"/>
  <c r="AC476" i="12"/>
  <c r="AC460" i="12"/>
  <c r="AC452" i="12"/>
  <c r="AC428" i="12"/>
  <c r="AC420" i="12"/>
  <c r="AC404" i="12"/>
  <c r="AC388" i="12"/>
  <c r="AC372" i="12"/>
  <c r="AC356" i="12"/>
  <c r="AC348" i="12"/>
  <c r="AC340" i="12"/>
  <c r="AC499" i="12"/>
  <c r="AC475" i="12"/>
  <c r="AC459" i="12"/>
  <c r="AC443" i="12"/>
  <c r="AC419" i="12"/>
  <c r="AC411" i="12"/>
  <c r="AC403" i="12"/>
  <c r="AC379" i="12"/>
  <c r="AC355" i="12"/>
  <c r="AC347" i="12"/>
  <c r="AC339" i="12"/>
  <c r="AC331" i="12"/>
  <c r="AC318" i="12"/>
  <c r="AC310" i="12"/>
  <c r="AC295" i="12"/>
  <c r="AC186" i="12"/>
  <c r="AC170" i="12"/>
  <c r="AC247" i="12"/>
  <c r="AC238" i="12"/>
  <c r="AC263" i="12"/>
  <c r="AC286" i="12"/>
  <c r="AC231" i="12"/>
  <c r="AC254" i="12"/>
  <c r="AC199" i="12"/>
  <c r="AC152" i="12"/>
  <c r="AC221" i="12"/>
  <c r="AC121" i="12"/>
  <c r="AC210" i="12"/>
  <c r="AC154" i="12"/>
  <c r="AC208" i="12"/>
  <c r="AC127" i="12"/>
  <c r="AC305" i="12"/>
  <c r="AC198" i="12"/>
  <c r="AC469" i="12"/>
  <c r="AC461" i="12"/>
  <c r="AC235" i="12"/>
  <c r="AC216" i="12"/>
  <c r="AC32" i="12"/>
  <c r="AC501" i="12"/>
  <c r="AC397" i="12"/>
  <c r="AC381" i="12"/>
  <c r="AC349" i="12"/>
  <c r="AC341" i="12"/>
  <c r="AC325" i="12"/>
  <c r="Z302" i="12"/>
  <c r="Z286" i="12"/>
  <c r="Z278" i="12"/>
  <c r="Z491" i="12"/>
  <c r="Z427" i="12"/>
  <c r="Z339" i="12"/>
  <c r="Z475" i="12"/>
  <c r="Z387" i="12"/>
  <c r="Z331" i="12"/>
  <c r="Z116" i="12"/>
  <c r="Z483" i="12"/>
  <c r="Z403" i="12"/>
  <c r="Z254" i="12"/>
  <c r="Z492" i="12"/>
  <c r="Z428" i="12"/>
  <c r="Z356" i="12"/>
  <c r="Z154" i="12"/>
  <c r="Z42" i="12"/>
  <c r="Z388" i="12"/>
  <c r="Z497" i="12"/>
  <c r="Z433" i="12"/>
  <c r="Z417" i="12"/>
  <c r="Z401" i="12"/>
  <c r="Z377" i="12"/>
  <c r="Z369" i="12"/>
  <c r="Z337" i="12"/>
  <c r="Z313" i="12"/>
  <c r="Z305" i="12"/>
  <c r="Z289" i="12"/>
  <c r="Z265" i="12"/>
  <c r="Z304" i="12"/>
  <c r="Z256" i="12"/>
  <c r="Z240" i="12"/>
  <c r="AB393" i="12"/>
  <c r="AB377" i="12"/>
  <c r="AB369" i="12"/>
  <c r="AB337" i="12"/>
  <c r="AC77" i="15"/>
  <c r="AB319" i="12"/>
  <c r="AC76" i="15"/>
  <c r="AC98" i="15"/>
  <c r="AB227" i="12"/>
  <c r="AB506" i="12"/>
  <c r="AB458" i="12"/>
  <c r="AB378" i="12"/>
  <c r="AB354" i="12"/>
  <c r="AB330" i="12"/>
  <c r="AC118" i="12"/>
  <c r="AB497" i="12"/>
  <c r="AC75" i="12"/>
  <c r="AC67" i="12"/>
  <c r="AC27" i="12"/>
  <c r="AC34" i="12"/>
  <c r="AC26" i="13"/>
  <c r="AC129" i="12"/>
  <c r="AC23" i="13"/>
  <c r="AB36" i="15"/>
  <c r="AB475" i="12"/>
  <c r="AB403" i="12"/>
  <c r="AC8" i="15"/>
  <c r="AB125" i="12"/>
  <c r="AC207" i="12"/>
  <c r="AC471" i="12"/>
  <c r="AC447" i="12"/>
  <c r="AC431" i="12"/>
  <c r="AC503" i="12"/>
  <c r="AC495" i="12"/>
  <c r="AC391" i="12"/>
  <c r="AC383" i="12"/>
  <c r="AC375" i="12"/>
  <c r="AC351" i="12"/>
  <c r="AC335" i="12"/>
  <c r="AC327" i="12"/>
  <c r="AN351" i="12"/>
  <c r="AC276" i="12"/>
  <c r="AC260" i="12"/>
  <c r="AC244" i="12"/>
  <c r="AC298" i="12"/>
  <c r="AC250" i="12"/>
  <c r="AC290" i="12"/>
  <c r="AC265" i="12"/>
  <c r="AC269" i="12"/>
  <c r="AC308" i="12"/>
  <c r="AC278" i="12"/>
  <c r="AC262" i="12"/>
  <c r="AC246" i="12"/>
  <c r="AC227" i="12"/>
  <c r="AC176" i="12"/>
  <c r="AC317" i="12"/>
  <c r="AC136" i="12"/>
  <c r="AC160" i="12"/>
  <c r="AC142" i="12"/>
  <c r="AC258" i="12"/>
  <c r="AC33" i="13"/>
  <c r="AC33" i="15"/>
  <c r="AC213" i="12"/>
  <c r="AC223" i="12"/>
  <c r="AC110" i="12"/>
  <c r="AC105" i="15"/>
  <c r="AC196" i="12"/>
  <c r="AC140" i="12"/>
  <c r="AC8" i="12"/>
  <c r="AC183" i="12"/>
  <c r="AN140" i="12"/>
  <c r="AC226" i="12"/>
  <c r="AC42" i="12"/>
  <c r="AC201" i="12"/>
  <c r="AC233" i="12"/>
  <c r="AC197" i="12"/>
  <c r="AC31" i="13"/>
  <c r="AN67" i="12"/>
  <c r="AC100" i="15"/>
  <c r="AC202" i="12"/>
  <c r="AC162" i="12"/>
  <c r="Z319" i="12"/>
  <c r="AC79" i="12"/>
  <c r="AC214" i="12"/>
  <c r="AC206" i="12"/>
  <c r="AC102" i="12"/>
  <c r="AC70" i="12"/>
  <c r="Z291" i="12"/>
  <c r="Z227" i="12"/>
  <c r="AC85" i="12"/>
  <c r="Z506" i="12"/>
  <c r="Z466" i="12"/>
  <c r="Z458" i="12"/>
  <c r="Z386" i="12"/>
  <c r="Z354" i="12"/>
  <c r="AC148" i="12"/>
  <c r="AC68" i="12"/>
  <c r="AC52" i="12"/>
  <c r="AC211" i="12"/>
  <c r="AN52" i="12"/>
  <c r="Z232" i="12"/>
  <c r="Z125" i="12"/>
  <c r="Z196" i="12"/>
  <c r="Z36" i="15"/>
  <c r="AB53" i="12"/>
  <c r="AB492" i="12"/>
  <c r="AB356" i="12"/>
  <c r="AB339" i="12"/>
  <c r="AB105" i="15"/>
  <c r="AB304" i="12"/>
  <c r="AB272" i="12"/>
  <c r="AB256" i="12"/>
  <c r="AB240" i="12"/>
  <c r="AB223" i="12"/>
  <c r="AB476" i="12"/>
  <c r="AB404" i="12"/>
  <c r="AB483" i="12"/>
  <c r="AB58" i="12"/>
  <c r="AB42" i="12"/>
  <c r="AB340" i="12"/>
  <c r="AB305" i="12"/>
  <c r="AB289" i="12"/>
  <c r="AB265" i="12"/>
  <c r="AB154" i="12"/>
  <c r="AC20" i="12"/>
  <c r="AN17" i="13"/>
  <c r="AC18" i="12"/>
  <c r="AC101" i="15"/>
  <c r="AC39" i="14"/>
  <c r="AC34" i="13"/>
  <c r="AC18" i="13"/>
  <c r="AC185" i="12"/>
  <c r="AC49" i="12"/>
  <c r="AB302" i="12"/>
  <c r="AB286" i="12"/>
  <c r="AB254" i="12"/>
  <c r="AB238" i="12"/>
  <c r="AB206" i="12"/>
  <c r="AC239" i="12"/>
  <c r="AB116" i="12"/>
  <c r="AC87" i="12"/>
  <c r="AC47" i="12"/>
  <c r="AC64" i="15"/>
  <c r="AC26" i="14"/>
  <c r="AB186" i="12"/>
  <c r="AC102" i="15"/>
  <c r="AC35" i="13"/>
  <c r="AB57" i="15"/>
  <c r="AB15" i="13"/>
  <c r="Z22" i="14"/>
  <c r="AB33" i="14"/>
  <c r="AB96" i="12"/>
  <c r="AB32" i="12"/>
  <c r="Z295" i="12"/>
  <c r="Z239" i="12"/>
  <c r="Z119" i="12"/>
  <c r="Z218" i="16"/>
  <c r="AB239" i="12"/>
  <c r="AB159" i="12"/>
  <c r="AB119" i="12"/>
  <c r="AB71" i="12"/>
  <c r="Z102" i="12"/>
  <c r="AB229" i="16"/>
  <c r="AB221" i="16"/>
  <c r="AB61" i="16"/>
  <c r="AB53" i="16"/>
  <c r="AB7" i="15"/>
  <c r="Z193" i="16"/>
  <c r="Z177" i="16"/>
  <c r="Z145" i="16"/>
  <c r="Z149" i="12"/>
  <c r="Z77" i="12"/>
  <c r="AB156" i="16"/>
  <c r="AB124" i="16"/>
  <c r="AB108" i="16"/>
  <c r="AB100" i="16"/>
  <c r="AB84" i="16"/>
  <c r="AB20" i="16"/>
  <c r="AB20" i="13"/>
  <c r="Z43" i="14"/>
  <c r="Z11" i="14"/>
  <c r="Z248" i="16"/>
  <c r="Z216" i="16"/>
  <c r="Z184" i="16"/>
  <c r="Z160" i="16"/>
  <c r="Z152" i="16"/>
  <c r="Z144" i="16"/>
  <c r="Z88" i="16"/>
  <c r="Z72" i="16"/>
  <c r="Z40" i="16"/>
  <c r="AB30" i="14"/>
  <c r="AB22" i="14"/>
  <c r="AB285" i="12"/>
  <c r="AB197" i="12"/>
  <c r="AB149" i="12"/>
  <c r="AB85" i="12"/>
  <c r="Z63" i="15"/>
  <c r="Z47" i="15"/>
  <c r="Z7" i="15"/>
  <c r="Z35" i="13"/>
  <c r="Z276" i="12"/>
  <c r="Z148" i="12"/>
  <c r="Z76" i="12"/>
  <c r="Z68" i="12"/>
  <c r="Z44" i="12"/>
  <c r="Z20" i="12"/>
  <c r="Z12" i="12"/>
  <c r="AB219" i="16"/>
  <c r="AB211" i="16"/>
  <c r="AB203" i="16"/>
  <c r="AB131" i="16"/>
  <c r="AB115" i="16"/>
  <c r="AB75" i="16"/>
  <c r="AB67" i="16"/>
  <c r="AB59" i="16"/>
  <c r="AB43" i="16"/>
  <c r="AB176" i="12"/>
  <c r="Z73" i="15"/>
  <c r="Z49" i="15"/>
  <c r="AB21" i="16"/>
  <c r="AB63" i="15"/>
  <c r="AB47" i="15"/>
  <c r="Z36" i="14"/>
  <c r="Z185" i="16"/>
  <c r="Z153" i="16"/>
  <c r="Z41" i="16"/>
  <c r="AB39" i="14"/>
  <c r="AB246" i="12"/>
  <c r="AB214" i="12"/>
  <c r="AB94" i="12"/>
  <c r="Z80" i="15"/>
  <c r="Z285" i="12"/>
  <c r="Z269" i="12"/>
  <c r="Z221" i="12"/>
  <c r="Z197" i="12"/>
  <c r="Z85" i="12"/>
  <c r="AB244" i="16"/>
  <c r="AB164" i="16"/>
  <c r="AB148" i="16"/>
  <c r="AB44" i="16"/>
  <c r="AB85" i="15"/>
  <c r="AB29" i="15"/>
  <c r="AA55" i="15"/>
  <c r="Y44" i="15"/>
  <c r="Z231" i="16"/>
  <c r="Z215" i="16"/>
  <c r="Z159" i="16"/>
  <c r="Z151" i="16"/>
  <c r="Z143" i="16"/>
  <c r="Z95" i="16"/>
  <c r="Z63" i="16"/>
  <c r="Z31" i="16"/>
  <c r="AB29" i="14"/>
  <c r="AB148" i="12"/>
  <c r="AB76" i="12"/>
  <c r="AB52" i="12"/>
  <c r="AB44" i="12"/>
  <c r="AB12" i="12"/>
  <c r="AC46" i="12"/>
  <c r="Z102" i="15"/>
  <c r="Z62" i="15"/>
  <c r="Z26" i="13"/>
  <c r="Z235" i="12"/>
  <c r="Z219" i="12"/>
  <c r="Z211" i="12"/>
  <c r="Z139" i="12"/>
  <c r="Z131" i="12"/>
  <c r="Z99" i="12"/>
  <c r="Z35" i="12"/>
  <c r="Z27" i="12"/>
  <c r="Z11" i="12"/>
  <c r="AB218" i="16"/>
  <c r="AB146" i="16"/>
  <c r="AB130" i="16"/>
  <c r="AB66" i="16"/>
  <c r="Z115" i="16"/>
  <c r="Z43" i="16"/>
  <c r="AB160" i="12"/>
  <c r="Z247" i="12"/>
  <c r="Z191" i="12"/>
  <c r="Z135" i="12"/>
  <c r="AB86" i="16"/>
  <c r="Z29" i="14"/>
  <c r="Z66" i="16"/>
  <c r="AB231" i="12"/>
  <c r="AB191" i="12"/>
  <c r="AC193" i="12"/>
  <c r="Z110" i="12"/>
  <c r="Z94" i="12"/>
  <c r="Z70" i="12"/>
  <c r="AB26" i="13"/>
  <c r="Z33" i="14"/>
  <c r="AA14" i="15"/>
  <c r="AB211" i="12"/>
  <c r="AB99" i="12"/>
  <c r="Z298" i="12"/>
  <c r="Z106" i="12"/>
  <c r="Z90" i="12"/>
  <c r="Z26" i="12"/>
  <c r="AC10" i="14"/>
  <c r="AB193" i="16"/>
  <c r="AB177" i="16"/>
  <c r="AB145" i="16"/>
  <c r="AB97" i="16"/>
  <c r="AB107" i="15"/>
  <c r="AB11" i="15"/>
  <c r="Z24" i="14"/>
  <c r="Z16" i="14"/>
  <c r="Y82" i="15"/>
  <c r="Z165" i="16"/>
  <c r="Z149" i="16"/>
  <c r="Z125" i="16"/>
  <c r="Z117" i="16"/>
  <c r="Z101" i="16"/>
  <c r="AB43" i="14"/>
  <c r="AB114" i="12"/>
  <c r="AB106" i="12"/>
  <c r="AB90" i="12"/>
  <c r="AB34" i="12"/>
  <c r="AN235" i="16"/>
  <c r="Z76" i="15"/>
  <c r="Z60" i="15"/>
  <c r="Z273" i="12"/>
  <c r="Z257" i="12"/>
  <c r="Z225" i="12"/>
  <c r="Z185" i="12"/>
  <c r="Z169" i="12"/>
  <c r="Z161" i="12"/>
  <c r="Z145" i="12"/>
  <c r="Z89" i="12"/>
  <c r="Z81" i="12"/>
  <c r="Z73" i="12"/>
  <c r="Z25" i="12"/>
  <c r="AB248" i="16"/>
  <c r="AB216" i="16"/>
  <c r="AB176" i="16"/>
  <c r="AB144" i="16"/>
  <c r="AB136" i="16"/>
  <c r="AB120" i="16"/>
  <c r="AB88" i="16"/>
  <c r="AB48" i="16"/>
  <c r="AB8" i="16"/>
  <c r="AB73" i="15"/>
  <c r="AB7" i="13"/>
  <c r="Z30" i="14"/>
  <c r="Z59" i="16"/>
  <c r="AB136" i="12"/>
  <c r="AB8" i="12"/>
  <c r="Z50" i="15"/>
  <c r="Z26" i="15"/>
  <c r="Z231" i="12"/>
  <c r="Z159" i="12"/>
  <c r="Z87" i="12"/>
  <c r="AC23" i="14"/>
  <c r="AB38" i="16"/>
  <c r="AB80" i="15"/>
  <c r="AB24" i="15"/>
  <c r="AB14" i="13"/>
  <c r="Z13" i="14"/>
  <c r="Z226" i="16"/>
  <c r="AB32" i="14"/>
  <c r="AB247" i="12"/>
  <c r="Z17" i="15"/>
  <c r="Z214" i="12"/>
  <c r="Z142" i="12"/>
  <c r="Z118" i="12"/>
  <c r="AB237" i="16"/>
  <c r="AB197" i="16"/>
  <c r="Z62" i="16"/>
  <c r="AB36" i="14"/>
  <c r="AB20" i="14"/>
  <c r="AB219" i="12"/>
  <c r="AB171" i="12"/>
  <c r="AB139" i="12"/>
  <c r="AB131" i="12"/>
  <c r="AB11" i="12"/>
  <c r="AC125" i="12"/>
  <c r="Z13" i="15"/>
  <c r="Z114" i="12"/>
  <c r="Z98" i="12"/>
  <c r="Z34" i="12"/>
  <c r="AB233" i="16"/>
  <c r="AB185" i="16"/>
  <c r="AB169" i="16"/>
  <c r="AB153" i="16"/>
  <c r="AB137" i="16"/>
  <c r="AB89" i="16"/>
  <c r="AB26" i="15"/>
  <c r="Z39" i="14"/>
  <c r="Z228" i="16"/>
  <c r="Z140" i="16"/>
  <c r="Z124" i="16"/>
  <c r="Z100" i="16"/>
  <c r="Z84" i="16"/>
  <c r="Z76" i="16"/>
  <c r="Z36" i="16"/>
  <c r="AB241" i="12"/>
  <c r="AB193" i="12"/>
  <c r="AB185" i="12"/>
  <c r="AB169" i="12"/>
  <c r="AB161" i="12"/>
  <c r="AB137" i="12"/>
  <c r="AB121" i="12"/>
  <c r="AB89" i="12"/>
  <c r="AB73" i="12"/>
  <c r="AN226" i="16"/>
  <c r="AC171" i="12"/>
  <c r="AC139" i="12"/>
  <c r="Z59" i="15"/>
  <c r="Z15" i="13"/>
  <c r="Z176" i="12"/>
  <c r="Z96" i="12"/>
  <c r="Z32" i="12"/>
  <c r="Z24" i="12"/>
  <c r="Z8" i="12"/>
  <c r="AB231" i="16"/>
  <c r="AB215" i="16"/>
  <c r="AB151" i="16"/>
  <c r="AB95" i="16"/>
  <c r="AB63" i="16"/>
  <c r="AB55" i="16"/>
  <c r="AC149" i="12"/>
  <c r="AC15" i="14"/>
  <c r="AC161" i="12"/>
  <c r="AC81" i="12"/>
  <c r="AC22" i="14"/>
  <c r="AC25" i="13"/>
  <c r="AN7" i="13"/>
  <c r="AC96" i="12"/>
  <c r="AC24" i="12"/>
  <c r="AC29" i="14"/>
  <c r="AC32" i="13"/>
  <c r="AC159" i="12"/>
  <c r="AC119" i="12"/>
  <c r="AC82" i="15"/>
  <c r="AC50" i="15"/>
  <c r="AC44" i="14"/>
  <c r="AC36" i="14"/>
  <c r="AC20" i="14"/>
  <c r="AC15" i="13"/>
  <c r="AC7" i="13"/>
  <c r="AC90" i="12"/>
  <c r="AN83" i="12"/>
  <c r="AC7" i="14"/>
  <c r="AC137" i="12"/>
  <c r="AC21" i="13"/>
  <c r="AC13" i="13"/>
  <c r="AC106" i="12"/>
  <c r="AC169" i="12"/>
  <c r="AC153" i="12"/>
  <c r="AC73" i="12"/>
  <c r="AC33" i="12"/>
  <c r="AC190" i="12"/>
  <c r="AC41" i="15"/>
  <c r="AC22" i="13"/>
  <c r="AC13" i="12"/>
  <c r="AN190" i="12"/>
  <c r="AC80" i="15"/>
  <c r="AC188" i="12"/>
  <c r="AC116" i="12"/>
  <c r="AC44" i="12"/>
  <c r="AC47" i="15"/>
  <c r="AC36" i="13"/>
  <c r="AC20" i="13"/>
  <c r="AC9" i="12"/>
  <c r="AC94" i="12"/>
  <c r="AC49" i="15"/>
  <c r="AC14" i="13"/>
  <c r="AC37" i="12"/>
  <c r="AC21" i="12"/>
  <c r="AC40" i="15"/>
  <c r="AC123" i="12"/>
  <c r="AC83" i="12"/>
  <c r="AC51" i="12"/>
  <c r="AC11" i="12"/>
  <c r="AC24" i="14"/>
  <c r="AC16" i="14"/>
  <c r="AC13" i="14"/>
  <c r="AC14" i="14"/>
  <c r="AC30" i="14"/>
  <c r="AN30" i="14"/>
  <c r="AC33" i="14"/>
  <c r="AC43" i="14"/>
  <c r="AC40" i="14"/>
  <c r="AC32" i="14"/>
  <c r="AC8" i="14"/>
  <c r="AC91" i="15"/>
  <c r="AC75" i="15"/>
  <c r="AC59" i="15"/>
  <c r="AC35" i="15"/>
  <c r="AC27" i="15"/>
  <c r="AC29" i="15"/>
  <c r="AC28" i="15"/>
  <c r="AC90" i="15"/>
  <c r="AC66" i="15"/>
  <c r="AC26" i="15"/>
  <c r="AC18" i="15"/>
  <c r="AC89" i="15"/>
  <c r="AC73" i="15"/>
  <c r="AC65" i="15"/>
  <c r="AC17" i="15"/>
  <c r="AC72" i="15"/>
  <c r="AC32" i="15"/>
  <c r="AC24" i="15"/>
  <c r="AC71" i="15"/>
  <c r="AC23" i="15"/>
  <c r="AC7" i="15"/>
  <c r="AC13" i="15"/>
  <c r="AC68" i="15"/>
  <c r="AN70" i="15"/>
  <c r="AC86" i="15"/>
  <c r="AC78" i="15"/>
  <c r="AC22" i="15"/>
  <c r="AN55" i="15"/>
  <c r="AC60" i="15"/>
  <c r="AC56" i="15"/>
  <c r="AC58" i="15"/>
  <c r="AC63" i="15"/>
  <c r="AC32" i="16"/>
  <c r="AN158" i="16"/>
  <c r="AC173" i="16"/>
  <c r="AC158" i="16"/>
  <c r="AC163" i="16"/>
  <c r="AC174" i="16"/>
  <c r="AC170" i="16"/>
  <c r="AN105" i="16"/>
  <c r="AC169" i="16"/>
  <c r="AC161" i="16"/>
  <c r="AC153" i="16"/>
  <c r="AN17" i="16"/>
  <c r="AC120" i="16"/>
  <c r="AC80" i="16"/>
  <c r="AC72" i="16"/>
  <c r="AC289" i="12"/>
  <c r="AC257" i="12"/>
  <c r="AC225" i="12"/>
  <c r="AC247" i="16"/>
  <c r="AC135" i="16"/>
  <c r="AC127" i="16"/>
  <c r="AC95" i="16"/>
  <c r="AC87" i="16"/>
  <c r="AC63" i="16"/>
  <c r="AC31" i="16"/>
  <c r="AC23" i="16"/>
  <c r="AC144" i="16"/>
  <c r="AC96" i="16"/>
  <c r="AC48" i="16"/>
  <c r="AN119" i="16"/>
  <c r="AC206" i="16"/>
  <c r="AC134" i="16"/>
  <c r="AC86" i="16"/>
  <c r="AC38" i="16"/>
  <c r="AC14" i="16"/>
  <c r="AC197" i="16"/>
  <c r="AC109" i="16"/>
  <c r="AC85" i="16"/>
  <c r="AC45" i="16"/>
  <c r="AC29" i="16"/>
  <c r="AN61" i="16"/>
  <c r="AC212" i="16"/>
  <c r="AC196" i="16"/>
  <c r="AC172" i="16"/>
  <c r="AC124" i="16"/>
  <c r="AC108" i="16"/>
  <c r="AC84" i="16"/>
  <c r="AC36" i="16"/>
  <c r="AC20" i="16"/>
  <c r="AN212" i="16"/>
  <c r="AN172" i="16"/>
  <c r="AN28" i="16"/>
  <c r="AC211" i="16"/>
  <c r="AC203" i="16"/>
  <c r="AC147" i="16"/>
  <c r="AC131" i="16"/>
  <c r="AC115" i="16"/>
  <c r="AC75" i="16"/>
  <c r="AC51" i="16"/>
  <c r="AC43" i="16"/>
  <c r="AC27" i="16"/>
  <c r="AC11" i="16"/>
  <c r="AC88" i="16"/>
  <c r="AC8" i="16"/>
  <c r="AC30" i="16"/>
  <c r="AN230" i="16"/>
  <c r="AC205" i="16"/>
  <c r="AC181" i="16"/>
  <c r="AC149" i="16"/>
  <c r="AC93" i="16"/>
  <c r="AC13" i="16"/>
  <c r="AN29" i="16"/>
  <c r="AC164" i="16"/>
  <c r="AC116" i="16"/>
  <c r="AC68" i="16"/>
  <c r="AC44" i="16"/>
  <c r="AC210" i="16"/>
  <c r="AC186" i="16"/>
  <c r="AC178" i="16"/>
  <c r="AC146" i="16"/>
  <c r="AC138" i="16"/>
  <c r="AC130" i="16"/>
  <c r="AC122" i="16"/>
  <c r="AC82" i="16"/>
  <c r="AC66" i="16"/>
  <c r="AC58" i="16"/>
  <c r="AC50" i="16"/>
  <c r="AC42" i="16"/>
  <c r="AC246" i="16"/>
  <c r="AC182" i="16"/>
  <c r="AC150" i="16"/>
  <c r="AC102" i="16"/>
  <c r="AC54" i="16"/>
  <c r="AC141" i="16"/>
  <c r="AC125" i="16"/>
  <c r="AC101" i="16"/>
  <c r="AC53" i="16"/>
  <c r="AC21" i="16"/>
  <c r="AC180" i="16"/>
  <c r="AC156" i="16"/>
  <c r="AC100" i="16"/>
  <c r="AC203" i="12"/>
  <c r="AC193" i="16"/>
  <c r="AC185" i="16"/>
  <c r="AC145" i="16"/>
  <c r="AC137" i="16"/>
  <c r="AC113" i="16"/>
  <c r="AC105" i="16"/>
  <c r="AC97" i="16"/>
  <c r="AC89" i="16"/>
  <c r="AC57" i="16"/>
  <c r="AC25" i="16"/>
  <c r="AC17" i="16"/>
  <c r="AC9" i="16"/>
  <c r="AF473" i="12"/>
  <c r="Q473" i="12"/>
  <c r="Q88" i="15"/>
  <c r="AE88" i="15" s="1"/>
  <c r="AF88" i="15"/>
  <c r="Q56" i="15"/>
  <c r="AE56" i="15" s="1"/>
  <c r="AF56" i="15"/>
  <c r="Q24" i="15"/>
  <c r="AF24" i="15"/>
  <c r="AF248" i="16"/>
  <c r="Q248" i="16"/>
  <c r="Q216" i="16"/>
  <c r="AF216" i="16"/>
  <c r="Q184" i="16"/>
  <c r="AE184" i="16" s="1"/>
  <c r="AF184" i="16"/>
  <c r="Q144" i="16"/>
  <c r="AE144" i="16" s="1"/>
  <c r="AF144" i="16"/>
  <c r="AF112" i="16"/>
  <c r="Q112" i="16"/>
  <c r="AE112" i="16" s="1"/>
  <c r="AF80" i="16"/>
  <c r="Q80" i="16"/>
  <c r="Q48" i="16"/>
  <c r="AE48" i="16" s="1"/>
  <c r="AF48" i="16"/>
  <c r="Q24" i="16"/>
  <c r="AF24" i="16"/>
  <c r="Q481" i="12"/>
  <c r="AF481" i="12"/>
  <c r="AF489" i="12"/>
  <c r="Q489" i="12"/>
  <c r="AE489" i="12" s="1"/>
  <c r="AF457" i="12"/>
  <c r="Q457" i="12"/>
  <c r="AE457" i="12" s="1"/>
  <c r="Q433" i="12"/>
  <c r="AE433" i="12" s="1"/>
  <c r="AF433" i="12"/>
  <c r="AF409" i="12"/>
  <c r="Q409" i="12"/>
  <c r="AE409" i="12" s="1"/>
  <c r="Q377" i="12"/>
  <c r="AE377" i="12" s="1"/>
  <c r="AF377" i="12"/>
  <c r="AF345" i="12"/>
  <c r="Q345" i="12"/>
  <c r="AF313" i="12"/>
  <c r="Q313" i="12"/>
  <c r="AE313" i="12" s="1"/>
  <c r="Q281" i="12"/>
  <c r="AE281" i="12" s="1"/>
  <c r="AF281" i="12"/>
  <c r="Q249" i="12"/>
  <c r="AF249" i="12"/>
  <c r="Q225" i="12"/>
  <c r="AE225" i="12" s="1"/>
  <c r="AF225" i="12"/>
  <c r="Q193" i="12"/>
  <c r="AE193" i="12" s="1"/>
  <c r="AF193" i="12"/>
  <c r="Q161" i="12"/>
  <c r="AE161" i="12" s="1"/>
  <c r="AF161" i="12"/>
  <c r="Q129" i="12"/>
  <c r="AE129" i="12" s="1"/>
  <c r="AF129" i="12"/>
  <c r="Q97" i="12"/>
  <c r="AE97" i="12" s="1"/>
  <c r="AF97" i="12"/>
  <c r="Q57" i="12"/>
  <c r="AF57" i="12"/>
  <c r="Q25" i="12"/>
  <c r="AE25" i="12" s="1"/>
  <c r="AF25" i="12"/>
  <c r="AF17" i="14"/>
  <c r="Q17" i="14"/>
  <c r="Q8" i="13"/>
  <c r="AE8" i="13" s="1"/>
  <c r="AF8" i="13"/>
  <c r="Q504" i="12"/>
  <c r="AE504" i="12" s="1"/>
  <c r="AF504" i="12"/>
  <c r="Q480" i="12"/>
  <c r="AE480" i="12" s="1"/>
  <c r="AF480" i="12"/>
  <c r="Q448" i="12"/>
  <c r="AE448" i="12" s="1"/>
  <c r="AF448" i="12"/>
  <c r="Q416" i="12"/>
  <c r="AE416" i="12" s="1"/>
  <c r="AF416" i="12"/>
  <c r="AF400" i="12"/>
  <c r="Q400" i="12"/>
  <c r="AE400" i="12" s="1"/>
  <c r="AF368" i="12"/>
  <c r="Q368" i="12"/>
  <c r="AE368" i="12" s="1"/>
  <c r="Q336" i="12"/>
  <c r="AE336" i="12" s="1"/>
  <c r="AF336" i="12"/>
  <c r="Q304" i="12"/>
  <c r="AE304" i="12" s="1"/>
  <c r="AF304" i="12"/>
  <c r="Q272" i="12"/>
  <c r="AE272" i="12" s="1"/>
  <c r="AF272" i="12"/>
  <c r="AF240" i="12"/>
  <c r="Q240" i="12"/>
  <c r="AE240" i="12" s="1"/>
  <c r="AF208" i="12"/>
  <c r="Q208" i="12"/>
  <c r="AE208" i="12" s="1"/>
  <c r="Q176" i="12"/>
  <c r="AF176" i="12"/>
  <c r="Q136" i="12"/>
  <c r="AF136" i="12"/>
  <c r="AF104" i="12"/>
  <c r="Q104" i="12"/>
  <c r="AE104" i="12" s="1"/>
  <c r="Q72" i="12"/>
  <c r="AF72" i="12"/>
  <c r="Q40" i="12"/>
  <c r="AE40" i="12" s="1"/>
  <c r="AF40" i="12"/>
  <c r="Q8" i="12"/>
  <c r="AE8" i="12" s="1"/>
  <c r="AF8" i="12"/>
  <c r="Q32" i="14"/>
  <c r="AE32" i="14" s="1"/>
  <c r="AF32" i="14"/>
  <c r="Q7" i="13"/>
  <c r="AE7" i="13" s="1"/>
  <c r="AF7" i="13"/>
  <c r="AK495" i="12"/>
  <c r="AM495" i="12" s="1"/>
  <c r="AK416" i="12"/>
  <c r="AM416" i="12" s="1"/>
  <c r="AK288" i="12"/>
  <c r="AK32" i="12"/>
  <c r="AM32" i="12" s="1"/>
  <c r="AG7" i="12"/>
  <c r="AI7" i="12" s="1"/>
  <c r="AG8" i="12"/>
  <c r="AI8" i="12" s="1"/>
  <c r="AG9" i="12"/>
  <c r="AI9" i="12" s="1"/>
  <c r="AG10" i="12"/>
  <c r="AI10" i="12" s="1"/>
  <c r="AG11" i="12"/>
  <c r="AG12" i="12"/>
  <c r="AG13" i="12"/>
  <c r="AI13" i="12" s="1"/>
  <c r="AG14" i="12"/>
  <c r="AI14" i="12" s="1"/>
  <c r="AG15" i="12"/>
  <c r="AI15" i="12" s="1"/>
  <c r="AG16" i="12"/>
  <c r="AI16" i="12" s="1"/>
  <c r="AG17" i="12"/>
  <c r="AG18" i="12"/>
  <c r="AG19" i="12"/>
  <c r="AI19" i="12" s="1"/>
  <c r="AG20" i="12"/>
  <c r="AG21" i="12"/>
  <c r="AI21" i="12" s="1"/>
  <c r="AG22" i="12"/>
  <c r="AG23" i="12"/>
  <c r="AG24" i="12"/>
  <c r="AG25" i="12"/>
  <c r="AG26" i="12"/>
  <c r="AI26" i="12" s="1"/>
  <c r="AG27" i="12"/>
  <c r="AG28" i="12"/>
  <c r="AG29" i="12"/>
  <c r="AG30" i="12"/>
  <c r="AG31" i="12"/>
  <c r="AI31" i="12" s="1"/>
  <c r="AG32" i="12"/>
  <c r="AG33" i="12"/>
  <c r="AI33" i="12" s="1"/>
  <c r="AG34" i="12"/>
  <c r="AG35" i="12"/>
  <c r="AG36" i="12"/>
  <c r="AI36" i="12" s="1"/>
  <c r="AG37" i="12"/>
  <c r="AI37" i="12" s="1"/>
  <c r="AG38" i="12"/>
  <c r="AI38" i="12" s="1"/>
  <c r="AG39" i="12"/>
  <c r="AG40" i="12"/>
  <c r="AI40" i="12" s="1"/>
  <c r="AG41" i="12"/>
  <c r="AI41" i="12" s="1"/>
  <c r="AG42" i="12"/>
  <c r="AI42" i="12" s="1"/>
  <c r="AG43" i="12"/>
  <c r="AG44" i="12"/>
  <c r="AG45" i="12"/>
  <c r="AG46" i="12"/>
  <c r="AI46" i="12" s="1"/>
  <c r="AG47" i="12"/>
  <c r="AI47" i="12" s="1"/>
  <c r="AG48" i="12"/>
  <c r="AI48" i="12" s="1"/>
  <c r="AG49" i="12"/>
  <c r="AI49" i="12" s="1"/>
  <c r="AG50" i="12"/>
  <c r="AI50" i="12" s="1"/>
  <c r="AG51" i="12"/>
  <c r="AG52" i="12"/>
  <c r="AG53" i="12"/>
  <c r="AI53" i="12" s="1"/>
  <c r="AG54" i="12"/>
  <c r="AG55" i="12"/>
  <c r="AI55" i="12" s="1"/>
  <c r="AG56" i="12"/>
  <c r="AI56" i="12" s="1"/>
  <c r="AG57" i="12"/>
  <c r="AG58" i="12"/>
  <c r="AI58" i="12" s="1"/>
  <c r="AG59" i="12"/>
  <c r="AG60" i="12"/>
  <c r="AI60" i="12" s="1"/>
  <c r="AG61" i="12"/>
  <c r="AG62" i="12"/>
  <c r="AG63" i="12"/>
  <c r="AG64" i="12"/>
  <c r="AI64" i="12" s="1"/>
  <c r="AG65" i="12"/>
  <c r="AI65" i="12" s="1"/>
  <c r="AG66" i="12"/>
  <c r="AI66" i="12" s="1"/>
  <c r="AG67" i="12"/>
  <c r="AG68" i="12"/>
  <c r="AG69" i="12"/>
  <c r="AI69" i="12" s="1"/>
  <c r="AG70" i="12"/>
  <c r="AG71" i="12"/>
  <c r="AG72" i="12"/>
  <c r="AI72" i="12" s="1"/>
  <c r="AG73" i="12"/>
  <c r="AG74" i="12"/>
  <c r="AI74" i="12" s="1"/>
  <c r="AG75" i="12"/>
  <c r="AG76" i="12"/>
  <c r="AI76" i="12" s="1"/>
  <c r="AG77" i="12"/>
  <c r="AG78" i="12"/>
  <c r="AI78" i="12" s="1"/>
  <c r="AG79" i="12"/>
  <c r="AG80" i="12"/>
  <c r="AI80" i="12" s="1"/>
  <c r="AG81" i="12"/>
  <c r="AG82" i="12"/>
  <c r="AI82" i="12" s="1"/>
  <c r="AG83" i="12"/>
  <c r="AI83" i="12" s="1"/>
  <c r="AG84" i="12"/>
  <c r="AI84" i="12" s="1"/>
  <c r="AG85" i="12"/>
  <c r="AG86" i="12"/>
  <c r="AG87" i="12"/>
  <c r="AG88" i="12"/>
  <c r="AG89" i="12"/>
  <c r="AG90" i="12"/>
  <c r="AG91" i="12"/>
  <c r="AG92" i="12"/>
  <c r="AI92" i="12" s="1"/>
  <c r="AG93" i="12"/>
  <c r="AI93" i="12" s="1"/>
  <c r="AG94" i="12"/>
  <c r="AG95" i="12"/>
  <c r="AG96" i="12"/>
  <c r="AG97" i="12"/>
  <c r="AI97" i="12" s="1"/>
  <c r="AG98" i="12"/>
  <c r="AG99" i="12"/>
  <c r="AI99" i="12" s="1"/>
  <c r="AG100" i="12"/>
  <c r="AI100" i="12" s="1"/>
  <c r="AG101" i="12"/>
  <c r="AG102" i="12"/>
  <c r="AG103" i="12"/>
  <c r="AI103" i="12" s="1"/>
  <c r="AG104" i="12"/>
  <c r="AG105" i="12"/>
  <c r="AI105" i="12" s="1"/>
  <c r="AG106" i="12"/>
  <c r="AI106" i="12" s="1"/>
  <c r="AG107" i="12"/>
  <c r="AG108" i="12"/>
  <c r="AG109" i="12"/>
  <c r="AG110" i="12"/>
  <c r="AG111" i="12"/>
  <c r="AG112" i="12"/>
  <c r="AG113" i="12"/>
  <c r="AI113" i="12" s="1"/>
  <c r="AG114" i="12"/>
  <c r="AG115" i="12"/>
  <c r="AG116" i="12"/>
  <c r="AI116" i="12" s="1"/>
  <c r="AG117" i="12"/>
  <c r="AG118" i="12"/>
  <c r="AI118" i="12" s="1"/>
  <c r="AG119" i="12"/>
  <c r="AG120" i="12"/>
  <c r="AI120" i="12" s="1"/>
  <c r="AG121" i="12"/>
  <c r="AG122" i="12"/>
  <c r="AI122" i="12" s="1"/>
  <c r="AG123" i="12"/>
  <c r="AG124" i="12"/>
  <c r="AG125" i="12"/>
  <c r="AI125" i="12" s="1"/>
  <c r="AG126" i="12"/>
  <c r="AI126" i="12" s="1"/>
  <c r="AG127" i="12"/>
  <c r="AI127" i="12" s="1"/>
  <c r="AG128" i="12"/>
  <c r="AG129" i="12"/>
  <c r="AI129" i="12" s="1"/>
  <c r="AG130" i="12"/>
  <c r="AI130" i="12" s="1"/>
  <c r="AG131" i="12"/>
  <c r="AG132" i="12"/>
  <c r="AI132" i="12" s="1"/>
  <c r="AG133" i="12"/>
  <c r="AI133" i="12" s="1"/>
  <c r="AG134" i="12"/>
  <c r="AI134" i="12" s="1"/>
  <c r="AG135" i="12"/>
  <c r="AG136" i="12"/>
  <c r="AG137" i="12"/>
  <c r="AI137" i="12" s="1"/>
  <c r="AG138" i="12"/>
  <c r="AG139" i="12"/>
  <c r="AG140" i="12"/>
  <c r="AG141" i="12"/>
  <c r="AG142" i="12"/>
  <c r="AG143" i="12"/>
  <c r="AI143" i="12" s="1"/>
  <c r="AG144" i="12"/>
  <c r="AG145" i="12"/>
  <c r="AI145" i="12" s="1"/>
  <c r="AG146" i="12"/>
  <c r="AI146" i="12" s="1"/>
  <c r="AG147" i="12"/>
  <c r="AI147" i="12" s="1"/>
  <c r="AG148" i="12"/>
  <c r="AI148" i="12" s="1"/>
  <c r="AG149" i="12"/>
  <c r="AG150" i="12"/>
  <c r="AI150" i="12" s="1"/>
  <c r="AG151" i="12"/>
  <c r="AG152" i="12"/>
  <c r="AI152" i="12" s="1"/>
  <c r="AG153" i="12"/>
  <c r="AG154" i="12"/>
  <c r="AG155" i="12"/>
  <c r="AG156" i="12"/>
  <c r="AG157" i="12"/>
  <c r="AG158" i="12"/>
  <c r="AG159" i="12"/>
  <c r="AI159" i="12" s="1"/>
  <c r="AG160" i="12"/>
  <c r="AI160" i="12" s="1"/>
  <c r="AG161" i="12"/>
  <c r="AG162" i="12"/>
  <c r="AI162" i="12" s="1"/>
  <c r="AG163" i="12"/>
  <c r="AI163" i="12" s="1"/>
  <c r="AG164" i="12"/>
  <c r="AI164" i="12" s="1"/>
  <c r="AG165" i="12"/>
  <c r="AG166" i="12"/>
  <c r="AI166" i="12" s="1"/>
  <c r="AG167" i="12"/>
  <c r="AG168" i="12"/>
  <c r="AI168" i="12" s="1"/>
  <c r="AG169" i="12"/>
  <c r="AG170" i="12"/>
  <c r="AG171" i="12"/>
  <c r="AI171" i="12" s="1"/>
  <c r="AG172" i="12"/>
  <c r="AG173" i="12"/>
  <c r="AG174" i="12"/>
  <c r="AG175" i="12"/>
  <c r="AG176" i="12"/>
  <c r="AI176" i="12" s="1"/>
  <c r="AG177" i="12"/>
  <c r="AG178" i="12"/>
  <c r="AG179" i="12"/>
  <c r="AG180" i="12"/>
  <c r="AI180" i="12" s="1"/>
  <c r="AG181" i="12"/>
  <c r="AG182" i="12"/>
  <c r="AI182" i="12" s="1"/>
  <c r="AG183" i="12"/>
  <c r="AI183" i="12" s="1"/>
  <c r="AG184" i="12"/>
  <c r="AG185" i="12"/>
  <c r="AG186" i="12"/>
  <c r="AI186" i="12" s="1"/>
  <c r="AG187" i="12"/>
  <c r="AG188" i="12"/>
  <c r="AI188" i="12" s="1"/>
  <c r="AG189" i="12"/>
  <c r="AI189" i="12" s="1"/>
  <c r="AG190" i="12"/>
  <c r="AG191" i="12"/>
  <c r="AI191" i="12" s="1"/>
  <c r="AG192" i="12"/>
  <c r="AG193" i="12"/>
  <c r="AI193" i="12" s="1"/>
  <c r="AG194" i="12"/>
  <c r="AI194" i="12" s="1"/>
  <c r="AG195" i="12"/>
  <c r="AI195" i="12" s="1"/>
  <c r="AG196" i="12"/>
  <c r="AG197" i="12"/>
  <c r="AG198" i="12"/>
  <c r="AI198" i="12" s="1"/>
  <c r="AG199" i="12"/>
  <c r="AI199" i="12" s="1"/>
  <c r="AG200" i="12"/>
  <c r="AI200" i="12" s="1"/>
  <c r="AG201" i="12"/>
  <c r="AG202" i="12"/>
  <c r="AI202" i="12" s="1"/>
  <c r="AG203" i="12"/>
  <c r="AI203" i="12" s="1"/>
  <c r="AG204" i="12"/>
  <c r="AI204" i="12" s="1"/>
  <c r="AG205" i="12"/>
  <c r="AG206" i="12"/>
  <c r="AG207" i="12"/>
  <c r="AI207" i="12" s="1"/>
  <c r="AG208" i="12"/>
  <c r="AI208" i="12" s="1"/>
  <c r="AG209" i="12"/>
  <c r="AG210" i="12"/>
  <c r="AI210" i="12" s="1"/>
  <c r="AG211" i="12"/>
  <c r="AG212" i="12"/>
  <c r="AG213" i="12"/>
  <c r="AG214" i="12"/>
  <c r="AG215" i="12"/>
  <c r="AI215" i="12" s="1"/>
  <c r="AG216" i="12"/>
  <c r="AI216" i="12" s="1"/>
  <c r="AG217" i="12"/>
  <c r="AG218" i="12"/>
  <c r="AI218" i="12" s="1"/>
  <c r="AG219" i="12"/>
  <c r="AG220" i="12"/>
  <c r="AG221" i="12"/>
  <c r="AG222" i="12"/>
  <c r="AG223" i="12"/>
  <c r="AG224" i="12"/>
  <c r="AG225" i="12"/>
  <c r="AG226" i="12"/>
  <c r="AG227" i="12"/>
  <c r="AI227" i="12" s="1"/>
  <c r="AG228" i="12"/>
  <c r="AG229" i="12"/>
  <c r="AG230" i="12"/>
  <c r="AI230" i="12" s="1"/>
  <c r="AG231" i="12"/>
  <c r="AG232" i="12"/>
  <c r="AG233" i="12"/>
  <c r="AI233" i="12" s="1"/>
  <c r="AG234" i="12"/>
  <c r="AI234" i="12" s="1"/>
  <c r="AG235" i="12"/>
  <c r="AG236" i="12"/>
  <c r="AI236" i="12" s="1"/>
  <c r="AG237" i="12"/>
  <c r="AG238" i="12"/>
  <c r="AG239" i="12"/>
  <c r="AG240" i="12"/>
  <c r="AG241" i="12"/>
  <c r="AG242" i="12"/>
  <c r="AG243" i="12"/>
  <c r="AI243" i="12" s="1"/>
  <c r="AG244" i="12"/>
  <c r="AG245" i="12"/>
  <c r="AG246" i="12"/>
  <c r="AI246" i="12" s="1"/>
  <c r="AG247" i="12"/>
  <c r="AG248" i="12"/>
  <c r="AI248" i="12" s="1"/>
  <c r="AG249" i="12"/>
  <c r="AI249" i="12" s="1"/>
  <c r="AG250" i="12"/>
  <c r="AG251" i="12"/>
  <c r="AI251" i="12" s="1"/>
  <c r="AG252" i="12"/>
  <c r="AI252" i="12" s="1"/>
  <c r="AG253" i="12"/>
  <c r="AI253" i="12" s="1"/>
  <c r="AG254" i="12"/>
  <c r="AG255" i="12"/>
  <c r="AI255" i="12" s="1"/>
  <c r="AG256" i="12"/>
  <c r="AG257" i="12"/>
  <c r="AG258" i="12"/>
  <c r="AI258" i="12" s="1"/>
  <c r="AG259" i="12"/>
  <c r="AI259" i="12" s="1"/>
  <c r="AG260" i="12"/>
  <c r="AG261" i="12"/>
  <c r="AG262" i="12"/>
  <c r="AI262" i="12" s="1"/>
  <c r="AG263" i="12"/>
  <c r="AI263" i="12" s="1"/>
  <c r="AG264" i="12"/>
  <c r="AG265" i="12"/>
  <c r="AG266" i="12"/>
  <c r="AI266" i="12" s="1"/>
  <c r="AG267" i="12"/>
  <c r="AG268" i="12"/>
  <c r="AI268" i="12" s="1"/>
  <c r="AG269" i="12"/>
  <c r="AG270" i="12"/>
  <c r="AI270" i="12" s="1"/>
  <c r="AG271" i="12"/>
  <c r="AG272" i="12"/>
  <c r="AG273" i="12"/>
  <c r="AG274" i="12"/>
  <c r="AG275" i="12"/>
  <c r="AG276" i="12"/>
  <c r="AG277" i="12"/>
  <c r="AI277" i="12" s="1"/>
  <c r="AG278" i="12"/>
  <c r="AG279" i="12"/>
  <c r="AG280" i="12"/>
  <c r="AG281" i="12"/>
  <c r="AG282" i="12"/>
  <c r="AG283" i="12"/>
  <c r="AI283" i="12" s="1"/>
  <c r="AG284" i="12"/>
  <c r="AG285" i="12"/>
  <c r="AG286" i="12"/>
  <c r="AG287" i="12"/>
  <c r="AI287" i="12" s="1"/>
  <c r="AG288" i="12"/>
  <c r="AI288" i="12" s="1"/>
  <c r="AG289" i="12"/>
  <c r="AG290" i="12"/>
  <c r="AG291" i="12"/>
  <c r="AI291" i="12" s="1"/>
  <c r="AG292" i="12"/>
  <c r="AI292" i="12" s="1"/>
  <c r="AG293" i="12"/>
  <c r="AI293" i="12" s="1"/>
  <c r="AG294" i="12"/>
  <c r="AG295" i="12"/>
  <c r="AI295" i="12" s="1"/>
  <c r="AG296" i="12"/>
  <c r="AG297" i="12"/>
  <c r="AG298" i="12"/>
  <c r="AG299" i="12"/>
  <c r="AG300" i="12"/>
  <c r="AI300" i="12" s="1"/>
  <c r="AG301" i="12"/>
  <c r="AG302" i="12"/>
  <c r="AI302" i="12" s="1"/>
  <c r="AG303" i="12"/>
  <c r="AI303" i="12" s="1"/>
  <c r="AG304" i="12"/>
  <c r="AG305" i="12"/>
  <c r="AG306" i="12"/>
  <c r="AI306" i="12" s="1"/>
  <c r="AG307" i="12"/>
  <c r="AG308" i="12"/>
  <c r="AG309" i="12"/>
  <c r="AI309" i="12" s="1"/>
  <c r="AG310" i="12"/>
  <c r="AI310" i="12" s="1"/>
  <c r="AG311" i="12"/>
  <c r="AG312" i="12"/>
  <c r="AI312" i="12" s="1"/>
  <c r="AG313" i="12"/>
  <c r="AI313" i="12" s="1"/>
  <c r="AG314" i="12"/>
  <c r="AI314" i="12" s="1"/>
  <c r="AG315" i="12"/>
  <c r="AG316" i="12"/>
  <c r="AI316" i="12" s="1"/>
  <c r="AG317" i="12"/>
  <c r="AG318" i="12"/>
  <c r="AI318" i="12" s="1"/>
  <c r="AG319" i="12"/>
  <c r="AI319" i="12" s="1"/>
  <c r="AG320" i="12"/>
  <c r="AI320" i="12" s="1"/>
  <c r="AG321" i="12"/>
  <c r="AI321" i="12" s="1"/>
  <c r="AG322" i="12"/>
  <c r="AI322" i="12" s="1"/>
  <c r="AG323" i="12"/>
  <c r="AI323" i="12" s="1"/>
  <c r="AG324" i="12"/>
  <c r="AG325" i="12"/>
  <c r="AI325" i="12" s="1"/>
  <c r="AG326" i="12"/>
  <c r="AG327" i="12"/>
  <c r="AI327" i="12" s="1"/>
  <c r="AG328" i="12"/>
  <c r="AG329" i="12"/>
  <c r="AG330" i="12"/>
  <c r="AI330" i="12" s="1"/>
  <c r="AG331" i="12"/>
  <c r="AG332" i="12"/>
  <c r="AI332" i="12" s="1"/>
  <c r="AG333" i="12"/>
  <c r="AI333" i="12" s="1"/>
  <c r="AG334" i="12"/>
  <c r="AI334" i="12" s="1"/>
  <c r="AG335" i="12"/>
  <c r="AG336" i="12"/>
  <c r="AI336" i="12" s="1"/>
  <c r="AG337" i="12"/>
  <c r="AI337" i="12" s="1"/>
  <c r="AG338" i="12"/>
  <c r="AG339" i="12"/>
  <c r="AI339" i="12" s="1"/>
  <c r="AG340" i="12"/>
  <c r="AG341" i="12"/>
  <c r="AI341" i="12" s="1"/>
  <c r="AG342" i="12"/>
  <c r="AG343" i="12"/>
  <c r="AG344" i="12"/>
  <c r="AI344" i="12" s="1"/>
  <c r="AG345" i="12"/>
  <c r="AI345" i="12" s="1"/>
  <c r="AG346" i="12"/>
  <c r="AG347" i="12"/>
  <c r="AI347" i="12" s="1"/>
  <c r="AG348" i="12"/>
  <c r="AI348" i="12" s="1"/>
  <c r="AG349" i="12"/>
  <c r="AG350" i="12"/>
  <c r="AI350" i="12" s="1"/>
  <c r="AG351" i="12"/>
  <c r="AI351" i="12" s="1"/>
  <c r="AG352" i="12"/>
  <c r="AG353" i="12"/>
  <c r="AG354" i="12"/>
  <c r="AG355" i="12"/>
  <c r="AG356" i="12"/>
  <c r="AG357" i="12"/>
  <c r="AI357" i="12" s="1"/>
  <c r="AG358" i="12"/>
  <c r="AG359" i="12"/>
  <c r="AI359" i="12" s="1"/>
  <c r="AG360" i="12"/>
  <c r="AI360" i="12" s="1"/>
  <c r="AG361" i="12"/>
  <c r="AG362" i="12"/>
  <c r="AG363" i="12"/>
  <c r="AG364" i="12"/>
  <c r="AI364" i="12" s="1"/>
  <c r="AG365" i="12"/>
  <c r="AI365" i="12" s="1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I377" i="12" s="1"/>
  <c r="AG378" i="12"/>
  <c r="AG379" i="12"/>
  <c r="AI379" i="12" s="1"/>
  <c r="AG380" i="12"/>
  <c r="AG381" i="12"/>
  <c r="AG382" i="12"/>
  <c r="AG383" i="12"/>
  <c r="AG384" i="12"/>
  <c r="AG385" i="12"/>
  <c r="AI385" i="12" s="1"/>
  <c r="AG386" i="12"/>
  <c r="AG387" i="12"/>
  <c r="AI387" i="12" s="1"/>
  <c r="AG388" i="12"/>
  <c r="AG389" i="12"/>
  <c r="AG390" i="12"/>
  <c r="AG391" i="12"/>
  <c r="AI391" i="12" s="1"/>
  <c r="AG392" i="12"/>
  <c r="AI392" i="12" s="1"/>
  <c r="AG393" i="12"/>
  <c r="AI393" i="12" s="1"/>
  <c r="AG394" i="12"/>
  <c r="AI394" i="12" s="1"/>
  <c r="AG395" i="12"/>
  <c r="AG396" i="12"/>
  <c r="AI396" i="12" s="1"/>
  <c r="AG397" i="12"/>
  <c r="AG398" i="12"/>
  <c r="AG399" i="12"/>
  <c r="AG400" i="12"/>
  <c r="AI400" i="12" s="1"/>
  <c r="AG401" i="12"/>
  <c r="AG402" i="12"/>
  <c r="AG403" i="12"/>
  <c r="AI403" i="12" s="1"/>
  <c r="AG404" i="12"/>
  <c r="AG405" i="12"/>
  <c r="AI405" i="12" s="1"/>
  <c r="AG406" i="12"/>
  <c r="AG407" i="12"/>
  <c r="AI407" i="12" s="1"/>
  <c r="AG408" i="12"/>
  <c r="AI408" i="12" s="1"/>
  <c r="AG409" i="12"/>
  <c r="AI409" i="12" s="1"/>
  <c r="AG410" i="12"/>
  <c r="AI410" i="12" s="1"/>
  <c r="AG411" i="12"/>
  <c r="AG412" i="12"/>
  <c r="AI412" i="12" s="1"/>
  <c r="AG413" i="12"/>
  <c r="AG414" i="12"/>
  <c r="AI414" i="12" s="1"/>
  <c r="AG415" i="12"/>
  <c r="AI415" i="12" s="1"/>
  <c r="AG416" i="12"/>
  <c r="AI416" i="12" s="1"/>
  <c r="AG417" i="12"/>
  <c r="AI417" i="12" s="1"/>
  <c r="AG418" i="12"/>
  <c r="AG419" i="12"/>
  <c r="AG420" i="12"/>
  <c r="AG421" i="12"/>
  <c r="AG422" i="12"/>
  <c r="AI422" i="12" s="1"/>
  <c r="AG423" i="12"/>
  <c r="AG424" i="12"/>
  <c r="AG425" i="12"/>
  <c r="AI425" i="12" s="1"/>
  <c r="AG426" i="12"/>
  <c r="AG427" i="12"/>
  <c r="AG428" i="12"/>
  <c r="AG429" i="12"/>
  <c r="AG430" i="12"/>
  <c r="AI430" i="12" s="1"/>
  <c r="AG431" i="12"/>
  <c r="AG432" i="12"/>
  <c r="AG433" i="12"/>
  <c r="AG434" i="12"/>
  <c r="AI434" i="12" s="1"/>
  <c r="AG435" i="12"/>
  <c r="AI435" i="12" s="1"/>
  <c r="AG436" i="12"/>
  <c r="AG437" i="12"/>
  <c r="AG438" i="12"/>
  <c r="AG439" i="12"/>
  <c r="AI439" i="12" s="1"/>
  <c r="AG440" i="12"/>
  <c r="AG441" i="12"/>
  <c r="AI441" i="12" s="1"/>
  <c r="AG442" i="12"/>
  <c r="AG443" i="12"/>
  <c r="AG444" i="12"/>
  <c r="AI444" i="12" s="1"/>
  <c r="AG445" i="12"/>
  <c r="AI445" i="12" s="1"/>
  <c r="AG446" i="12"/>
  <c r="AI446" i="12" s="1"/>
  <c r="AG447" i="12"/>
  <c r="AG448" i="12"/>
  <c r="AG449" i="12"/>
  <c r="AI449" i="12" s="1"/>
  <c r="AG450" i="12"/>
  <c r="AG451" i="12"/>
  <c r="AG452" i="12"/>
  <c r="AI452" i="12" s="1"/>
  <c r="AG453" i="12"/>
  <c r="AG454" i="12"/>
  <c r="AI454" i="12" s="1"/>
  <c r="AG455" i="12"/>
  <c r="AI455" i="12" s="1"/>
  <c r="AG456" i="12"/>
  <c r="AI456" i="12" s="1"/>
  <c r="AG457" i="12"/>
  <c r="AG458" i="12"/>
  <c r="AI458" i="12" s="1"/>
  <c r="AG459" i="12"/>
  <c r="AI459" i="12" s="1"/>
  <c r="AG460" i="12"/>
  <c r="AI460" i="12" s="1"/>
  <c r="AG461" i="12"/>
  <c r="AI461" i="12" s="1"/>
  <c r="AG462" i="12"/>
  <c r="AG463" i="12"/>
  <c r="AI463" i="12" s="1"/>
  <c r="AG464" i="12"/>
  <c r="AI464" i="12" s="1"/>
  <c r="AG465" i="12"/>
  <c r="AG466" i="12"/>
  <c r="AG467" i="12"/>
  <c r="AG468" i="12"/>
  <c r="AG469" i="12"/>
  <c r="AI469" i="12" s="1"/>
  <c r="AG470" i="12"/>
  <c r="AG471" i="12"/>
  <c r="AG472" i="12"/>
  <c r="AI472" i="12" s="1"/>
  <c r="AG473" i="12"/>
  <c r="AI473" i="12" s="1"/>
  <c r="AG474" i="12"/>
  <c r="AG475" i="12"/>
  <c r="AG476" i="12"/>
  <c r="AG477" i="12"/>
  <c r="AI477" i="12" s="1"/>
  <c r="AG478" i="12"/>
  <c r="AG479" i="12"/>
  <c r="AI479" i="12" s="1"/>
  <c r="AG480" i="12"/>
  <c r="AI480" i="12" s="1"/>
  <c r="AG481" i="12"/>
  <c r="AI481" i="12" s="1"/>
  <c r="AG482" i="12"/>
  <c r="AG483" i="12"/>
  <c r="AG484" i="12"/>
  <c r="AI484" i="12" s="1"/>
  <c r="AG485" i="12"/>
  <c r="AI485" i="12" s="1"/>
  <c r="AG486" i="12"/>
  <c r="AG487" i="12"/>
  <c r="AI487" i="12" s="1"/>
  <c r="AG488" i="12"/>
  <c r="AG489" i="12"/>
  <c r="AG490" i="12"/>
  <c r="AG491" i="12"/>
  <c r="AG492" i="12"/>
  <c r="AG493" i="12"/>
  <c r="AI493" i="12" s="1"/>
  <c r="AG494" i="12"/>
  <c r="AI494" i="12" s="1"/>
  <c r="AG495" i="12"/>
  <c r="AG496" i="12"/>
  <c r="AI496" i="12" s="1"/>
  <c r="AG497" i="12"/>
  <c r="AG498" i="12"/>
  <c r="AG499" i="12"/>
  <c r="AG500" i="12"/>
  <c r="AG501" i="12"/>
  <c r="AI501" i="12" s="1"/>
  <c r="AG502" i="12"/>
  <c r="AG503" i="12"/>
  <c r="AI503" i="12" s="1"/>
  <c r="AG504" i="12"/>
  <c r="AG505" i="12"/>
  <c r="AI505" i="12" s="1"/>
  <c r="AG506" i="12"/>
  <c r="AG507" i="12"/>
  <c r="AI507" i="12" s="1"/>
  <c r="AG508" i="12"/>
  <c r="AI508" i="12" s="1"/>
  <c r="AG509" i="12"/>
  <c r="AI509" i="12" s="1"/>
  <c r="AG510" i="12"/>
  <c r="AG511" i="12"/>
  <c r="AI511" i="12" s="1"/>
  <c r="AK480" i="12"/>
  <c r="AM480" i="12" s="1"/>
  <c r="AK272" i="12"/>
  <c r="AM272" i="12" s="1"/>
  <c r="AK16" i="12"/>
  <c r="AM16" i="12" s="1"/>
  <c r="AG7" i="13"/>
  <c r="AG8" i="13"/>
  <c r="AI8" i="13" s="1"/>
  <c r="AG9" i="13"/>
  <c r="AG10" i="13"/>
  <c r="AG11" i="13"/>
  <c r="AG12" i="13"/>
  <c r="AI12" i="13" s="1"/>
  <c r="AG13" i="13"/>
  <c r="AG14" i="13"/>
  <c r="AG15" i="13"/>
  <c r="AG16" i="13"/>
  <c r="AG17" i="13"/>
  <c r="AI17" i="13" s="1"/>
  <c r="AG18" i="13"/>
  <c r="AG19" i="13"/>
  <c r="AG20" i="13"/>
  <c r="AG21" i="13"/>
  <c r="AG22" i="13"/>
  <c r="AI22" i="13" s="1"/>
  <c r="AG23" i="13"/>
  <c r="AG24" i="13"/>
  <c r="AG25" i="13"/>
  <c r="AI25" i="13" s="1"/>
  <c r="AG26" i="13"/>
  <c r="AG27" i="13"/>
  <c r="AG28" i="13"/>
  <c r="AI28" i="13" s="1"/>
  <c r="AG29" i="13"/>
  <c r="AG30" i="13"/>
  <c r="AG31" i="13"/>
  <c r="AI31" i="13" s="1"/>
  <c r="AG32" i="13"/>
  <c r="AG33" i="13"/>
  <c r="AI33" i="13" s="1"/>
  <c r="AG34" i="13"/>
  <c r="AG35" i="13"/>
  <c r="AG36" i="13"/>
  <c r="AI36" i="13" s="1"/>
  <c r="AK479" i="12"/>
  <c r="AM479" i="12" s="1"/>
  <c r="AK384" i="12"/>
  <c r="AM384" i="12" s="1"/>
  <c r="AK256" i="12"/>
  <c r="AM256" i="12" s="1"/>
  <c r="AK128" i="12"/>
  <c r="AM128" i="12" s="1"/>
  <c r="Q80" i="15"/>
  <c r="AE80" i="15" s="1"/>
  <c r="AF80" i="15"/>
  <c r="Q48" i="15"/>
  <c r="AE48" i="15" s="1"/>
  <c r="AF48" i="15"/>
  <c r="Q16" i="15"/>
  <c r="AE16" i="15" s="1"/>
  <c r="AF16" i="15"/>
  <c r="Q232" i="16"/>
  <c r="AF232" i="16"/>
  <c r="Q200" i="16"/>
  <c r="AF200" i="16"/>
  <c r="AF168" i="16"/>
  <c r="Q168" i="16"/>
  <c r="Q136" i="16"/>
  <c r="AE136" i="16" s="1"/>
  <c r="AF136" i="16"/>
  <c r="Q104" i="16"/>
  <c r="AE104" i="16" s="1"/>
  <c r="AF104" i="16"/>
  <c r="Q64" i="16"/>
  <c r="AE64" i="16" s="1"/>
  <c r="AF64" i="16"/>
  <c r="Q32" i="16"/>
  <c r="AF32" i="16"/>
  <c r="AF505" i="12"/>
  <c r="Q505" i="12"/>
  <c r="AE505" i="12" s="1"/>
  <c r="AF465" i="12"/>
  <c r="Q465" i="12"/>
  <c r="AF441" i="12"/>
  <c r="Q441" i="12"/>
  <c r="AF401" i="12"/>
  <c r="Q401" i="12"/>
  <c r="AE401" i="12" s="1"/>
  <c r="AF353" i="12"/>
  <c r="Q353" i="12"/>
  <c r="AE353" i="12" s="1"/>
  <c r="AF321" i="12"/>
  <c r="Q321" i="12"/>
  <c r="AE321" i="12" s="1"/>
  <c r="Q289" i="12"/>
  <c r="AE289" i="12" s="1"/>
  <c r="AF289" i="12"/>
  <c r="Q257" i="12"/>
  <c r="AE257" i="12" s="1"/>
  <c r="AF257" i="12"/>
  <c r="Q217" i="12"/>
  <c r="AE217" i="12" s="1"/>
  <c r="AF217" i="12"/>
  <c r="Q185" i="12"/>
  <c r="AE185" i="12" s="1"/>
  <c r="AF185" i="12"/>
  <c r="AF145" i="12"/>
  <c r="Q145" i="12"/>
  <c r="AE145" i="12" s="1"/>
  <c r="AF113" i="12"/>
  <c r="Q113" i="12"/>
  <c r="AE113" i="12" s="1"/>
  <c r="Q81" i="12"/>
  <c r="AE81" i="12" s="1"/>
  <c r="AF81" i="12"/>
  <c r="Q49" i="12"/>
  <c r="AF49" i="12"/>
  <c r="Q17" i="12"/>
  <c r="AE17" i="12" s="1"/>
  <c r="AF17" i="12"/>
  <c r="Q41" i="14"/>
  <c r="AE41" i="14" s="1"/>
  <c r="AF41" i="14"/>
  <c r="AF9" i="14"/>
  <c r="Q9" i="14"/>
  <c r="AE9" i="14" s="1"/>
  <c r="AF32" i="13"/>
  <c r="Q32" i="13"/>
  <c r="AF472" i="12"/>
  <c r="Q472" i="12"/>
  <c r="AF440" i="12"/>
  <c r="Q440" i="12"/>
  <c r="AE440" i="12" s="1"/>
  <c r="Q408" i="12"/>
  <c r="AE408" i="12" s="1"/>
  <c r="AF408" i="12"/>
  <c r="Q376" i="12"/>
  <c r="AE376" i="12" s="1"/>
  <c r="AF376" i="12"/>
  <c r="Q360" i="12"/>
  <c r="AE360" i="12" s="1"/>
  <c r="AF360" i="12"/>
  <c r="Q320" i="12"/>
  <c r="AE320" i="12" s="1"/>
  <c r="AF320" i="12"/>
  <c r="Q288" i="12"/>
  <c r="AE288" i="12" s="1"/>
  <c r="AF288" i="12"/>
  <c r="Q256" i="12"/>
  <c r="AE256" i="12" s="1"/>
  <c r="AF256" i="12"/>
  <c r="Q224" i="12"/>
  <c r="AE224" i="12" s="1"/>
  <c r="AF224" i="12"/>
  <c r="Q192" i="12"/>
  <c r="AF192" i="12"/>
  <c r="Q160" i="12"/>
  <c r="AE160" i="12" s="1"/>
  <c r="AF160" i="12"/>
  <c r="Q128" i="12"/>
  <c r="AE128" i="12" s="1"/>
  <c r="AF128" i="12"/>
  <c r="Q96" i="12"/>
  <c r="AE96" i="12" s="1"/>
  <c r="AF96" i="12"/>
  <c r="Q64" i="12"/>
  <c r="AE64" i="12" s="1"/>
  <c r="AF64" i="12"/>
  <c r="Q32" i="12"/>
  <c r="AE32" i="12" s="1"/>
  <c r="AF32" i="12"/>
  <c r="AF24" i="14"/>
  <c r="Q24" i="14"/>
  <c r="AE24" i="14" s="1"/>
  <c r="AF31" i="13"/>
  <c r="Q31" i="13"/>
  <c r="AK160" i="12"/>
  <c r="AM160" i="12" s="1"/>
  <c r="AK400" i="12"/>
  <c r="AM400" i="12" s="1"/>
  <c r="AK144" i="12"/>
  <c r="AM144" i="12" s="1"/>
  <c r="AK464" i="12"/>
  <c r="AM464" i="12" s="1"/>
  <c r="AK368" i="12"/>
  <c r="AM368" i="12" s="1"/>
  <c r="AK240" i="12"/>
  <c r="AM240" i="12" s="1"/>
  <c r="AF104" i="15"/>
  <c r="Q104" i="15"/>
  <c r="AE104" i="15" s="1"/>
  <c r="Q72" i="15"/>
  <c r="AF72" i="15"/>
  <c r="Q40" i="15"/>
  <c r="AE40" i="15" s="1"/>
  <c r="AF40" i="15"/>
  <c r="Q240" i="16"/>
  <c r="AF240" i="16"/>
  <c r="Q192" i="16"/>
  <c r="AE192" i="16" s="1"/>
  <c r="AF192" i="16"/>
  <c r="Q160" i="16"/>
  <c r="AF160" i="16"/>
  <c r="AF128" i="16"/>
  <c r="Q128" i="16"/>
  <c r="AE128" i="16" s="1"/>
  <c r="Q96" i="16"/>
  <c r="AE96" i="16" s="1"/>
  <c r="AF96" i="16"/>
  <c r="Q72" i="16"/>
  <c r="AE72" i="16" s="1"/>
  <c r="AF72" i="16"/>
  <c r="AF40" i="16"/>
  <c r="Q40" i="16"/>
  <c r="AE40" i="16" s="1"/>
  <c r="AF8" i="16"/>
  <c r="Q8" i="16"/>
  <c r="Q497" i="12"/>
  <c r="AE497" i="12" s="1"/>
  <c r="AF497" i="12"/>
  <c r="Q449" i="12"/>
  <c r="AE449" i="12" s="1"/>
  <c r="AF449" i="12"/>
  <c r="AF425" i="12"/>
  <c r="Q425" i="12"/>
  <c r="Q393" i="12"/>
  <c r="AF393" i="12"/>
  <c r="Q369" i="12"/>
  <c r="AE369" i="12" s="1"/>
  <c r="AF369" i="12"/>
  <c r="Q337" i="12"/>
  <c r="AF337" i="12"/>
  <c r="Q305" i="12"/>
  <c r="AE305" i="12" s="1"/>
  <c r="AF305" i="12"/>
  <c r="AF273" i="12"/>
  <c r="Q273" i="12"/>
  <c r="AE273" i="12" s="1"/>
  <c r="Q233" i="12"/>
  <c r="AE233" i="12" s="1"/>
  <c r="AF233" i="12"/>
  <c r="Q201" i="12"/>
  <c r="AF201" i="12"/>
  <c r="Q177" i="12"/>
  <c r="AE177" i="12" s="1"/>
  <c r="AF177" i="12"/>
  <c r="Q153" i="12"/>
  <c r="AE153" i="12" s="1"/>
  <c r="AF153" i="12"/>
  <c r="Q121" i="12"/>
  <c r="AF121" i="12"/>
  <c r="AF89" i="12"/>
  <c r="Q89" i="12"/>
  <c r="AE89" i="12" s="1"/>
  <c r="AF65" i="12"/>
  <c r="Q65" i="12"/>
  <c r="AE65" i="12" s="1"/>
  <c r="Q33" i="12"/>
  <c r="AE33" i="12" s="1"/>
  <c r="AF33" i="12"/>
  <c r="AF9" i="12"/>
  <c r="Q9" i="12"/>
  <c r="AE9" i="12" s="1"/>
  <c r="Q33" i="14"/>
  <c r="AE33" i="14" s="1"/>
  <c r="AF33" i="14"/>
  <c r="AF16" i="13"/>
  <c r="Q16" i="13"/>
  <c r="AE16" i="13" s="1"/>
  <c r="Q488" i="12"/>
  <c r="AE488" i="12" s="1"/>
  <c r="AF488" i="12"/>
  <c r="AF456" i="12"/>
  <c r="Q456" i="12"/>
  <c r="AE456" i="12" s="1"/>
  <c r="Q424" i="12"/>
  <c r="AE424" i="12" s="1"/>
  <c r="AF424" i="12"/>
  <c r="Q392" i="12"/>
  <c r="AF392" i="12"/>
  <c r="Q352" i="12"/>
  <c r="AF352" i="12"/>
  <c r="Q328" i="12"/>
  <c r="AF328" i="12"/>
  <c r="Q296" i="12"/>
  <c r="AE296" i="12" s="1"/>
  <c r="AF296" i="12"/>
  <c r="AF264" i="12"/>
  <c r="Q264" i="12"/>
  <c r="AE264" i="12" s="1"/>
  <c r="Q232" i="12"/>
  <c r="AE232" i="12" s="1"/>
  <c r="AF232" i="12"/>
  <c r="Q200" i="12"/>
  <c r="AE200" i="12" s="1"/>
  <c r="AF200" i="12"/>
  <c r="Q168" i="12"/>
  <c r="AF168" i="12"/>
  <c r="Q144" i="12"/>
  <c r="AE144" i="12" s="1"/>
  <c r="AF144" i="12"/>
  <c r="Q112" i="12"/>
  <c r="AE112" i="12" s="1"/>
  <c r="AF112" i="12"/>
  <c r="AF80" i="12"/>
  <c r="Q80" i="12"/>
  <c r="AE80" i="12" s="1"/>
  <c r="AF56" i="12"/>
  <c r="Q56" i="12"/>
  <c r="AF24" i="12"/>
  <c r="Q24" i="12"/>
  <c r="AE24" i="12" s="1"/>
  <c r="Q40" i="14"/>
  <c r="AF40" i="14"/>
  <c r="AF8" i="14"/>
  <c r="Q8" i="14"/>
  <c r="AE8" i="14" s="1"/>
  <c r="Q15" i="13"/>
  <c r="AE15" i="13" s="1"/>
  <c r="AF15" i="13"/>
  <c r="AK9" i="12"/>
  <c r="AM9" i="12" s="1"/>
  <c r="AK17" i="12"/>
  <c r="AM17" i="12" s="1"/>
  <c r="AK25" i="12"/>
  <c r="AM25" i="12" s="1"/>
  <c r="AK33" i="12"/>
  <c r="AM33" i="12" s="1"/>
  <c r="AK41" i="12"/>
  <c r="AM41" i="12" s="1"/>
  <c r="AK49" i="12"/>
  <c r="AM49" i="12" s="1"/>
  <c r="AK57" i="12"/>
  <c r="AM57" i="12" s="1"/>
  <c r="AK65" i="12"/>
  <c r="AM65" i="12" s="1"/>
  <c r="AK73" i="12"/>
  <c r="AK81" i="12"/>
  <c r="AM81" i="12" s="1"/>
  <c r="AK89" i="12"/>
  <c r="AM89" i="12" s="1"/>
  <c r="AK97" i="12"/>
  <c r="AM97" i="12" s="1"/>
  <c r="AK105" i="12"/>
  <c r="AK113" i="12"/>
  <c r="AK121" i="12"/>
  <c r="AM121" i="12" s="1"/>
  <c r="AK129" i="12"/>
  <c r="AM129" i="12" s="1"/>
  <c r="AK137" i="12"/>
  <c r="AM137" i="12" s="1"/>
  <c r="AK145" i="12"/>
  <c r="AM145" i="12" s="1"/>
  <c r="AK153" i="12"/>
  <c r="AM153" i="12" s="1"/>
  <c r="AK161" i="12"/>
  <c r="AM161" i="12" s="1"/>
  <c r="AK169" i="12"/>
  <c r="AM169" i="12" s="1"/>
  <c r="AK177" i="12"/>
  <c r="AM177" i="12" s="1"/>
  <c r="AK185" i="12"/>
  <c r="AM185" i="12" s="1"/>
  <c r="AK193" i="12"/>
  <c r="AM193" i="12" s="1"/>
  <c r="AK201" i="12"/>
  <c r="AM201" i="12" s="1"/>
  <c r="AK209" i="12"/>
  <c r="AM209" i="12" s="1"/>
  <c r="AK217" i="12"/>
  <c r="AM217" i="12" s="1"/>
  <c r="AK225" i="12"/>
  <c r="AM225" i="12" s="1"/>
  <c r="AK233" i="12"/>
  <c r="AM233" i="12" s="1"/>
  <c r="AK241" i="12"/>
  <c r="AM241" i="12" s="1"/>
  <c r="AK249" i="12"/>
  <c r="AM249" i="12" s="1"/>
  <c r="AK257" i="12"/>
  <c r="AM257" i="12" s="1"/>
  <c r="AK265" i="12"/>
  <c r="AM265" i="12" s="1"/>
  <c r="AK273" i="12"/>
  <c r="AM273" i="12" s="1"/>
  <c r="AK281" i="12"/>
  <c r="AM281" i="12" s="1"/>
  <c r="AK289" i="12"/>
  <c r="AM289" i="12" s="1"/>
  <c r="AK297" i="12"/>
  <c r="AM297" i="12" s="1"/>
  <c r="AK305" i="12"/>
  <c r="AM305" i="12" s="1"/>
  <c r="AK313" i="12"/>
  <c r="AM313" i="12" s="1"/>
  <c r="AK321" i="12"/>
  <c r="AM321" i="12" s="1"/>
  <c r="AK329" i="12"/>
  <c r="AM329" i="12" s="1"/>
  <c r="AK337" i="12"/>
  <c r="AM337" i="12" s="1"/>
  <c r="AK345" i="12"/>
  <c r="AM345" i="12" s="1"/>
  <c r="AK353" i="12"/>
  <c r="AM353" i="12" s="1"/>
  <c r="AK361" i="12"/>
  <c r="AM361" i="12" s="1"/>
  <c r="AK369" i="12"/>
  <c r="AM369" i="12" s="1"/>
  <c r="AK377" i="12"/>
  <c r="AM377" i="12" s="1"/>
  <c r="AK385" i="12"/>
  <c r="AM385" i="12" s="1"/>
  <c r="AK393" i="12"/>
  <c r="AM393" i="12" s="1"/>
  <c r="AK401" i="12"/>
  <c r="AM401" i="12" s="1"/>
  <c r="AK409" i="12"/>
  <c r="AM409" i="12" s="1"/>
  <c r="AK417" i="12"/>
  <c r="AM417" i="12" s="1"/>
  <c r="AK425" i="12"/>
  <c r="AM425" i="12" s="1"/>
  <c r="AK433" i="12"/>
  <c r="AM433" i="12" s="1"/>
  <c r="AK441" i="12"/>
  <c r="AM441" i="12" s="1"/>
  <c r="AK449" i="12"/>
  <c r="AM449" i="12" s="1"/>
  <c r="AK457" i="12"/>
  <c r="AM457" i="12" s="1"/>
  <c r="AK465" i="12"/>
  <c r="AM465" i="12" s="1"/>
  <c r="AK473" i="12"/>
  <c r="AM473" i="12" s="1"/>
  <c r="AK481" i="12"/>
  <c r="AM481" i="12" s="1"/>
  <c r="AK489" i="12"/>
  <c r="AM489" i="12" s="1"/>
  <c r="AK497" i="12"/>
  <c r="AM497" i="12" s="1"/>
  <c r="AK505" i="12"/>
  <c r="AM505" i="12" s="1"/>
  <c r="AK10" i="12"/>
  <c r="AM10" i="12" s="1"/>
  <c r="AK18" i="12"/>
  <c r="AM18" i="12" s="1"/>
  <c r="AK26" i="12"/>
  <c r="AM26" i="12" s="1"/>
  <c r="AK34" i="12"/>
  <c r="AM34" i="12" s="1"/>
  <c r="AK42" i="12"/>
  <c r="AM42" i="12" s="1"/>
  <c r="AK50" i="12"/>
  <c r="AM50" i="12" s="1"/>
  <c r="AK58" i="12"/>
  <c r="AK66" i="12"/>
  <c r="AM66" i="12" s="1"/>
  <c r="AK74" i="12"/>
  <c r="AM74" i="12" s="1"/>
  <c r="AK82" i="12"/>
  <c r="AM82" i="12" s="1"/>
  <c r="AK90" i="12"/>
  <c r="AM90" i="12" s="1"/>
  <c r="AK98" i="12"/>
  <c r="AM98" i="12" s="1"/>
  <c r="AK106" i="12"/>
  <c r="AM106" i="12" s="1"/>
  <c r="AK114" i="12"/>
  <c r="AM114" i="12" s="1"/>
  <c r="AK122" i="12"/>
  <c r="AM122" i="12" s="1"/>
  <c r="AK130" i="12"/>
  <c r="AM130" i="12" s="1"/>
  <c r="AK138" i="12"/>
  <c r="AM138" i="12" s="1"/>
  <c r="AK146" i="12"/>
  <c r="AM146" i="12" s="1"/>
  <c r="AK154" i="12"/>
  <c r="AM154" i="12" s="1"/>
  <c r="AK162" i="12"/>
  <c r="AM162" i="12" s="1"/>
  <c r="AK170" i="12"/>
  <c r="AM170" i="12" s="1"/>
  <c r="AK178" i="12"/>
  <c r="AM178" i="12" s="1"/>
  <c r="AK186" i="12"/>
  <c r="AM186" i="12" s="1"/>
  <c r="AK194" i="12"/>
  <c r="AM194" i="12" s="1"/>
  <c r="AK202" i="12"/>
  <c r="AM202" i="12" s="1"/>
  <c r="AK210" i="12"/>
  <c r="AM210" i="12" s="1"/>
  <c r="AK218" i="12"/>
  <c r="AM218" i="12" s="1"/>
  <c r="AK226" i="12"/>
  <c r="AM226" i="12" s="1"/>
  <c r="AK234" i="12"/>
  <c r="AM234" i="12" s="1"/>
  <c r="AK242" i="12"/>
  <c r="AM242" i="12" s="1"/>
  <c r="AK250" i="12"/>
  <c r="AM250" i="12" s="1"/>
  <c r="AK258" i="12"/>
  <c r="AM258" i="12" s="1"/>
  <c r="AK266" i="12"/>
  <c r="AM266" i="12" s="1"/>
  <c r="AK274" i="12"/>
  <c r="AM274" i="12" s="1"/>
  <c r="AK282" i="12"/>
  <c r="AM282" i="12" s="1"/>
  <c r="AK290" i="12"/>
  <c r="AM290" i="12" s="1"/>
  <c r="AK298" i="12"/>
  <c r="AK306" i="12"/>
  <c r="AM306" i="12" s="1"/>
  <c r="AK314" i="12"/>
  <c r="AM314" i="12" s="1"/>
  <c r="AK322" i="12"/>
  <c r="AM322" i="12" s="1"/>
  <c r="AK330" i="12"/>
  <c r="AM330" i="12" s="1"/>
  <c r="AK338" i="12"/>
  <c r="AM338" i="12" s="1"/>
  <c r="AK346" i="12"/>
  <c r="AM346" i="12" s="1"/>
  <c r="AK354" i="12"/>
  <c r="AM354" i="12" s="1"/>
  <c r="AK362" i="12"/>
  <c r="AM362" i="12" s="1"/>
  <c r="AK370" i="12"/>
  <c r="AM370" i="12" s="1"/>
  <c r="AK378" i="12"/>
  <c r="AM378" i="12" s="1"/>
  <c r="AK386" i="12"/>
  <c r="AM386" i="12" s="1"/>
  <c r="AK394" i="12"/>
  <c r="AM394" i="12" s="1"/>
  <c r="AK402" i="12"/>
  <c r="AM402" i="12" s="1"/>
  <c r="AK410" i="12"/>
  <c r="AM410" i="12" s="1"/>
  <c r="AK418" i="12"/>
  <c r="AM418" i="12" s="1"/>
  <c r="AK426" i="12"/>
  <c r="AM426" i="12" s="1"/>
  <c r="AK434" i="12"/>
  <c r="AM434" i="12" s="1"/>
  <c r="AK442" i="12"/>
  <c r="AM442" i="12" s="1"/>
  <c r="AK450" i="12"/>
  <c r="AM450" i="12" s="1"/>
  <c r="AK458" i="12"/>
  <c r="AM458" i="12" s="1"/>
  <c r="AK466" i="12"/>
  <c r="AM466" i="12" s="1"/>
  <c r="AK474" i="12"/>
  <c r="AM474" i="12" s="1"/>
  <c r="AK482" i="12"/>
  <c r="AM482" i="12" s="1"/>
  <c r="AK490" i="12"/>
  <c r="AK498" i="12"/>
  <c r="AM498" i="12" s="1"/>
  <c r="AK506" i="12"/>
  <c r="AM506" i="12" s="1"/>
  <c r="AK11" i="12"/>
  <c r="AM11" i="12" s="1"/>
  <c r="AK19" i="12"/>
  <c r="AM19" i="12" s="1"/>
  <c r="AK27" i="12"/>
  <c r="AM27" i="12" s="1"/>
  <c r="AK35" i="12"/>
  <c r="AM35" i="12" s="1"/>
  <c r="AK43" i="12"/>
  <c r="AM43" i="12" s="1"/>
  <c r="AK51" i="12"/>
  <c r="AM51" i="12" s="1"/>
  <c r="AK59" i="12"/>
  <c r="AM59" i="12" s="1"/>
  <c r="AK67" i="12"/>
  <c r="AM67" i="12" s="1"/>
  <c r="AK75" i="12"/>
  <c r="AM75" i="12" s="1"/>
  <c r="AK83" i="12"/>
  <c r="AM83" i="12" s="1"/>
  <c r="AK91" i="12"/>
  <c r="AM91" i="12" s="1"/>
  <c r="AK99" i="12"/>
  <c r="AM99" i="12" s="1"/>
  <c r="AK107" i="12"/>
  <c r="AM107" i="12" s="1"/>
  <c r="AK115" i="12"/>
  <c r="AM115" i="12" s="1"/>
  <c r="AK123" i="12"/>
  <c r="AM123" i="12" s="1"/>
  <c r="AK131" i="12"/>
  <c r="AM131" i="12" s="1"/>
  <c r="AK139" i="12"/>
  <c r="AM139" i="12" s="1"/>
  <c r="AK147" i="12"/>
  <c r="AM147" i="12" s="1"/>
  <c r="AK155" i="12"/>
  <c r="AK163" i="12"/>
  <c r="AM163" i="12" s="1"/>
  <c r="AK171" i="12"/>
  <c r="AM171" i="12" s="1"/>
  <c r="AK179" i="12"/>
  <c r="AM179" i="12" s="1"/>
  <c r="AK187" i="12"/>
  <c r="AM187" i="12" s="1"/>
  <c r="AK195" i="12"/>
  <c r="AM195" i="12" s="1"/>
  <c r="AK203" i="12"/>
  <c r="AM203" i="12" s="1"/>
  <c r="AK211" i="12"/>
  <c r="AM211" i="12" s="1"/>
  <c r="AK219" i="12"/>
  <c r="AM219" i="12" s="1"/>
  <c r="AK227" i="12"/>
  <c r="AM227" i="12" s="1"/>
  <c r="AK235" i="12"/>
  <c r="AM235" i="12" s="1"/>
  <c r="AK243" i="12"/>
  <c r="AM243" i="12" s="1"/>
  <c r="AK251" i="12"/>
  <c r="AM251" i="12" s="1"/>
  <c r="AK259" i="12"/>
  <c r="AM259" i="12" s="1"/>
  <c r="AK267" i="12"/>
  <c r="AM267" i="12" s="1"/>
  <c r="AK275" i="12"/>
  <c r="AM275" i="12" s="1"/>
  <c r="AK283" i="12"/>
  <c r="AM283" i="12" s="1"/>
  <c r="AK291" i="12"/>
  <c r="AM291" i="12" s="1"/>
  <c r="AK299" i="12"/>
  <c r="AM299" i="12" s="1"/>
  <c r="AK307" i="12"/>
  <c r="AM307" i="12" s="1"/>
  <c r="AK315" i="12"/>
  <c r="AM315" i="12" s="1"/>
  <c r="AK323" i="12"/>
  <c r="AM323" i="12" s="1"/>
  <c r="AK331" i="12"/>
  <c r="AM331" i="12" s="1"/>
  <c r="AK339" i="12"/>
  <c r="AM339" i="12" s="1"/>
  <c r="AK347" i="12"/>
  <c r="AM347" i="12" s="1"/>
  <c r="AK355" i="12"/>
  <c r="AM355" i="12" s="1"/>
  <c r="AK363" i="12"/>
  <c r="AM363" i="12" s="1"/>
  <c r="AK371" i="12"/>
  <c r="AM371" i="12" s="1"/>
  <c r="AK379" i="12"/>
  <c r="AM379" i="12" s="1"/>
  <c r="AK387" i="12"/>
  <c r="AM387" i="12" s="1"/>
  <c r="AK395" i="12"/>
  <c r="AM395" i="12" s="1"/>
  <c r="AK403" i="12"/>
  <c r="AM403" i="12" s="1"/>
  <c r="AK411" i="12"/>
  <c r="AM411" i="12" s="1"/>
  <c r="AK419" i="12"/>
  <c r="AM419" i="12" s="1"/>
  <c r="AK427" i="12"/>
  <c r="AM427" i="12" s="1"/>
  <c r="AK435" i="12"/>
  <c r="AM435" i="12" s="1"/>
  <c r="AK443" i="12"/>
  <c r="AM443" i="12" s="1"/>
  <c r="AK451" i="12"/>
  <c r="AM451" i="12" s="1"/>
  <c r="AK459" i="12"/>
  <c r="AM459" i="12" s="1"/>
  <c r="AK467" i="12"/>
  <c r="AM467" i="12" s="1"/>
  <c r="AK475" i="12"/>
  <c r="AM475" i="12" s="1"/>
  <c r="AK483" i="12"/>
  <c r="AM483" i="12" s="1"/>
  <c r="AK491" i="12"/>
  <c r="AM491" i="12" s="1"/>
  <c r="AK499" i="12"/>
  <c r="AK507" i="12"/>
  <c r="AM507" i="12" s="1"/>
  <c r="AK14" i="12"/>
  <c r="AM14" i="12" s="1"/>
  <c r="AK22" i="12"/>
  <c r="AM22" i="12" s="1"/>
  <c r="AK30" i="12"/>
  <c r="AM30" i="12" s="1"/>
  <c r="AK38" i="12"/>
  <c r="AM38" i="12" s="1"/>
  <c r="AK46" i="12"/>
  <c r="AM46" i="12" s="1"/>
  <c r="AK54" i="12"/>
  <c r="AM54" i="12" s="1"/>
  <c r="AK62" i="12"/>
  <c r="AM62" i="12" s="1"/>
  <c r="AK70" i="12"/>
  <c r="AM70" i="12" s="1"/>
  <c r="AK78" i="12"/>
  <c r="AM78" i="12" s="1"/>
  <c r="AK86" i="12"/>
  <c r="AK94" i="12"/>
  <c r="AM94" i="12" s="1"/>
  <c r="AK102" i="12"/>
  <c r="AM102" i="12" s="1"/>
  <c r="AK110" i="12"/>
  <c r="AM110" i="12" s="1"/>
  <c r="AK118" i="12"/>
  <c r="AM118" i="12" s="1"/>
  <c r="AK126" i="12"/>
  <c r="AM126" i="12" s="1"/>
  <c r="AK134" i="12"/>
  <c r="AM134" i="12" s="1"/>
  <c r="AK142" i="12"/>
  <c r="AM142" i="12" s="1"/>
  <c r="AK150" i="12"/>
  <c r="AM150" i="12" s="1"/>
  <c r="AK158" i="12"/>
  <c r="AM158" i="12" s="1"/>
  <c r="AK166" i="12"/>
  <c r="AM166" i="12" s="1"/>
  <c r="AK174" i="12"/>
  <c r="AM174" i="12" s="1"/>
  <c r="AK182" i="12"/>
  <c r="AM182" i="12" s="1"/>
  <c r="AK190" i="12"/>
  <c r="AM190" i="12" s="1"/>
  <c r="AK198" i="12"/>
  <c r="AM198" i="12" s="1"/>
  <c r="AK206" i="12"/>
  <c r="AK214" i="12"/>
  <c r="AM214" i="12" s="1"/>
  <c r="AK222" i="12"/>
  <c r="AM222" i="12" s="1"/>
  <c r="AK230" i="12"/>
  <c r="AK238" i="12"/>
  <c r="AM238" i="12" s="1"/>
  <c r="AK246" i="12"/>
  <c r="AM246" i="12" s="1"/>
  <c r="AK254" i="12"/>
  <c r="AM254" i="12" s="1"/>
  <c r="AK262" i="12"/>
  <c r="AM262" i="12" s="1"/>
  <c r="AK270" i="12"/>
  <c r="AM270" i="12" s="1"/>
  <c r="AK278" i="12"/>
  <c r="AM278" i="12" s="1"/>
  <c r="AK286" i="12"/>
  <c r="AM286" i="12" s="1"/>
  <c r="AK294" i="12"/>
  <c r="AM294" i="12" s="1"/>
  <c r="AK302" i="12"/>
  <c r="AM302" i="12" s="1"/>
  <c r="AK310" i="12"/>
  <c r="AM310" i="12" s="1"/>
  <c r="AK318" i="12"/>
  <c r="AM318" i="12" s="1"/>
  <c r="AK326" i="12"/>
  <c r="AM326" i="12" s="1"/>
  <c r="AK334" i="12"/>
  <c r="AM334" i="12" s="1"/>
  <c r="AK342" i="12"/>
  <c r="AM342" i="12" s="1"/>
  <c r="AK350" i="12"/>
  <c r="AK358" i="12"/>
  <c r="AM358" i="12" s="1"/>
  <c r="AK366" i="12"/>
  <c r="AM366" i="12" s="1"/>
  <c r="AK374" i="12"/>
  <c r="AM374" i="12" s="1"/>
  <c r="AK382" i="12"/>
  <c r="AM382" i="12" s="1"/>
  <c r="AK390" i="12"/>
  <c r="AM390" i="12" s="1"/>
  <c r="AK398" i="12"/>
  <c r="AM398" i="12" s="1"/>
  <c r="AK406" i="12"/>
  <c r="AM406" i="12" s="1"/>
  <c r="AK414" i="12"/>
  <c r="AM414" i="12" s="1"/>
  <c r="AK422" i="12"/>
  <c r="AM422" i="12" s="1"/>
  <c r="AK430" i="12"/>
  <c r="AM430" i="12" s="1"/>
  <c r="AK438" i="12"/>
  <c r="AM438" i="12" s="1"/>
  <c r="AK446" i="12"/>
  <c r="AM446" i="12" s="1"/>
  <c r="AK454" i="12"/>
  <c r="AM454" i="12" s="1"/>
  <c r="AK462" i="12"/>
  <c r="AM462" i="12" s="1"/>
  <c r="AK470" i="12"/>
  <c r="AM470" i="12" s="1"/>
  <c r="AK478" i="12"/>
  <c r="AM478" i="12" s="1"/>
  <c r="AK486" i="12"/>
  <c r="AM486" i="12" s="1"/>
  <c r="AK494" i="12"/>
  <c r="AM494" i="12" s="1"/>
  <c r="AK502" i="12"/>
  <c r="AM502" i="12" s="1"/>
  <c r="AK510" i="12"/>
  <c r="AM510" i="12" s="1"/>
  <c r="AK20" i="12"/>
  <c r="AM20" i="12" s="1"/>
  <c r="AK36" i="12"/>
  <c r="AM36" i="12" s="1"/>
  <c r="AK52" i="12"/>
  <c r="AM52" i="12" s="1"/>
  <c r="AK68" i="12"/>
  <c r="AM68" i="12" s="1"/>
  <c r="AK84" i="12"/>
  <c r="AM84" i="12" s="1"/>
  <c r="AK100" i="12"/>
  <c r="AM100" i="12" s="1"/>
  <c r="AK116" i="12"/>
  <c r="AM116" i="12" s="1"/>
  <c r="AK132" i="12"/>
  <c r="AM132" i="12" s="1"/>
  <c r="AK148" i="12"/>
  <c r="AK164" i="12"/>
  <c r="AM164" i="12" s="1"/>
  <c r="AK180" i="12"/>
  <c r="AM180" i="12" s="1"/>
  <c r="AK196" i="12"/>
  <c r="AM196" i="12" s="1"/>
  <c r="AK212" i="12"/>
  <c r="AM212" i="12" s="1"/>
  <c r="AK228" i="12"/>
  <c r="AM228" i="12" s="1"/>
  <c r="AK244" i="12"/>
  <c r="AK260" i="12"/>
  <c r="AM260" i="12" s="1"/>
  <c r="AK276" i="12"/>
  <c r="AM276" i="12" s="1"/>
  <c r="AK292" i="12"/>
  <c r="AM292" i="12" s="1"/>
  <c r="AK308" i="12"/>
  <c r="AM308" i="12" s="1"/>
  <c r="AK324" i="12"/>
  <c r="AM324" i="12" s="1"/>
  <c r="AK340" i="12"/>
  <c r="AM340" i="12" s="1"/>
  <c r="AK356" i="12"/>
  <c r="AM356" i="12" s="1"/>
  <c r="AK372" i="12"/>
  <c r="AM372" i="12" s="1"/>
  <c r="AK388" i="12"/>
  <c r="AM388" i="12" s="1"/>
  <c r="AK404" i="12"/>
  <c r="AM404" i="12" s="1"/>
  <c r="AK420" i="12"/>
  <c r="AM420" i="12" s="1"/>
  <c r="AK436" i="12"/>
  <c r="AM436" i="12" s="1"/>
  <c r="AK452" i="12"/>
  <c r="AM452" i="12" s="1"/>
  <c r="AK468" i="12"/>
  <c r="AM468" i="12" s="1"/>
  <c r="AK484" i="12"/>
  <c r="AM484" i="12" s="1"/>
  <c r="AK500" i="12"/>
  <c r="AK72" i="12"/>
  <c r="AM72" i="12" s="1"/>
  <c r="AK136" i="12"/>
  <c r="AM136" i="12" s="1"/>
  <c r="AK216" i="12"/>
  <c r="AM216" i="12" s="1"/>
  <c r="AK264" i="12"/>
  <c r="AM264" i="12" s="1"/>
  <c r="AK312" i="12"/>
  <c r="AM312" i="12" s="1"/>
  <c r="AK360" i="12"/>
  <c r="AM360" i="12" s="1"/>
  <c r="AK424" i="12"/>
  <c r="AM424" i="12" s="1"/>
  <c r="AK472" i="12"/>
  <c r="AM472" i="12" s="1"/>
  <c r="AK109" i="12"/>
  <c r="AM109" i="12" s="1"/>
  <c r="AK221" i="12"/>
  <c r="AM221" i="12" s="1"/>
  <c r="AK301" i="12"/>
  <c r="AM301" i="12" s="1"/>
  <c r="AK365" i="12"/>
  <c r="AM365" i="12" s="1"/>
  <c r="AK429" i="12"/>
  <c r="AM429" i="12" s="1"/>
  <c r="AK493" i="12"/>
  <c r="AM493" i="12" s="1"/>
  <c r="AK21" i="12"/>
  <c r="AM21" i="12" s="1"/>
  <c r="AK37" i="12"/>
  <c r="AM37" i="12" s="1"/>
  <c r="AK53" i="12"/>
  <c r="AM53" i="12" s="1"/>
  <c r="AK69" i="12"/>
  <c r="AM69" i="12" s="1"/>
  <c r="AK85" i="12"/>
  <c r="AM85" i="12" s="1"/>
  <c r="AK101" i="12"/>
  <c r="AK117" i="12"/>
  <c r="AM117" i="12" s="1"/>
  <c r="AK133" i="12"/>
  <c r="AM133" i="12" s="1"/>
  <c r="AK149" i="12"/>
  <c r="AK165" i="12"/>
  <c r="AM165" i="12" s="1"/>
  <c r="AK181" i="12"/>
  <c r="AM181" i="12" s="1"/>
  <c r="AK197" i="12"/>
  <c r="AM197" i="12" s="1"/>
  <c r="AK213" i="12"/>
  <c r="AM213" i="12" s="1"/>
  <c r="AK229" i="12"/>
  <c r="AM229" i="12" s="1"/>
  <c r="AK245" i="12"/>
  <c r="AM245" i="12" s="1"/>
  <c r="AK261" i="12"/>
  <c r="AK277" i="12"/>
  <c r="AM277" i="12" s="1"/>
  <c r="AK293" i="12"/>
  <c r="AK309" i="12"/>
  <c r="AM309" i="12" s="1"/>
  <c r="AK325" i="12"/>
  <c r="AM325" i="12" s="1"/>
  <c r="AK341" i="12"/>
  <c r="AM341" i="12" s="1"/>
  <c r="AK357" i="12"/>
  <c r="AM357" i="12" s="1"/>
  <c r="AK373" i="12"/>
  <c r="AM373" i="12" s="1"/>
  <c r="AK389" i="12"/>
  <c r="AM389" i="12" s="1"/>
  <c r="AK405" i="12"/>
  <c r="AM405" i="12" s="1"/>
  <c r="AK421" i="12"/>
  <c r="AM421" i="12" s="1"/>
  <c r="AK437" i="12"/>
  <c r="AM437" i="12" s="1"/>
  <c r="AK453" i="12"/>
  <c r="AM453" i="12" s="1"/>
  <c r="AK469" i="12"/>
  <c r="AM469" i="12" s="1"/>
  <c r="AK485" i="12"/>
  <c r="AM485" i="12" s="1"/>
  <c r="AK501" i="12"/>
  <c r="AM501" i="12" s="1"/>
  <c r="AK24" i="12"/>
  <c r="AM24" i="12" s="1"/>
  <c r="AK40" i="12"/>
  <c r="AK88" i="12"/>
  <c r="AM88" i="12" s="1"/>
  <c r="AK120" i="12"/>
  <c r="AM120" i="12" s="1"/>
  <c r="AK152" i="12"/>
  <c r="AM152" i="12" s="1"/>
  <c r="AK200" i="12"/>
  <c r="AM200" i="12" s="1"/>
  <c r="AK248" i="12"/>
  <c r="AM248" i="12" s="1"/>
  <c r="AK296" i="12"/>
  <c r="AM296" i="12" s="1"/>
  <c r="AK344" i="12"/>
  <c r="AM344" i="12" s="1"/>
  <c r="AK392" i="12"/>
  <c r="AM392" i="12" s="1"/>
  <c r="AK440" i="12"/>
  <c r="AM440" i="12" s="1"/>
  <c r="AK488" i="12"/>
  <c r="AM488" i="12" s="1"/>
  <c r="AK7" i="12"/>
  <c r="AM7" i="12" s="1"/>
  <c r="AK23" i="12"/>
  <c r="AM23" i="12" s="1"/>
  <c r="AK39" i="12"/>
  <c r="AM39" i="12" s="1"/>
  <c r="AK55" i="12"/>
  <c r="AM55" i="12" s="1"/>
  <c r="AK71" i="12"/>
  <c r="AM71" i="12" s="1"/>
  <c r="AK87" i="12"/>
  <c r="AM87" i="12" s="1"/>
  <c r="AK103" i="12"/>
  <c r="AM103" i="12" s="1"/>
  <c r="AK119" i="12"/>
  <c r="AM119" i="12" s="1"/>
  <c r="AK135" i="12"/>
  <c r="AM135" i="12" s="1"/>
  <c r="AK151" i="12"/>
  <c r="AK167" i="12"/>
  <c r="AM167" i="12" s="1"/>
  <c r="AK183" i="12"/>
  <c r="AM183" i="12" s="1"/>
  <c r="AK199" i="12"/>
  <c r="AM199" i="12" s="1"/>
  <c r="AK215" i="12"/>
  <c r="AM215" i="12" s="1"/>
  <c r="AK231" i="12"/>
  <c r="AM231" i="12" s="1"/>
  <c r="AK247" i="12"/>
  <c r="AM247" i="12" s="1"/>
  <c r="AK263" i="12"/>
  <c r="AM263" i="12" s="1"/>
  <c r="AK279" i="12"/>
  <c r="AM279" i="12" s="1"/>
  <c r="AK295" i="12"/>
  <c r="AM295" i="12" s="1"/>
  <c r="AK311" i="12"/>
  <c r="AM311" i="12" s="1"/>
  <c r="AK327" i="12"/>
  <c r="AM327" i="12" s="1"/>
  <c r="AK343" i="12"/>
  <c r="AM343" i="12" s="1"/>
  <c r="AK359" i="12"/>
  <c r="AM359" i="12" s="1"/>
  <c r="AK375" i="12"/>
  <c r="AM375" i="12" s="1"/>
  <c r="AK391" i="12"/>
  <c r="AM391" i="12" s="1"/>
  <c r="AK407" i="12"/>
  <c r="AM407" i="12" s="1"/>
  <c r="AK423" i="12"/>
  <c r="AM423" i="12" s="1"/>
  <c r="AK439" i="12"/>
  <c r="AM439" i="12" s="1"/>
  <c r="AK455" i="12"/>
  <c r="AM455" i="12" s="1"/>
  <c r="AK471" i="12"/>
  <c r="AM471" i="12" s="1"/>
  <c r="AK487" i="12"/>
  <c r="AM487" i="12" s="1"/>
  <c r="AK503" i="12"/>
  <c r="AM503" i="12" s="1"/>
  <c r="AK8" i="12"/>
  <c r="AM8" i="12" s="1"/>
  <c r="AK56" i="12"/>
  <c r="AM56" i="12" s="1"/>
  <c r="AK104" i="12"/>
  <c r="AM104" i="12" s="1"/>
  <c r="AK168" i="12"/>
  <c r="AM168" i="12" s="1"/>
  <c r="AK232" i="12"/>
  <c r="AM232" i="12" s="1"/>
  <c r="AK280" i="12"/>
  <c r="AM280" i="12" s="1"/>
  <c r="AK328" i="12"/>
  <c r="AM328" i="12" s="1"/>
  <c r="AK408" i="12"/>
  <c r="AM408" i="12" s="1"/>
  <c r="AK456" i="12"/>
  <c r="AM456" i="12" s="1"/>
  <c r="AK504" i="12"/>
  <c r="AM504" i="12" s="1"/>
  <c r="AK77" i="12"/>
  <c r="AM77" i="12" s="1"/>
  <c r="AK189" i="12"/>
  <c r="AM189" i="12" s="1"/>
  <c r="AK269" i="12"/>
  <c r="AM269" i="12" s="1"/>
  <c r="AK333" i="12"/>
  <c r="AM333" i="12" s="1"/>
  <c r="AK413" i="12"/>
  <c r="AM413" i="12" s="1"/>
  <c r="AK477" i="12"/>
  <c r="AM477" i="12" s="1"/>
  <c r="AK184" i="12"/>
  <c r="AM184" i="12" s="1"/>
  <c r="AK376" i="12"/>
  <c r="AM376" i="12" s="1"/>
  <c r="AK13" i="12"/>
  <c r="AM13" i="12" s="1"/>
  <c r="AK29" i="12"/>
  <c r="AK45" i="12"/>
  <c r="AM45" i="12" s="1"/>
  <c r="AK61" i="12"/>
  <c r="AM61" i="12" s="1"/>
  <c r="AK93" i="12"/>
  <c r="AM93" i="12" s="1"/>
  <c r="AK125" i="12"/>
  <c r="AM125" i="12" s="1"/>
  <c r="AK157" i="12"/>
  <c r="AM157" i="12" s="1"/>
  <c r="AK173" i="12"/>
  <c r="AK205" i="12"/>
  <c r="AM205" i="12" s="1"/>
  <c r="AK253" i="12"/>
  <c r="AM253" i="12" s="1"/>
  <c r="AK285" i="12"/>
  <c r="AM285" i="12" s="1"/>
  <c r="AK349" i="12"/>
  <c r="AM349" i="12" s="1"/>
  <c r="AK397" i="12"/>
  <c r="AM397" i="12" s="1"/>
  <c r="AK445" i="12"/>
  <c r="AM445" i="12" s="1"/>
  <c r="AK509" i="12"/>
  <c r="AM509" i="12" s="1"/>
  <c r="AK15" i="12"/>
  <c r="AM15" i="12" s="1"/>
  <c r="AK47" i="12"/>
  <c r="AM47" i="12" s="1"/>
  <c r="AK79" i="12"/>
  <c r="AM79" i="12" s="1"/>
  <c r="AK111" i="12"/>
  <c r="AM111" i="12" s="1"/>
  <c r="AK143" i="12"/>
  <c r="AM143" i="12" s="1"/>
  <c r="AK191" i="12"/>
  <c r="AM191" i="12" s="1"/>
  <c r="AK223" i="12"/>
  <c r="AM223" i="12" s="1"/>
  <c r="AK255" i="12"/>
  <c r="AM255" i="12" s="1"/>
  <c r="AK287" i="12"/>
  <c r="AM287" i="12" s="1"/>
  <c r="AK319" i="12"/>
  <c r="AM319" i="12" s="1"/>
  <c r="AK351" i="12"/>
  <c r="AM351" i="12" s="1"/>
  <c r="AK367" i="12"/>
  <c r="AM367" i="12" s="1"/>
  <c r="AK399" i="12"/>
  <c r="AK431" i="12"/>
  <c r="AM431" i="12" s="1"/>
  <c r="AK12" i="12"/>
  <c r="AM12" i="12" s="1"/>
  <c r="AK28" i="12"/>
  <c r="AM28" i="12" s="1"/>
  <c r="AK44" i="12"/>
  <c r="AM44" i="12" s="1"/>
  <c r="AK60" i="12"/>
  <c r="AM60" i="12" s="1"/>
  <c r="AK76" i="12"/>
  <c r="AM76" i="12" s="1"/>
  <c r="AK92" i="12"/>
  <c r="AM92" i="12" s="1"/>
  <c r="AK108" i="12"/>
  <c r="AM108" i="12" s="1"/>
  <c r="AK124" i="12"/>
  <c r="AM124" i="12" s="1"/>
  <c r="AK140" i="12"/>
  <c r="AM140" i="12" s="1"/>
  <c r="AK156" i="12"/>
  <c r="AM156" i="12" s="1"/>
  <c r="AK172" i="12"/>
  <c r="AM172" i="12" s="1"/>
  <c r="AK188" i="12"/>
  <c r="AM188" i="12" s="1"/>
  <c r="AK204" i="12"/>
  <c r="AM204" i="12" s="1"/>
  <c r="AK220" i="12"/>
  <c r="AM220" i="12" s="1"/>
  <c r="AK236" i="12"/>
  <c r="AM236" i="12" s="1"/>
  <c r="AK252" i="12"/>
  <c r="AM252" i="12" s="1"/>
  <c r="AK268" i="12"/>
  <c r="AM268" i="12" s="1"/>
  <c r="AK284" i="12"/>
  <c r="AM284" i="12" s="1"/>
  <c r="AK300" i="12"/>
  <c r="AM300" i="12" s="1"/>
  <c r="AK316" i="12"/>
  <c r="AM316" i="12" s="1"/>
  <c r="AK332" i="12"/>
  <c r="AM332" i="12" s="1"/>
  <c r="AK348" i="12"/>
  <c r="AM348" i="12" s="1"/>
  <c r="AK364" i="12"/>
  <c r="AM364" i="12" s="1"/>
  <c r="AK380" i="12"/>
  <c r="AK396" i="12"/>
  <c r="AM396" i="12" s="1"/>
  <c r="AK412" i="12"/>
  <c r="AK428" i="12"/>
  <c r="AM428" i="12" s="1"/>
  <c r="AK444" i="12"/>
  <c r="AM444" i="12" s="1"/>
  <c r="AK460" i="12"/>
  <c r="AM460" i="12" s="1"/>
  <c r="AK476" i="12"/>
  <c r="AK492" i="12"/>
  <c r="AM492" i="12" s="1"/>
  <c r="AK508" i="12"/>
  <c r="AM508" i="12" s="1"/>
  <c r="AK141" i="12"/>
  <c r="AM141" i="12" s="1"/>
  <c r="AK237" i="12"/>
  <c r="AM237" i="12" s="1"/>
  <c r="AK317" i="12"/>
  <c r="AM317" i="12" s="1"/>
  <c r="AK381" i="12"/>
  <c r="AM381" i="12" s="1"/>
  <c r="AK461" i="12"/>
  <c r="AM461" i="12" s="1"/>
  <c r="AK31" i="12"/>
  <c r="AM31" i="12" s="1"/>
  <c r="AK63" i="12"/>
  <c r="AM63" i="12" s="1"/>
  <c r="AK95" i="12"/>
  <c r="AM95" i="12" s="1"/>
  <c r="AK127" i="12"/>
  <c r="AM127" i="12" s="1"/>
  <c r="AK159" i="12"/>
  <c r="AM159" i="12" s="1"/>
  <c r="AK175" i="12"/>
  <c r="AM175" i="12" s="1"/>
  <c r="AK207" i="12"/>
  <c r="AM207" i="12" s="1"/>
  <c r="AK239" i="12"/>
  <c r="AM239" i="12" s="1"/>
  <c r="AK271" i="12"/>
  <c r="AM271" i="12" s="1"/>
  <c r="AK303" i="12"/>
  <c r="AM303" i="12" s="1"/>
  <c r="AK335" i="12"/>
  <c r="AM335" i="12" s="1"/>
  <c r="AK383" i="12"/>
  <c r="AM383" i="12" s="1"/>
  <c r="AK415" i="12"/>
  <c r="AM415" i="12" s="1"/>
  <c r="AK463" i="12"/>
  <c r="AM463" i="12" s="1"/>
  <c r="AK352" i="12"/>
  <c r="AM352" i="12" s="1"/>
  <c r="AK224" i="12"/>
  <c r="AM224" i="12" s="1"/>
  <c r="AK96" i="12"/>
  <c r="AM96" i="12" s="1"/>
  <c r="Q96" i="15"/>
  <c r="AE96" i="15" s="1"/>
  <c r="AF96" i="15"/>
  <c r="Q64" i="15"/>
  <c r="AF64" i="15"/>
  <c r="Q32" i="15"/>
  <c r="AF32" i="15"/>
  <c r="Q8" i="15"/>
  <c r="AF8" i="15"/>
  <c r="Q224" i="16"/>
  <c r="AE224" i="16" s="1"/>
  <c r="AF224" i="16"/>
  <c r="AF208" i="16"/>
  <c r="Q208" i="16"/>
  <c r="AF176" i="16"/>
  <c r="Q176" i="16"/>
  <c r="Q152" i="16"/>
  <c r="AE152" i="16" s="1"/>
  <c r="AF152" i="16"/>
  <c r="Q120" i="16"/>
  <c r="AE120" i="16" s="1"/>
  <c r="AF120" i="16"/>
  <c r="Q88" i="16"/>
  <c r="AF88" i="16"/>
  <c r="Q56" i="16"/>
  <c r="AE56" i="16" s="1"/>
  <c r="AF56" i="16"/>
  <c r="AF16" i="16"/>
  <c r="Q16" i="16"/>
  <c r="AE16" i="16" s="1"/>
  <c r="Q417" i="12"/>
  <c r="AE417" i="12" s="1"/>
  <c r="AF417" i="12"/>
  <c r="Q385" i="12"/>
  <c r="AE385" i="12" s="1"/>
  <c r="AF385" i="12"/>
  <c r="Q361" i="12"/>
  <c r="AE361" i="12" s="1"/>
  <c r="AF361" i="12"/>
  <c r="AF329" i="12"/>
  <c r="Q329" i="12"/>
  <c r="Q297" i="12"/>
  <c r="AE297" i="12" s="1"/>
  <c r="AF297" i="12"/>
  <c r="Q265" i="12"/>
  <c r="AE265" i="12" s="1"/>
  <c r="AF265" i="12"/>
  <c r="Q241" i="12"/>
  <c r="AE241" i="12" s="1"/>
  <c r="AF241" i="12"/>
  <c r="Q209" i="12"/>
  <c r="AE209" i="12" s="1"/>
  <c r="AF209" i="12"/>
  <c r="AF169" i="12"/>
  <c r="Q169" i="12"/>
  <c r="Q137" i="12"/>
  <c r="AF137" i="12"/>
  <c r="Q105" i="12"/>
  <c r="AE105" i="12" s="1"/>
  <c r="AF105" i="12"/>
  <c r="Q73" i="12"/>
  <c r="AE73" i="12" s="1"/>
  <c r="AF73" i="12"/>
  <c r="AF41" i="12"/>
  <c r="Q41" i="12"/>
  <c r="Q25" i="14"/>
  <c r="AE25" i="14" s="1"/>
  <c r="AF25" i="14"/>
  <c r="Q24" i="13"/>
  <c r="AE24" i="13" s="1"/>
  <c r="AF24" i="13"/>
  <c r="Q496" i="12"/>
  <c r="AE496" i="12" s="1"/>
  <c r="AF496" i="12"/>
  <c r="AF464" i="12"/>
  <c r="Q464" i="12"/>
  <c r="AF432" i="12"/>
  <c r="Q432" i="12"/>
  <c r="AE432" i="12" s="1"/>
  <c r="Q384" i="12"/>
  <c r="AE384" i="12" s="1"/>
  <c r="AF384" i="12"/>
  <c r="AF344" i="12"/>
  <c r="Q344" i="12"/>
  <c r="AE344" i="12" s="1"/>
  <c r="Q312" i="12"/>
  <c r="AF312" i="12"/>
  <c r="AF280" i="12"/>
  <c r="Q280" i="12"/>
  <c r="AE280" i="12" s="1"/>
  <c r="Q248" i="12"/>
  <c r="AF248" i="12"/>
  <c r="AF216" i="12"/>
  <c r="Q216" i="12"/>
  <c r="Q184" i="12"/>
  <c r="AE184" i="12" s="1"/>
  <c r="AF184" i="12"/>
  <c r="AF152" i="12"/>
  <c r="Q152" i="12"/>
  <c r="AE152" i="12" s="1"/>
  <c r="Q120" i="12"/>
  <c r="AF120" i="12"/>
  <c r="Q88" i="12"/>
  <c r="AF88" i="12"/>
  <c r="AF48" i="12"/>
  <c r="Q48" i="12"/>
  <c r="AE48" i="12" s="1"/>
  <c r="Q16" i="12"/>
  <c r="AE16" i="12" s="1"/>
  <c r="AF16" i="12"/>
  <c r="Q16" i="14"/>
  <c r="AF16" i="14"/>
  <c r="AF23" i="13"/>
  <c r="Q23" i="13"/>
  <c r="AE23" i="13" s="1"/>
  <c r="Q105" i="15"/>
  <c r="AF105" i="15"/>
  <c r="Q97" i="15"/>
  <c r="AE97" i="15" s="1"/>
  <c r="AF97" i="15"/>
  <c r="Q89" i="15"/>
  <c r="AF89" i="15"/>
  <c r="AF81" i="15"/>
  <c r="Q81" i="15"/>
  <c r="AE81" i="15" s="1"/>
  <c r="Q73" i="15"/>
  <c r="AF73" i="15"/>
  <c r="Q65" i="15"/>
  <c r="AF65" i="15"/>
  <c r="Q57" i="15"/>
  <c r="AE57" i="15" s="1"/>
  <c r="AF57" i="15"/>
  <c r="Q49" i="15"/>
  <c r="AF49" i="15"/>
  <c r="Q41" i="15"/>
  <c r="AF41" i="15"/>
  <c r="Q33" i="15"/>
  <c r="AF33" i="15"/>
  <c r="Q25" i="15"/>
  <c r="AE25" i="15" s="1"/>
  <c r="AF25" i="15"/>
  <c r="Q17" i="15"/>
  <c r="AE17" i="15" s="1"/>
  <c r="AF17" i="15"/>
  <c r="Q9" i="15"/>
  <c r="AE9" i="15" s="1"/>
  <c r="AF9" i="15"/>
  <c r="AK448" i="12"/>
  <c r="AM448" i="12" s="1"/>
  <c r="AK336" i="12"/>
  <c r="AM336" i="12" s="1"/>
  <c r="AK208" i="12"/>
  <c r="AM208" i="12" s="1"/>
  <c r="AK80" i="12"/>
  <c r="AM80" i="12" s="1"/>
  <c r="AF247" i="16"/>
  <c r="Q247" i="16"/>
  <c r="AE247" i="16" s="1"/>
  <c r="Q231" i="16"/>
  <c r="AF231" i="16"/>
  <c r="Q215" i="16"/>
  <c r="AF215" i="16"/>
  <c r="Q199" i="16"/>
  <c r="AE199" i="16" s="1"/>
  <c r="AF199" i="16"/>
  <c r="AF183" i="16"/>
  <c r="Q183" i="16"/>
  <c r="Q167" i="16"/>
  <c r="AE167" i="16" s="1"/>
  <c r="AF167" i="16"/>
  <c r="Q151" i="16"/>
  <c r="AE151" i="16" s="1"/>
  <c r="AF151" i="16"/>
  <c r="Q135" i="16"/>
  <c r="AE135" i="16" s="1"/>
  <c r="AF135" i="16"/>
  <c r="Q119" i="16"/>
  <c r="AE119" i="16" s="1"/>
  <c r="AF119" i="16"/>
  <c r="Q103" i="16"/>
  <c r="AE103" i="16" s="1"/>
  <c r="AF103" i="16"/>
  <c r="Q87" i="16"/>
  <c r="AF87" i="16"/>
  <c r="Q71" i="16"/>
  <c r="AE71" i="16" s="1"/>
  <c r="AF71" i="16"/>
  <c r="Q55" i="16"/>
  <c r="AE55" i="16" s="1"/>
  <c r="AF55" i="16"/>
  <c r="AF39" i="16"/>
  <c r="Q39" i="16"/>
  <c r="AF23" i="16"/>
  <c r="Q23" i="16"/>
  <c r="Q7" i="16"/>
  <c r="AE7" i="16" s="1"/>
  <c r="AF7" i="16"/>
  <c r="Q495" i="12"/>
  <c r="AF495" i="12"/>
  <c r="AF463" i="12"/>
  <c r="Q463" i="12"/>
  <c r="AE463" i="12" s="1"/>
  <c r="AF431" i="12"/>
  <c r="Q431" i="12"/>
  <c r="AE431" i="12" s="1"/>
  <c r="Q407" i="12"/>
  <c r="AE407" i="12" s="1"/>
  <c r="AF407" i="12"/>
  <c r="Q375" i="12"/>
  <c r="AE375" i="12" s="1"/>
  <c r="AF375" i="12"/>
  <c r="AF343" i="12"/>
  <c r="Q343" i="12"/>
  <c r="AF311" i="12"/>
  <c r="Q311" i="12"/>
  <c r="Q279" i="12"/>
  <c r="AE279" i="12" s="1"/>
  <c r="AF279" i="12"/>
  <c r="Q247" i="12"/>
  <c r="AE247" i="12" s="1"/>
  <c r="AF247" i="12"/>
  <c r="Q215" i="12"/>
  <c r="AF215" i="12"/>
  <c r="Q167" i="12"/>
  <c r="AE167" i="12" s="1"/>
  <c r="AF167" i="12"/>
  <c r="Q103" i="12"/>
  <c r="AE103" i="12" s="1"/>
  <c r="AF103" i="12"/>
  <c r="Q71" i="12"/>
  <c r="AE71" i="12" s="1"/>
  <c r="AF71" i="12"/>
  <c r="Q39" i="12"/>
  <c r="AE39" i="12" s="1"/>
  <c r="AF39" i="12"/>
  <c r="Q15" i="12"/>
  <c r="AE15" i="12" s="1"/>
  <c r="AF15" i="12"/>
  <c r="Q39" i="14"/>
  <c r="AE39" i="14" s="1"/>
  <c r="AF39" i="14"/>
  <c r="Q7" i="14"/>
  <c r="AF7" i="14"/>
  <c r="Q22" i="13"/>
  <c r="AE22" i="13" s="1"/>
  <c r="AF22" i="13"/>
  <c r="Q478" i="12"/>
  <c r="AE478" i="12" s="1"/>
  <c r="AF478" i="12"/>
  <c r="AF454" i="12"/>
  <c r="Q454" i="12"/>
  <c r="AE454" i="12" s="1"/>
  <c r="Q422" i="12"/>
  <c r="AF422" i="12"/>
  <c r="AF390" i="12"/>
  <c r="Q390" i="12"/>
  <c r="AE390" i="12" s="1"/>
  <c r="AF358" i="12"/>
  <c r="Q358" i="12"/>
  <c r="AE358" i="12" s="1"/>
  <c r="Q326" i="12"/>
  <c r="AE326" i="12" s="1"/>
  <c r="AF326" i="12"/>
  <c r="Q294" i="12"/>
  <c r="AE294" i="12" s="1"/>
  <c r="AF294" i="12"/>
  <c r="Q262" i="12"/>
  <c r="AF262" i="12"/>
  <c r="Q206" i="12"/>
  <c r="AF206" i="12"/>
  <c r="Q174" i="12"/>
  <c r="AE174" i="12" s="1"/>
  <c r="AF174" i="12"/>
  <c r="AF142" i="12"/>
  <c r="Q142" i="12"/>
  <c r="AE142" i="12" s="1"/>
  <c r="Q110" i="12"/>
  <c r="AE110" i="12" s="1"/>
  <c r="AF110" i="12"/>
  <c r="AF86" i="12"/>
  <c r="Q86" i="12"/>
  <c r="AE86" i="12" s="1"/>
  <c r="Q54" i="12"/>
  <c r="AE54" i="12" s="1"/>
  <c r="AF54" i="12"/>
  <c r="AF22" i="12"/>
  <c r="Q22" i="12"/>
  <c r="AE22" i="12" s="1"/>
  <c r="AK22" i="13"/>
  <c r="AM22" i="13" s="1"/>
  <c r="Q30" i="14"/>
  <c r="AF30" i="14"/>
  <c r="Q102" i="15"/>
  <c r="AF102" i="15"/>
  <c r="Q94" i="15"/>
  <c r="AE94" i="15" s="1"/>
  <c r="AF94" i="15"/>
  <c r="Q86" i="15"/>
  <c r="AE86" i="15" s="1"/>
  <c r="AF86" i="15"/>
  <c r="Q78" i="15"/>
  <c r="AE78" i="15" s="1"/>
  <c r="AF78" i="15"/>
  <c r="AF70" i="15"/>
  <c r="Q70" i="15"/>
  <c r="AE70" i="15" s="1"/>
  <c r="Q62" i="15"/>
  <c r="AE62" i="15" s="1"/>
  <c r="AF62" i="15"/>
  <c r="Q54" i="15"/>
  <c r="AF54" i="15"/>
  <c r="Q46" i="15"/>
  <c r="AE46" i="15" s="1"/>
  <c r="AF46" i="15"/>
  <c r="Q38" i="15"/>
  <c r="AE38" i="15" s="1"/>
  <c r="AF38" i="15"/>
  <c r="AF30" i="15"/>
  <c r="Q30" i="15"/>
  <c r="AE30" i="15" s="1"/>
  <c r="Q22" i="15"/>
  <c r="AE22" i="15" s="1"/>
  <c r="AF22" i="15"/>
  <c r="Q14" i="15"/>
  <c r="AE14" i="15" s="1"/>
  <c r="AF14" i="15"/>
  <c r="AK34" i="14"/>
  <c r="AM34" i="14" s="1"/>
  <c r="AF245" i="16"/>
  <c r="Q245" i="16"/>
  <c r="AE245" i="16" s="1"/>
  <c r="Q237" i="16"/>
  <c r="AE237" i="16" s="1"/>
  <c r="AF237" i="16"/>
  <c r="Q229" i="16"/>
  <c r="AF229" i="16"/>
  <c r="AF221" i="16"/>
  <c r="Q221" i="16"/>
  <c r="Q213" i="16"/>
  <c r="AE213" i="16" s="1"/>
  <c r="AF213" i="16"/>
  <c r="AF205" i="16"/>
  <c r="Q205" i="16"/>
  <c r="Q197" i="16"/>
  <c r="AF197" i="16"/>
  <c r="Q189" i="16"/>
  <c r="AF189" i="16"/>
  <c r="AF181" i="16"/>
  <c r="Q181" i="16"/>
  <c r="Q173" i="16"/>
  <c r="AF173" i="16"/>
  <c r="AF165" i="16"/>
  <c r="Q165" i="16"/>
  <c r="AE165" i="16" s="1"/>
  <c r="Q157" i="16"/>
  <c r="AE157" i="16" s="1"/>
  <c r="AF157" i="16"/>
  <c r="Q149" i="16"/>
  <c r="AF149" i="16"/>
  <c r="AF141" i="16"/>
  <c r="Q141" i="16"/>
  <c r="Q133" i="16"/>
  <c r="AE133" i="16" s="1"/>
  <c r="AF133" i="16"/>
  <c r="AF125" i="16"/>
  <c r="Q125" i="16"/>
  <c r="Q117" i="16"/>
  <c r="AE117" i="16" s="1"/>
  <c r="AF117" i="16"/>
  <c r="Q109" i="16"/>
  <c r="AE109" i="16" s="1"/>
  <c r="AF109" i="16"/>
  <c r="AF101" i="16"/>
  <c r="Q101" i="16"/>
  <c r="AE101" i="16" s="1"/>
  <c r="Q93" i="16"/>
  <c r="AE93" i="16" s="1"/>
  <c r="AF93" i="16"/>
  <c r="AF85" i="16"/>
  <c r="Q85" i="16"/>
  <c r="AE85" i="16" s="1"/>
  <c r="Q77" i="16"/>
  <c r="AF77" i="16"/>
  <c r="Q69" i="16"/>
  <c r="AE69" i="16" s="1"/>
  <c r="AF69" i="16"/>
  <c r="Q61" i="16"/>
  <c r="AE61" i="16" s="1"/>
  <c r="AF61" i="16"/>
  <c r="Q53" i="16"/>
  <c r="AF53" i="16"/>
  <c r="AF45" i="16"/>
  <c r="Q45" i="16"/>
  <c r="Q37" i="16"/>
  <c r="AF37" i="16"/>
  <c r="AF29" i="16"/>
  <c r="Q29" i="16"/>
  <c r="AE29" i="16" s="1"/>
  <c r="Q21" i="16"/>
  <c r="AF21" i="16"/>
  <c r="AF13" i="16"/>
  <c r="Q13" i="16"/>
  <c r="AF239" i="16"/>
  <c r="Q239" i="16"/>
  <c r="AE239" i="16" s="1"/>
  <c r="Q223" i="16"/>
  <c r="AE223" i="16" s="1"/>
  <c r="AF223" i="16"/>
  <c r="AF207" i="16"/>
  <c r="Q207" i="16"/>
  <c r="AE207" i="16" s="1"/>
  <c r="AF191" i="16"/>
  <c r="Q191" i="16"/>
  <c r="Q175" i="16"/>
  <c r="AF175" i="16"/>
  <c r="Q159" i="16"/>
  <c r="AE159" i="16" s="1"/>
  <c r="AF159" i="16"/>
  <c r="AF143" i="16"/>
  <c r="Q143" i="16"/>
  <c r="AE143" i="16" s="1"/>
  <c r="Q127" i="16"/>
  <c r="AF127" i="16"/>
  <c r="Q111" i="16"/>
  <c r="AE111" i="16" s="1"/>
  <c r="AF111" i="16"/>
  <c r="Q95" i="16"/>
  <c r="AF95" i="16"/>
  <c r="AF79" i="16"/>
  <c r="Q79" i="16"/>
  <c r="AE79" i="16" s="1"/>
  <c r="Q63" i="16"/>
  <c r="AF63" i="16"/>
  <c r="Q47" i="16"/>
  <c r="AE47" i="16" s="1"/>
  <c r="AF47" i="16"/>
  <c r="AF31" i="16"/>
  <c r="Q31" i="16"/>
  <c r="AF15" i="16"/>
  <c r="Q15" i="16"/>
  <c r="Q511" i="12"/>
  <c r="AE511" i="12" s="1"/>
  <c r="AF511" i="12"/>
  <c r="AF479" i="12"/>
  <c r="Q479" i="12"/>
  <c r="AE479" i="12" s="1"/>
  <c r="AF447" i="12"/>
  <c r="Q447" i="12"/>
  <c r="Q423" i="12"/>
  <c r="AE423" i="12" s="1"/>
  <c r="AF423" i="12"/>
  <c r="Q391" i="12"/>
  <c r="AF391" i="12"/>
  <c r="Q367" i="12"/>
  <c r="AE367" i="12" s="1"/>
  <c r="AF367" i="12"/>
  <c r="Q335" i="12"/>
  <c r="AE335" i="12" s="1"/>
  <c r="AF335" i="12"/>
  <c r="AF303" i="12"/>
  <c r="Q303" i="12"/>
  <c r="AF271" i="12"/>
  <c r="Q271" i="12"/>
  <c r="AE271" i="12" s="1"/>
  <c r="Q239" i="12"/>
  <c r="AE239" i="12" s="1"/>
  <c r="AF239" i="12"/>
  <c r="Q207" i="12"/>
  <c r="AE207" i="12" s="1"/>
  <c r="AF207" i="12"/>
  <c r="AF183" i="12"/>
  <c r="Q183" i="12"/>
  <c r="Q151" i="12"/>
  <c r="AE151" i="12" s="1"/>
  <c r="AF151" i="12"/>
  <c r="Q135" i="12"/>
  <c r="AE135" i="12" s="1"/>
  <c r="AF135" i="12"/>
  <c r="Q111" i="12"/>
  <c r="AF111" i="12"/>
  <c r="Q79" i="12"/>
  <c r="AF79" i="12"/>
  <c r="Q55" i="12"/>
  <c r="AF55" i="12"/>
  <c r="Q23" i="12"/>
  <c r="AE23" i="12" s="1"/>
  <c r="AF23" i="12"/>
  <c r="Q31" i="14"/>
  <c r="AE31" i="14" s="1"/>
  <c r="AF31" i="14"/>
  <c r="Q494" i="12"/>
  <c r="AF494" i="12"/>
  <c r="Q462" i="12"/>
  <c r="AE462" i="12" s="1"/>
  <c r="AF462" i="12"/>
  <c r="AF438" i="12"/>
  <c r="Q438" i="12"/>
  <c r="AE438" i="12" s="1"/>
  <c r="Q406" i="12"/>
  <c r="AE406" i="12" s="1"/>
  <c r="AF406" i="12"/>
  <c r="AF374" i="12"/>
  <c r="Q374" i="12"/>
  <c r="AE374" i="12" s="1"/>
  <c r="Q350" i="12"/>
  <c r="AF350" i="12"/>
  <c r="Q318" i="12"/>
  <c r="AE318" i="12" s="1"/>
  <c r="AF318" i="12"/>
  <c r="Q286" i="12"/>
  <c r="AE286" i="12" s="1"/>
  <c r="AF286" i="12"/>
  <c r="Q254" i="12"/>
  <c r="AE254" i="12" s="1"/>
  <c r="AF254" i="12"/>
  <c r="Q222" i="12"/>
  <c r="AE222" i="12" s="1"/>
  <c r="AF222" i="12"/>
  <c r="AF190" i="12"/>
  <c r="Q190" i="12"/>
  <c r="AE190" i="12" s="1"/>
  <c r="Q166" i="12"/>
  <c r="AE166" i="12" s="1"/>
  <c r="AF166" i="12"/>
  <c r="Q134" i="12"/>
  <c r="AE134" i="12" s="1"/>
  <c r="AF134" i="12"/>
  <c r="AF102" i="12"/>
  <c r="Q102" i="12"/>
  <c r="Q70" i="12"/>
  <c r="AE70" i="12" s="1"/>
  <c r="AF70" i="12"/>
  <c r="AF38" i="12"/>
  <c r="Q38" i="12"/>
  <c r="Q14" i="12"/>
  <c r="AF14" i="12"/>
  <c r="AG7" i="15"/>
  <c r="AG8" i="15"/>
  <c r="AG9" i="15"/>
  <c r="AG10" i="15"/>
  <c r="AG11" i="15"/>
  <c r="AG12" i="15"/>
  <c r="AI12" i="15" s="1"/>
  <c r="AG13" i="15"/>
  <c r="AG14" i="15"/>
  <c r="AI14" i="15" s="1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I37" i="15" s="1"/>
  <c r="AG38" i="15"/>
  <c r="AG39" i="15"/>
  <c r="AG40" i="15"/>
  <c r="AG41" i="15"/>
  <c r="AG42" i="15"/>
  <c r="AG43" i="15"/>
  <c r="AG44" i="15"/>
  <c r="AI44" i="15" s="1"/>
  <c r="AG45" i="15"/>
  <c r="AG46" i="15"/>
  <c r="AG47" i="15"/>
  <c r="AG48" i="15"/>
  <c r="AG49" i="15"/>
  <c r="AG50" i="15"/>
  <c r="AG51" i="15"/>
  <c r="AG52" i="15"/>
  <c r="AG53" i="15"/>
  <c r="AG54" i="15"/>
  <c r="AI54" i="15" s="1"/>
  <c r="AG55" i="15"/>
  <c r="AI55" i="15" s="1"/>
  <c r="AG56" i="15"/>
  <c r="AG57" i="15"/>
  <c r="AG58" i="15"/>
  <c r="AG59" i="15"/>
  <c r="AG60" i="15"/>
  <c r="AG61" i="15"/>
  <c r="AI61" i="15" s="1"/>
  <c r="AG62" i="15"/>
  <c r="AG63" i="15"/>
  <c r="AG64" i="15"/>
  <c r="AG65" i="15"/>
  <c r="AG66" i="15"/>
  <c r="AG67" i="15"/>
  <c r="AG68" i="15"/>
  <c r="AG69" i="15"/>
  <c r="AG70" i="15"/>
  <c r="AI70" i="15" s="1"/>
  <c r="AG71" i="15"/>
  <c r="AG72" i="15"/>
  <c r="AG73" i="15"/>
  <c r="AG74" i="15"/>
  <c r="AG75" i="15"/>
  <c r="AG76" i="15"/>
  <c r="AG77" i="15"/>
  <c r="AG78" i="15"/>
  <c r="AG79" i="15"/>
  <c r="AG80" i="15"/>
  <c r="AG81" i="15"/>
  <c r="AI81" i="15" s="1"/>
  <c r="AG82" i="15"/>
  <c r="AG83" i="15"/>
  <c r="AG84" i="15"/>
  <c r="AI84" i="15" s="1"/>
  <c r="AG85" i="15"/>
  <c r="AG86" i="15"/>
  <c r="AG87" i="15"/>
  <c r="AG88" i="15"/>
  <c r="AG89" i="15"/>
  <c r="AG90" i="15"/>
  <c r="AG91" i="15"/>
  <c r="AG92" i="15"/>
  <c r="AG93" i="15"/>
  <c r="AI93" i="15" s="1"/>
  <c r="AG94" i="15"/>
  <c r="AI94" i="15" s="1"/>
  <c r="AG95" i="15"/>
  <c r="AI95" i="15" s="1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K14" i="13"/>
  <c r="AM14" i="13" s="1"/>
  <c r="Q22" i="14"/>
  <c r="AF22" i="14"/>
  <c r="Q13" i="13"/>
  <c r="AE13" i="13" s="1"/>
  <c r="AF13" i="13"/>
  <c r="AK7" i="14"/>
  <c r="AK15" i="14"/>
  <c r="AM15" i="14" s="1"/>
  <c r="AK23" i="14"/>
  <c r="AK31" i="14"/>
  <c r="AM31" i="14" s="1"/>
  <c r="AK39" i="14"/>
  <c r="AM39" i="14" s="1"/>
  <c r="AK8" i="14"/>
  <c r="AM8" i="14" s="1"/>
  <c r="AK16" i="14"/>
  <c r="AM16" i="14" s="1"/>
  <c r="AK24" i="14"/>
  <c r="AM24" i="14" s="1"/>
  <c r="AK32" i="14"/>
  <c r="AK40" i="14"/>
  <c r="AM40" i="14" s="1"/>
  <c r="AK9" i="14"/>
  <c r="AM9" i="14" s="1"/>
  <c r="AK17" i="14"/>
  <c r="AM17" i="14" s="1"/>
  <c r="AK25" i="14"/>
  <c r="AM25" i="14" s="1"/>
  <c r="AK33" i="14"/>
  <c r="AM33" i="14" s="1"/>
  <c r="AK41" i="14"/>
  <c r="AM41" i="14" s="1"/>
  <c r="AK12" i="14"/>
  <c r="AM12" i="14" s="1"/>
  <c r="AK20" i="14"/>
  <c r="AM20" i="14" s="1"/>
  <c r="AK28" i="14"/>
  <c r="AM28" i="14" s="1"/>
  <c r="AK36" i="14"/>
  <c r="AM36" i="14" s="1"/>
  <c r="AK44" i="14"/>
  <c r="AM44" i="14" s="1"/>
  <c r="AF485" i="12"/>
  <c r="Q485" i="12"/>
  <c r="AE485" i="12" s="1"/>
  <c r="AF445" i="12"/>
  <c r="Q445" i="12"/>
  <c r="AE445" i="12" s="1"/>
  <c r="Q413" i="12"/>
  <c r="AE413" i="12" s="1"/>
  <c r="AF413" i="12"/>
  <c r="Q381" i="12"/>
  <c r="AF381" i="12"/>
  <c r="Q341" i="12"/>
  <c r="AF341" i="12"/>
  <c r="AF301" i="12"/>
  <c r="Q301" i="12"/>
  <c r="AF269" i="12"/>
  <c r="Q269" i="12"/>
  <c r="AE269" i="12" s="1"/>
  <c r="AF237" i="12"/>
  <c r="Q237" i="12"/>
  <c r="Q213" i="12"/>
  <c r="AE213" i="12" s="1"/>
  <c r="AF213" i="12"/>
  <c r="Q181" i="12"/>
  <c r="AE181" i="12" s="1"/>
  <c r="AF181" i="12"/>
  <c r="Q149" i="12"/>
  <c r="AE149" i="12" s="1"/>
  <c r="AF149" i="12"/>
  <c r="AF117" i="12"/>
  <c r="Q117" i="12"/>
  <c r="AE117" i="12" s="1"/>
  <c r="Q85" i="12"/>
  <c r="AE85" i="12" s="1"/>
  <c r="AF85" i="12"/>
  <c r="Q53" i="12"/>
  <c r="AE53" i="12" s="1"/>
  <c r="AF53" i="12"/>
  <c r="AK29" i="13"/>
  <c r="AM29" i="13" s="1"/>
  <c r="AF45" i="14"/>
  <c r="Q45" i="14"/>
  <c r="AE45" i="14" s="1"/>
  <c r="Q13" i="14"/>
  <c r="AE13" i="14" s="1"/>
  <c r="AF13" i="14"/>
  <c r="Q20" i="13"/>
  <c r="AE20" i="13" s="1"/>
  <c r="AF20" i="13"/>
  <c r="AF77" i="15"/>
  <c r="Q77" i="15"/>
  <c r="AE77" i="15" s="1"/>
  <c r="Q37" i="15"/>
  <c r="AE37" i="15" s="1"/>
  <c r="AF37" i="15"/>
  <c r="AK46" i="14"/>
  <c r="AM46" i="14" s="1"/>
  <c r="AK30" i="14"/>
  <c r="AM30" i="14" s="1"/>
  <c r="AK14" i="14"/>
  <c r="AM14" i="14" s="1"/>
  <c r="Q244" i="16"/>
  <c r="AE244" i="16" s="1"/>
  <c r="AF244" i="16"/>
  <c r="Q236" i="16"/>
  <c r="AF236" i="16"/>
  <c r="Q228" i="16"/>
  <c r="AF228" i="16"/>
  <c r="Q220" i="16"/>
  <c r="AE220" i="16" s="1"/>
  <c r="AF220" i="16"/>
  <c r="AF212" i="16"/>
  <c r="Q212" i="16"/>
  <c r="AE212" i="16" s="1"/>
  <c r="AF204" i="16"/>
  <c r="Q204" i="16"/>
  <c r="AE204" i="16" s="1"/>
  <c r="Q196" i="16"/>
  <c r="AF196" i="16"/>
  <c r="Q188" i="16"/>
  <c r="AE188" i="16" s="1"/>
  <c r="AF188" i="16"/>
  <c r="AF180" i="16"/>
  <c r="Q180" i="16"/>
  <c r="AF172" i="16"/>
  <c r="Q172" i="16"/>
  <c r="AE172" i="16" s="1"/>
  <c r="AF164" i="16"/>
  <c r="Q164" i="16"/>
  <c r="AF156" i="16"/>
  <c r="Q156" i="16"/>
  <c r="AE156" i="16" s="1"/>
  <c r="AF148" i="16"/>
  <c r="Q148" i="16"/>
  <c r="AE148" i="16" s="1"/>
  <c r="AF140" i="16"/>
  <c r="Q140" i="16"/>
  <c r="AE140" i="16" s="1"/>
  <c r="Q132" i="16"/>
  <c r="AE132" i="16" s="1"/>
  <c r="AF132" i="16"/>
  <c r="AF124" i="16"/>
  <c r="Q124" i="16"/>
  <c r="AE124" i="16" s="1"/>
  <c r="Q116" i="16"/>
  <c r="AF116" i="16"/>
  <c r="Q108" i="16"/>
  <c r="AE108" i="16" s="1"/>
  <c r="AF108" i="16"/>
  <c r="Q92" i="16"/>
  <c r="AE92" i="16" s="1"/>
  <c r="AF92" i="16"/>
  <c r="AF84" i="16"/>
  <c r="Q84" i="16"/>
  <c r="Q76" i="16"/>
  <c r="AE76" i="16" s="1"/>
  <c r="AF76" i="16"/>
  <c r="AF68" i="16"/>
  <c r="Q68" i="16"/>
  <c r="AE68" i="16" s="1"/>
  <c r="Q60" i="16"/>
  <c r="AE60" i="16" s="1"/>
  <c r="AF60" i="16"/>
  <c r="Q52" i="16"/>
  <c r="AF52" i="16"/>
  <c r="AF44" i="16"/>
  <c r="Q44" i="16"/>
  <c r="Q36" i="16"/>
  <c r="AE36" i="16" s="1"/>
  <c r="AF36" i="16"/>
  <c r="Q28" i="16"/>
  <c r="AF28" i="16"/>
  <c r="Q20" i="16"/>
  <c r="AF20" i="16"/>
  <c r="Q12" i="16"/>
  <c r="AF12" i="16"/>
  <c r="Q487" i="12"/>
  <c r="AE487" i="12" s="1"/>
  <c r="AF487" i="12"/>
  <c r="AF455" i="12"/>
  <c r="Q455" i="12"/>
  <c r="Q415" i="12"/>
  <c r="AE415" i="12" s="1"/>
  <c r="AF415" i="12"/>
  <c r="AF383" i="12"/>
  <c r="Q383" i="12"/>
  <c r="AE383" i="12" s="1"/>
  <c r="Q351" i="12"/>
  <c r="AE351" i="12" s="1"/>
  <c r="AF351" i="12"/>
  <c r="Q327" i="12"/>
  <c r="AE327" i="12" s="1"/>
  <c r="AF327" i="12"/>
  <c r="Q287" i="12"/>
  <c r="AE287" i="12" s="1"/>
  <c r="AF287" i="12"/>
  <c r="AF255" i="12"/>
  <c r="Q255" i="12"/>
  <c r="AE255" i="12" s="1"/>
  <c r="Q223" i="12"/>
  <c r="AF223" i="12"/>
  <c r="Q191" i="12"/>
  <c r="AE191" i="12" s="1"/>
  <c r="AF191" i="12"/>
  <c r="Q159" i="12"/>
  <c r="AE159" i="12" s="1"/>
  <c r="AF159" i="12"/>
  <c r="Q127" i="12"/>
  <c r="AF127" i="12"/>
  <c r="Q95" i="12"/>
  <c r="AE95" i="12" s="1"/>
  <c r="AF95" i="12"/>
  <c r="Q63" i="12"/>
  <c r="AE63" i="12" s="1"/>
  <c r="AF63" i="12"/>
  <c r="Q31" i="12"/>
  <c r="AE31" i="12" s="1"/>
  <c r="AF31" i="12"/>
  <c r="Q23" i="14"/>
  <c r="AF23" i="14"/>
  <c r="Q30" i="13"/>
  <c r="AE30" i="13" s="1"/>
  <c r="AF30" i="13"/>
  <c r="Q510" i="12"/>
  <c r="AE510" i="12" s="1"/>
  <c r="AF510" i="12"/>
  <c r="Q486" i="12"/>
  <c r="AE486" i="12" s="1"/>
  <c r="AF486" i="12"/>
  <c r="Q446" i="12"/>
  <c r="AF446" i="12"/>
  <c r="Q414" i="12"/>
  <c r="AE414" i="12" s="1"/>
  <c r="AF414" i="12"/>
  <c r="Q382" i="12"/>
  <c r="AE382" i="12" s="1"/>
  <c r="AF382" i="12"/>
  <c r="AF334" i="12"/>
  <c r="Q334" i="12"/>
  <c r="Q302" i="12"/>
  <c r="AE302" i="12" s="1"/>
  <c r="AF302" i="12"/>
  <c r="Q278" i="12"/>
  <c r="AE278" i="12" s="1"/>
  <c r="AF278" i="12"/>
  <c r="Q246" i="12"/>
  <c r="AF246" i="12"/>
  <c r="AF230" i="12"/>
  <c r="Q230" i="12"/>
  <c r="AE230" i="12" s="1"/>
  <c r="Q198" i="12"/>
  <c r="AF198" i="12"/>
  <c r="AF158" i="12"/>
  <c r="Q158" i="12"/>
  <c r="AE158" i="12" s="1"/>
  <c r="Q118" i="12"/>
  <c r="AE118" i="12" s="1"/>
  <c r="AF118" i="12"/>
  <c r="Q78" i="12"/>
  <c r="AE78" i="12" s="1"/>
  <c r="AF78" i="12"/>
  <c r="Q46" i="12"/>
  <c r="AF46" i="12"/>
  <c r="AF46" i="14"/>
  <c r="Q46" i="14"/>
  <c r="AE46" i="14" s="1"/>
  <c r="AF14" i="14"/>
  <c r="Q14" i="14"/>
  <c r="AE14" i="14" s="1"/>
  <c r="Q29" i="13"/>
  <c r="AE29" i="13" s="1"/>
  <c r="AF29" i="13"/>
  <c r="Q493" i="12"/>
  <c r="AF493" i="12"/>
  <c r="AF461" i="12"/>
  <c r="Q461" i="12"/>
  <c r="Q421" i="12"/>
  <c r="AE421" i="12" s="1"/>
  <c r="AF421" i="12"/>
  <c r="AF389" i="12"/>
  <c r="Q389" i="12"/>
  <c r="AE389" i="12" s="1"/>
  <c r="Q365" i="12"/>
  <c r="AE365" i="12" s="1"/>
  <c r="AF365" i="12"/>
  <c r="Q333" i="12"/>
  <c r="AF333" i="12"/>
  <c r="AF309" i="12"/>
  <c r="Q309" i="12"/>
  <c r="AE309" i="12" s="1"/>
  <c r="Q277" i="12"/>
  <c r="AF277" i="12"/>
  <c r="AF245" i="12"/>
  <c r="Q245" i="12"/>
  <c r="AE245" i="12" s="1"/>
  <c r="AF221" i="12"/>
  <c r="Q221" i="12"/>
  <c r="AE221" i="12" s="1"/>
  <c r="AF189" i="12"/>
  <c r="Q189" i="12"/>
  <c r="AE189" i="12" s="1"/>
  <c r="Q157" i="12"/>
  <c r="AE157" i="12" s="1"/>
  <c r="AF157" i="12"/>
  <c r="Q133" i="12"/>
  <c r="AE133" i="12" s="1"/>
  <c r="AF133" i="12"/>
  <c r="Q109" i="12"/>
  <c r="AE109" i="12" s="1"/>
  <c r="AF109" i="12"/>
  <c r="Q77" i="12"/>
  <c r="AE77" i="12" s="1"/>
  <c r="AF77" i="12"/>
  <c r="Q45" i="12"/>
  <c r="AE45" i="12" s="1"/>
  <c r="AF45" i="12"/>
  <c r="Q21" i="12"/>
  <c r="AF21" i="12"/>
  <c r="AK13" i="13"/>
  <c r="AM13" i="13" s="1"/>
  <c r="AF21" i="14"/>
  <c r="Q21" i="14"/>
  <c r="Q93" i="15"/>
  <c r="AF93" i="15"/>
  <c r="Q61" i="15"/>
  <c r="AE61" i="15" s="1"/>
  <c r="AF61" i="15"/>
  <c r="Q29" i="15"/>
  <c r="AE29" i="15" s="1"/>
  <c r="AF29" i="15"/>
  <c r="Q508" i="12"/>
  <c r="AE508" i="12" s="1"/>
  <c r="AF508" i="12"/>
  <c r="AF500" i="12"/>
  <c r="Q500" i="12"/>
  <c r="AE500" i="12" s="1"/>
  <c r="AF492" i="12"/>
  <c r="Q492" i="12"/>
  <c r="AE492" i="12" s="1"/>
  <c r="Q484" i="12"/>
  <c r="AE484" i="12" s="1"/>
  <c r="AF484" i="12"/>
  <c r="AF476" i="12"/>
  <c r="Q476" i="12"/>
  <c r="AF468" i="12"/>
  <c r="Q468" i="12"/>
  <c r="AE468" i="12" s="1"/>
  <c r="AF460" i="12"/>
  <c r="Q460" i="12"/>
  <c r="AE460" i="12" s="1"/>
  <c r="Q452" i="12"/>
  <c r="AE452" i="12" s="1"/>
  <c r="AF452" i="12"/>
  <c r="AF444" i="12"/>
  <c r="Q444" i="12"/>
  <c r="Q436" i="12"/>
  <c r="AE436" i="12" s="1"/>
  <c r="AF436" i="12"/>
  <c r="Q428" i="12"/>
  <c r="AE428" i="12" s="1"/>
  <c r="AF428" i="12"/>
  <c r="Q420" i="12"/>
  <c r="AE420" i="12" s="1"/>
  <c r="AF420" i="12"/>
  <c r="Q412" i="12"/>
  <c r="AE412" i="12" s="1"/>
  <c r="AF412" i="12"/>
  <c r="Q404" i="12"/>
  <c r="AE404" i="12" s="1"/>
  <c r="AF404" i="12"/>
  <c r="AF396" i="12"/>
  <c r="Q396" i="12"/>
  <c r="AE396" i="12" s="1"/>
  <c r="Q388" i="12"/>
  <c r="AE388" i="12" s="1"/>
  <c r="AF388" i="12"/>
  <c r="AF380" i="12"/>
  <c r="Q380" i="12"/>
  <c r="Q372" i="12"/>
  <c r="AE372" i="12" s="1"/>
  <c r="AF372" i="12"/>
  <c r="AF364" i="12"/>
  <c r="Q364" i="12"/>
  <c r="AE364" i="12" s="1"/>
  <c r="Q356" i="12"/>
  <c r="AE356" i="12" s="1"/>
  <c r="AF356" i="12"/>
  <c r="Q348" i="12"/>
  <c r="AE348" i="12" s="1"/>
  <c r="AF348" i="12"/>
  <c r="Q340" i="12"/>
  <c r="AF340" i="12"/>
  <c r="AF332" i="12"/>
  <c r="Q332" i="12"/>
  <c r="AE332" i="12" s="1"/>
  <c r="Q324" i="12"/>
  <c r="AE324" i="12" s="1"/>
  <c r="AF324" i="12"/>
  <c r="Q316" i="12"/>
  <c r="AF316" i="12"/>
  <c r="AF308" i="12"/>
  <c r="Q308" i="12"/>
  <c r="AE308" i="12" s="1"/>
  <c r="AF300" i="12"/>
  <c r="Q300" i="12"/>
  <c r="Q292" i="12"/>
  <c r="AE292" i="12" s="1"/>
  <c r="AF292" i="12"/>
  <c r="Q284" i="12"/>
  <c r="AE284" i="12" s="1"/>
  <c r="AF284" i="12"/>
  <c r="AF276" i="12"/>
  <c r="Q276" i="12"/>
  <c r="AE276" i="12" s="1"/>
  <c r="Q268" i="12"/>
  <c r="AF268" i="12"/>
  <c r="Q260" i="12"/>
  <c r="AE260" i="12" s="1"/>
  <c r="AF260" i="12"/>
  <c r="Q252" i="12"/>
  <c r="AE252" i="12" s="1"/>
  <c r="AF252" i="12"/>
  <c r="Q244" i="12"/>
  <c r="AE244" i="12" s="1"/>
  <c r="AF244" i="12"/>
  <c r="Q236" i="12"/>
  <c r="AE236" i="12" s="1"/>
  <c r="AF236" i="12"/>
  <c r="Q228" i="12"/>
  <c r="AE228" i="12" s="1"/>
  <c r="AF228" i="12"/>
  <c r="Q220" i="12"/>
  <c r="AE220" i="12" s="1"/>
  <c r="AF220" i="12"/>
  <c r="Q212" i="12"/>
  <c r="AE212" i="12" s="1"/>
  <c r="AF212" i="12"/>
  <c r="AF204" i="12"/>
  <c r="Q204" i="12"/>
  <c r="AE204" i="12" s="1"/>
  <c r="Q196" i="12"/>
  <c r="AE196" i="12" s="1"/>
  <c r="AF196" i="12"/>
  <c r="Q188" i="12"/>
  <c r="AF188" i="12"/>
  <c r="Q180" i="12"/>
  <c r="AE180" i="12" s="1"/>
  <c r="AF180" i="12"/>
  <c r="Q172" i="12"/>
  <c r="AF172" i="12"/>
  <c r="Q164" i="12"/>
  <c r="AE164" i="12" s="1"/>
  <c r="AF164" i="12"/>
  <c r="AF156" i="12"/>
  <c r="Q156" i="12"/>
  <c r="AE156" i="12" s="1"/>
  <c r="AF148" i="12"/>
  <c r="Q148" i="12"/>
  <c r="AE148" i="12" s="1"/>
  <c r="Q140" i="12"/>
  <c r="AF140" i="12"/>
  <c r="Q132" i="12"/>
  <c r="AE132" i="12" s="1"/>
  <c r="AF132" i="12"/>
  <c r="Q124" i="12"/>
  <c r="AE124" i="12" s="1"/>
  <c r="AF124" i="12"/>
  <c r="Q116" i="12"/>
  <c r="AF116" i="12"/>
  <c r="Q108" i="12"/>
  <c r="AE108" i="12" s="1"/>
  <c r="AF108" i="12"/>
  <c r="AF100" i="12"/>
  <c r="Q100" i="12"/>
  <c r="AE100" i="12" s="1"/>
  <c r="Q92" i="12"/>
  <c r="AE92" i="12" s="1"/>
  <c r="AF92" i="12"/>
  <c r="AF84" i="12"/>
  <c r="Q84" i="12"/>
  <c r="Q76" i="12"/>
  <c r="AE76" i="12" s="1"/>
  <c r="AF76" i="12"/>
  <c r="Q68" i="12"/>
  <c r="AE68" i="12" s="1"/>
  <c r="AF68" i="12"/>
  <c r="Q60" i="12"/>
  <c r="AF60" i="12"/>
  <c r="Q52" i="12"/>
  <c r="AE52" i="12" s="1"/>
  <c r="AF52" i="12"/>
  <c r="Q44" i="12"/>
  <c r="AF44" i="12"/>
  <c r="Q36" i="12"/>
  <c r="AE36" i="12" s="1"/>
  <c r="AF36" i="12"/>
  <c r="Q28" i="12"/>
  <c r="AE28" i="12" s="1"/>
  <c r="AF28" i="12"/>
  <c r="AF20" i="12"/>
  <c r="Q20" i="12"/>
  <c r="AE20" i="12" s="1"/>
  <c r="AF12" i="12"/>
  <c r="Q12" i="12"/>
  <c r="AE12" i="12" s="1"/>
  <c r="AK100" i="15"/>
  <c r="AM100" i="15" s="1"/>
  <c r="AK92" i="15"/>
  <c r="AM92" i="15" s="1"/>
  <c r="AK84" i="15"/>
  <c r="AM84" i="15" s="1"/>
  <c r="AK76" i="15"/>
  <c r="AM76" i="15" s="1"/>
  <c r="AK68" i="15"/>
  <c r="AM68" i="15" s="1"/>
  <c r="AK60" i="15"/>
  <c r="AM60" i="15" s="1"/>
  <c r="AK52" i="15"/>
  <c r="AM52" i="15" s="1"/>
  <c r="AK44" i="15"/>
  <c r="AM44" i="15" s="1"/>
  <c r="AK36" i="15"/>
  <c r="AM36" i="15" s="1"/>
  <c r="AK28" i="15"/>
  <c r="AM28" i="15" s="1"/>
  <c r="AK20" i="15"/>
  <c r="AM20" i="15" s="1"/>
  <c r="AK12" i="15"/>
  <c r="AM12" i="15" s="1"/>
  <c r="AK36" i="13"/>
  <c r="AM36" i="13" s="1"/>
  <c r="AK28" i="13"/>
  <c r="AM28" i="13" s="1"/>
  <c r="AK20" i="13"/>
  <c r="AM20" i="13" s="1"/>
  <c r="AK12" i="13"/>
  <c r="AM12" i="13" s="1"/>
  <c r="Q44" i="14"/>
  <c r="AE44" i="14" s="1"/>
  <c r="AF44" i="14"/>
  <c r="AF36" i="14"/>
  <c r="Q36" i="14"/>
  <c r="AE36" i="14" s="1"/>
  <c r="Q28" i="14"/>
  <c r="AE28" i="14" s="1"/>
  <c r="AF28" i="14"/>
  <c r="Q20" i="14"/>
  <c r="AF20" i="14"/>
  <c r="Q12" i="14"/>
  <c r="AE12" i="14" s="1"/>
  <c r="AF12" i="14"/>
  <c r="AF35" i="13"/>
  <c r="Q35" i="13"/>
  <c r="Q27" i="13"/>
  <c r="AE27" i="13" s="1"/>
  <c r="AF27" i="13"/>
  <c r="Q19" i="13"/>
  <c r="AE19" i="13" s="1"/>
  <c r="AF19" i="13"/>
  <c r="AF11" i="13"/>
  <c r="Q11" i="13"/>
  <c r="AE11" i="13" s="1"/>
  <c r="AK12" i="16"/>
  <c r="AK20" i="16"/>
  <c r="AM20" i="16" s="1"/>
  <c r="AK28" i="16"/>
  <c r="AM28" i="16" s="1"/>
  <c r="AK244" i="16"/>
  <c r="AM244" i="16" s="1"/>
  <c r="AK236" i="16"/>
  <c r="AM236" i="16" s="1"/>
  <c r="AK228" i="16"/>
  <c r="AM228" i="16" s="1"/>
  <c r="AK220" i="16"/>
  <c r="AM220" i="16" s="1"/>
  <c r="AK212" i="16"/>
  <c r="AM212" i="16" s="1"/>
  <c r="AK204" i="16"/>
  <c r="AM204" i="16" s="1"/>
  <c r="AK196" i="16"/>
  <c r="AK188" i="16"/>
  <c r="AM188" i="16" s="1"/>
  <c r="AK180" i="16"/>
  <c r="AM180" i="16" s="1"/>
  <c r="AK172" i="16"/>
  <c r="AM172" i="16" s="1"/>
  <c r="AK164" i="16"/>
  <c r="AM164" i="16" s="1"/>
  <c r="AK156" i="16"/>
  <c r="AM156" i="16" s="1"/>
  <c r="AK148" i="16"/>
  <c r="AK140" i="16"/>
  <c r="AM140" i="16" s="1"/>
  <c r="AK132" i="16"/>
  <c r="AM132" i="16" s="1"/>
  <c r="AK124" i="16"/>
  <c r="AM124" i="16" s="1"/>
  <c r="AK116" i="16"/>
  <c r="AK108" i="16"/>
  <c r="AM108" i="16" s="1"/>
  <c r="AK100" i="16"/>
  <c r="AM100" i="16" s="1"/>
  <c r="AK92" i="16"/>
  <c r="AM92" i="16" s="1"/>
  <c r="AK84" i="16"/>
  <c r="AM84" i="16" s="1"/>
  <c r="AK76" i="16"/>
  <c r="AM76" i="16" s="1"/>
  <c r="AK68" i="16"/>
  <c r="AM68" i="16" s="1"/>
  <c r="AK60" i="16"/>
  <c r="AM60" i="16" s="1"/>
  <c r="AK52" i="16"/>
  <c r="AM52" i="16" s="1"/>
  <c r="AK44" i="16"/>
  <c r="AM44" i="16" s="1"/>
  <c r="AK36" i="16"/>
  <c r="AM36" i="16" s="1"/>
  <c r="AK27" i="16"/>
  <c r="AM27" i="16" s="1"/>
  <c r="AK18" i="16"/>
  <c r="AM18" i="16" s="1"/>
  <c r="AK9" i="16"/>
  <c r="AM9" i="16" s="1"/>
  <c r="AK45" i="14"/>
  <c r="AK29" i="14"/>
  <c r="AM29" i="14" s="1"/>
  <c r="AK13" i="14"/>
  <c r="AM13" i="14" s="1"/>
  <c r="AF501" i="12"/>
  <c r="Q501" i="12"/>
  <c r="AE501" i="12" s="1"/>
  <c r="Q469" i="12"/>
  <c r="AF469" i="12"/>
  <c r="AF437" i="12"/>
  <c r="Q437" i="12"/>
  <c r="AE437" i="12" s="1"/>
  <c r="AF397" i="12"/>
  <c r="Q397" i="12"/>
  <c r="Q357" i="12"/>
  <c r="AF357" i="12"/>
  <c r="Q325" i="12"/>
  <c r="AE325" i="12" s="1"/>
  <c r="AF325" i="12"/>
  <c r="Q285" i="12"/>
  <c r="AE285" i="12" s="1"/>
  <c r="AF285" i="12"/>
  <c r="Q253" i="12"/>
  <c r="AE253" i="12" s="1"/>
  <c r="AF253" i="12"/>
  <c r="Q205" i="12"/>
  <c r="AF205" i="12"/>
  <c r="Q173" i="12"/>
  <c r="AE173" i="12" s="1"/>
  <c r="AF173" i="12"/>
  <c r="AF141" i="12"/>
  <c r="Q141" i="12"/>
  <c r="AE141" i="12" s="1"/>
  <c r="Q93" i="12"/>
  <c r="AE93" i="12" s="1"/>
  <c r="AF93" i="12"/>
  <c r="Q61" i="12"/>
  <c r="AE61" i="12" s="1"/>
  <c r="AF61" i="12"/>
  <c r="AF29" i="12"/>
  <c r="Q29" i="12"/>
  <c r="AG7" i="16"/>
  <c r="AI7" i="16" s="1"/>
  <c r="AG8" i="16"/>
  <c r="AI8" i="16" s="1"/>
  <c r="AG9" i="16"/>
  <c r="AI9" i="16" s="1"/>
  <c r="AG10" i="16"/>
  <c r="AG11" i="16"/>
  <c r="AG12" i="16"/>
  <c r="AI12" i="16" s="1"/>
  <c r="AG13" i="16"/>
  <c r="AG14" i="16"/>
  <c r="AI14" i="16" s="1"/>
  <c r="AG15" i="16"/>
  <c r="AI15" i="16" s="1"/>
  <c r="AG16" i="16"/>
  <c r="AG17" i="16"/>
  <c r="AI17" i="16" s="1"/>
  <c r="AG18" i="16"/>
  <c r="AG19" i="16"/>
  <c r="AG20" i="16"/>
  <c r="AG21" i="16"/>
  <c r="AG22" i="16"/>
  <c r="AI22" i="16" s="1"/>
  <c r="AG23" i="16"/>
  <c r="AI23" i="16" s="1"/>
  <c r="AG24" i="16"/>
  <c r="AI24" i="16" s="1"/>
  <c r="AG25" i="16"/>
  <c r="AI25" i="16" s="1"/>
  <c r="AG26" i="16"/>
  <c r="AG27" i="16"/>
  <c r="AI27" i="16" s="1"/>
  <c r="AG28" i="16"/>
  <c r="AI28" i="16" s="1"/>
  <c r="AG29" i="16"/>
  <c r="AI29" i="16" s="1"/>
  <c r="AG30" i="16"/>
  <c r="AI30" i="16" s="1"/>
  <c r="AG31" i="16"/>
  <c r="AI31" i="16" s="1"/>
  <c r="AG32" i="16"/>
  <c r="AG33" i="16"/>
  <c r="AG34" i="16"/>
  <c r="AG35" i="16"/>
  <c r="AG36" i="16"/>
  <c r="AI36" i="16" s="1"/>
  <c r="AG37" i="16"/>
  <c r="AG38" i="16"/>
  <c r="AG39" i="16"/>
  <c r="AG40" i="16"/>
  <c r="AG41" i="16"/>
  <c r="AG42" i="16"/>
  <c r="AG43" i="16"/>
  <c r="AI43" i="16" s="1"/>
  <c r="AG44" i="16"/>
  <c r="AI44" i="16" s="1"/>
  <c r="AG45" i="16"/>
  <c r="AI45" i="16" s="1"/>
  <c r="AG46" i="16"/>
  <c r="AI46" i="16" s="1"/>
  <c r="AG47" i="16"/>
  <c r="AG48" i="16"/>
  <c r="AG49" i="16"/>
  <c r="AG50" i="16"/>
  <c r="AI50" i="16" s="1"/>
  <c r="AG51" i="16"/>
  <c r="AI51" i="16" s="1"/>
  <c r="AG52" i="16"/>
  <c r="AI52" i="16" s="1"/>
  <c r="AG53" i="16"/>
  <c r="AI53" i="16" s="1"/>
  <c r="AG54" i="16"/>
  <c r="AG55" i="16"/>
  <c r="AG56" i="16"/>
  <c r="AG57" i="16"/>
  <c r="AG58" i="16"/>
  <c r="AI58" i="16" s="1"/>
  <c r="AG59" i="16"/>
  <c r="AG60" i="16"/>
  <c r="AI60" i="16" s="1"/>
  <c r="AG61" i="16"/>
  <c r="AI61" i="16" s="1"/>
  <c r="AG62" i="16"/>
  <c r="AG63" i="16"/>
  <c r="AG64" i="16"/>
  <c r="AI64" i="16" s="1"/>
  <c r="AG65" i="16"/>
  <c r="AI65" i="16" s="1"/>
  <c r="AG66" i="16"/>
  <c r="AG67" i="16"/>
  <c r="AG68" i="16"/>
  <c r="AI68" i="16" s="1"/>
  <c r="AG69" i="16"/>
  <c r="AG70" i="16"/>
  <c r="AG71" i="16"/>
  <c r="AI71" i="16" s="1"/>
  <c r="AG72" i="16"/>
  <c r="AG73" i="16"/>
  <c r="AG74" i="16"/>
  <c r="AG75" i="16"/>
  <c r="AG76" i="16"/>
  <c r="AG77" i="16"/>
  <c r="AI77" i="16" s="1"/>
  <c r="AG78" i="16"/>
  <c r="AG79" i="16"/>
  <c r="AI79" i="16" s="1"/>
  <c r="AG80" i="16"/>
  <c r="AI80" i="16" s="1"/>
  <c r="AG81" i="16"/>
  <c r="AG82" i="16"/>
  <c r="AI82" i="16" s="1"/>
  <c r="AG83" i="16"/>
  <c r="AG84" i="16"/>
  <c r="AG85" i="16"/>
  <c r="AG86" i="16"/>
  <c r="AI86" i="16" s="1"/>
  <c r="AG87" i="16"/>
  <c r="AI87" i="16" s="1"/>
  <c r="AG88" i="16"/>
  <c r="AG89" i="16"/>
  <c r="AG90" i="16"/>
  <c r="AI90" i="16" s="1"/>
  <c r="AG91" i="16"/>
  <c r="AG92" i="16"/>
  <c r="AI92" i="16" s="1"/>
  <c r="AG93" i="16"/>
  <c r="AG94" i="16"/>
  <c r="AI94" i="16" s="1"/>
  <c r="AG95" i="16"/>
  <c r="AG96" i="16"/>
  <c r="AI96" i="16" s="1"/>
  <c r="AG97" i="16"/>
  <c r="AG98" i="16"/>
  <c r="AG99" i="16"/>
  <c r="AG100" i="16"/>
  <c r="AG101" i="16"/>
  <c r="AG102" i="16"/>
  <c r="AI102" i="16" s="1"/>
  <c r="AG103" i="16"/>
  <c r="AI103" i="16" s="1"/>
  <c r="AG104" i="16"/>
  <c r="AI104" i="16" s="1"/>
  <c r="AG105" i="16"/>
  <c r="AG106" i="16"/>
  <c r="AG107" i="16"/>
  <c r="AG108" i="16"/>
  <c r="AG109" i="16"/>
  <c r="AI109" i="16" s="1"/>
  <c r="AG110" i="16"/>
  <c r="AG111" i="16"/>
  <c r="AI111" i="16" s="1"/>
  <c r="AG112" i="16"/>
  <c r="AG113" i="16"/>
  <c r="AI113" i="16" s="1"/>
  <c r="AG114" i="16"/>
  <c r="AG115" i="16"/>
  <c r="AI115" i="16" s="1"/>
  <c r="AG116" i="16"/>
  <c r="AI116" i="16" s="1"/>
  <c r="AG117" i="16"/>
  <c r="AG118" i="16"/>
  <c r="AG119" i="16"/>
  <c r="AI119" i="16" s="1"/>
  <c r="AG120" i="16"/>
  <c r="AI120" i="16" s="1"/>
  <c r="AG121" i="16"/>
  <c r="AI121" i="16" s="1"/>
  <c r="AG122" i="16"/>
  <c r="AI122" i="16" s="1"/>
  <c r="AG123" i="16"/>
  <c r="AG124" i="16"/>
  <c r="AG125" i="16"/>
  <c r="AG126" i="16"/>
  <c r="AG127" i="16"/>
  <c r="AI127" i="16" s="1"/>
  <c r="AG128" i="16"/>
  <c r="AG129" i="16"/>
  <c r="AI129" i="16" s="1"/>
  <c r="AG130" i="16"/>
  <c r="AI130" i="16" s="1"/>
  <c r="AG131" i="16"/>
  <c r="AG132" i="16"/>
  <c r="AG133" i="16"/>
  <c r="AG134" i="16"/>
  <c r="AG135" i="16"/>
  <c r="AG136" i="16"/>
  <c r="AI136" i="16" s="1"/>
  <c r="AG137" i="16"/>
  <c r="AI137" i="16" s="1"/>
  <c r="AG138" i="16"/>
  <c r="AG139" i="16"/>
  <c r="AI139" i="16" s="1"/>
  <c r="AG140" i="16"/>
  <c r="AG141" i="16"/>
  <c r="AI141" i="16" s="1"/>
  <c r="AG142" i="16"/>
  <c r="AI142" i="16" s="1"/>
  <c r="AG143" i="16"/>
  <c r="AG144" i="16"/>
  <c r="AG145" i="16"/>
  <c r="AI145" i="16" s="1"/>
  <c r="AG146" i="16"/>
  <c r="AG147" i="16"/>
  <c r="AI147" i="16" s="1"/>
  <c r="AG148" i="16"/>
  <c r="AI148" i="16" s="1"/>
  <c r="AG149" i="16"/>
  <c r="AG150" i="16"/>
  <c r="AG151" i="16"/>
  <c r="AG152" i="16"/>
  <c r="AG153" i="16"/>
  <c r="AI153" i="16" s="1"/>
  <c r="AG154" i="16"/>
  <c r="AI154" i="16" s="1"/>
  <c r="AG155" i="16"/>
  <c r="AG156" i="16"/>
  <c r="AG157" i="16"/>
  <c r="AI157" i="16" s="1"/>
  <c r="AG158" i="16"/>
  <c r="AG159" i="16"/>
  <c r="AG160" i="16"/>
  <c r="AG161" i="16"/>
  <c r="AI161" i="16" s="1"/>
  <c r="AG162" i="16"/>
  <c r="AG163" i="16"/>
  <c r="AG164" i="16"/>
  <c r="AI164" i="16" s="1"/>
  <c r="AG165" i="16"/>
  <c r="AG166" i="16"/>
  <c r="AG167" i="16"/>
  <c r="AG168" i="16"/>
  <c r="AI168" i="16" s="1"/>
  <c r="AG169" i="16"/>
  <c r="AI169" i="16" s="1"/>
  <c r="AG170" i="16"/>
  <c r="AI170" i="16" s="1"/>
  <c r="AG171" i="16"/>
  <c r="AI171" i="16" s="1"/>
  <c r="AG172" i="16"/>
  <c r="AG173" i="16"/>
  <c r="AI173" i="16" s="1"/>
  <c r="AG174" i="16"/>
  <c r="AI174" i="16" s="1"/>
  <c r="AG175" i="16"/>
  <c r="AG176" i="16"/>
  <c r="AI176" i="16" s="1"/>
  <c r="AG177" i="16"/>
  <c r="AG178" i="16"/>
  <c r="AG179" i="16"/>
  <c r="AG180" i="16"/>
  <c r="AG181" i="16"/>
  <c r="AG182" i="16"/>
  <c r="AG183" i="16"/>
  <c r="AI183" i="16" s="1"/>
  <c r="AG184" i="16"/>
  <c r="AG185" i="16"/>
  <c r="AI185" i="16" s="1"/>
  <c r="AG186" i="16"/>
  <c r="AG187" i="16"/>
  <c r="AG188" i="16"/>
  <c r="AG189" i="16"/>
  <c r="AI189" i="16" s="1"/>
  <c r="AG190" i="16"/>
  <c r="AG191" i="16"/>
  <c r="AG192" i="16"/>
  <c r="AG193" i="16"/>
  <c r="AG194" i="16"/>
  <c r="AG195" i="16"/>
  <c r="AI195" i="16" s="1"/>
  <c r="AG196" i="16"/>
  <c r="AG197" i="16"/>
  <c r="AG198" i="16"/>
  <c r="AI198" i="16" s="1"/>
  <c r="AG199" i="16"/>
  <c r="AG200" i="16"/>
  <c r="AI200" i="16" s="1"/>
  <c r="AG201" i="16"/>
  <c r="AG202" i="16"/>
  <c r="AG203" i="16"/>
  <c r="AI203" i="16" s="1"/>
  <c r="AG204" i="16"/>
  <c r="AG205" i="16"/>
  <c r="AI205" i="16" s="1"/>
  <c r="AG206" i="16"/>
  <c r="AG207" i="16"/>
  <c r="AG208" i="16"/>
  <c r="AI208" i="16" s="1"/>
  <c r="AG209" i="16"/>
  <c r="AI209" i="16" s="1"/>
  <c r="AG210" i="16"/>
  <c r="AG211" i="16"/>
  <c r="AG212" i="16"/>
  <c r="AI212" i="16" s="1"/>
  <c r="AG213" i="16"/>
  <c r="AG214" i="16"/>
  <c r="AG215" i="16"/>
  <c r="AG216" i="16"/>
  <c r="AG217" i="16"/>
  <c r="AG218" i="16"/>
  <c r="AI218" i="16" s="1"/>
  <c r="AG219" i="16"/>
  <c r="AG220" i="16"/>
  <c r="AI220" i="16" s="1"/>
  <c r="AG221" i="16"/>
  <c r="AG222" i="16"/>
  <c r="AG223" i="16"/>
  <c r="AI223" i="16" s="1"/>
  <c r="AG224" i="16"/>
  <c r="AG225" i="16"/>
  <c r="AG226" i="16"/>
  <c r="AI226" i="16" s="1"/>
  <c r="AG227" i="16"/>
  <c r="AI227" i="16" s="1"/>
  <c r="AG228" i="16"/>
  <c r="AI228" i="16" s="1"/>
  <c r="AG229" i="16"/>
  <c r="AI229" i="16" s="1"/>
  <c r="AG230" i="16"/>
  <c r="AG231" i="16"/>
  <c r="AI231" i="16" s="1"/>
  <c r="AG232" i="16"/>
  <c r="AI232" i="16" s="1"/>
  <c r="AG233" i="16"/>
  <c r="AG234" i="16"/>
  <c r="AI234" i="16" s="1"/>
  <c r="AG235" i="16"/>
  <c r="AG236" i="16"/>
  <c r="AI236" i="16" s="1"/>
  <c r="AG237" i="16"/>
  <c r="AG238" i="16"/>
  <c r="AG239" i="16"/>
  <c r="AI239" i="16" s="1"/>
  <c r="AG240" i="16"/>
  <c r="AI240" i="16" s="1"/>
  <c r="AG241" i="16"/>
  <c r="AG242" i="16"/>
  <c r="AG243" i="16"/>
  <c r="AG244" i="16"/>
  <c r="AI244" i="16" s="1"/>
  <c r="AG245" i="16"/>
  <c r="AG246" i="16"/>
  <c r="AG247" i="16"/>
  <c r="AI247" i="16" s="1"/>
  <c r="AG248" i="16"/>
  <c r="Q37" i="14"/>
  <c r="AE37" i="14" s="1"/>
  <c r="AF37" i="14"/>
  <c r="Q36" i="13"/>
  <c r="AF36" i="13"/>
  <c r="Q85" i="15"/>
  <c r="AE85" i="15" s="1"/>
  <c r="AF85" i="15"/>
  <c r="Q53" i="15"/>
  <c r="AE53" i="15" s="1"/>
  <c r="AF53" i="15"/>
  <c r="Q21" i="15"/>
  <c r="AE21" i="15" s="1"/>
  <c r="AF21" i="15"/>
  <c r="AF507" i="12"/>
  <c r="Q507" i="12"/>
  <c r="AE507" i="12" s="1"/>
  <c r="AF499" i="12"/>
  <c r="Q499" i="12"/>
  <c r="Q491" i="12"/>
  <c r="AE491" i="12" s="1"/>
  <c r="AF491" i="12"/>
  <c r="Q483" i="12"/>
  <c r="AE483" i="12" s="1"/>
  <c r="AF483" i="12"/>
  <c r="AF475" i="12"/>
  <c r="Q475" i="12"/>
  <c r="AE475" i="12" s="1"/>
  <c r="Q467" i="12"/>
  <c r="AE467" i="12" s="1"/>
  <c r="AF467" i="12"/>
  <c r="Q459" i="12"/>
  <c r="AE459" i="12" s="1"/>
  <c r="AF459" i="12"/>
  <c r="Q451" i="12"/>
  <c r="AE451" i="12" s="1"/>
  <c r="AF451" i="12"/>
  <c r="AF443" i="12"/>
  <c r="Q443" i="12"/>
  <c r="AE443" i="12" s="1"/>
  <c r="AF435" i="12"/>
  <c r="Q435" i="12"/>
  <c r="AE435" i="12" s="1"/>
  <c r="AF427" i="12"/>
  <c r="Q427" i="12"/>
  <c r="AE427" i="12" s="1"/>
  <c r="Q419" i="12"/>
  <c r="AF419" i="12"/>
  <c r="Q411" i="12"/>
  <c r="AE411" i="12" s="1"/>
  <c r="AF411" i="12"/>
  <c r="AF403" i="12"/>
  <c r="Q403" i="12"/>
  <c r="AE403" i="12" s="1"/>
  <c r="Q395" i="12"/>
  <c r="AE395" i="12" s="1"/>
  <c r="AF395" i="12"/>
  <c r="Q387" i="12"/>
  <c r="AE387" i="12" s="1"/>
  <c r="AF387" i="12"/>
  <c r="AF379" i="12"/>
  <c r="Q379" i="12"/>
  <c r="AE379" i="12" s="1"/>
  <c r="Q371" i="12"/>
  <c r="AE371" i="12" s="1"/>
  <c r="AF371" i="12"/>
  <c r="AF363" i="12"/>
  <c r="Q363" i="12"/>
  <c r="AE363" i="12" s="1"/>
  <c r="Q355" i="12"/>
  <c r="AE355" i="12" s="1"/>
  <c r="AF355" i="12"/>
  <c r="Q347" i="12"/>
  <c r="AF347" i="12"/>
  <c r="Q339" i="12"/>
  <c r="AF339" i="12"/>
  <c r="Q331" i="12"/>
  <c r="AF331" i="12"/>
  <c r="Q323" i="12"/>
  <c r="AE323" i="12" s="1"/>
  <c r="AF323" i="12"/>
  <c r="AF315" i="12"/>
  <c r="Q315" i="12"/>
  <c r="Q307" i="12"/>
  <c r="AE307" i="12" s="1"/>
  <c r="AF307" i="12"/>
  <c r="Q299" i="12"/>
  <c r="AE299" i="12" s="1"/>
  <c r="AF299" i="12"/>
  <c r="Q291" i="12"/>
  <c r="AF291" i="12"/>
  <c r="AF283" i="12"/>
  <c r="Q283" i="12"/>
  <c r="AF275" i="12"/>
  <c r="Q275" i="12"/>
  <c r="AE275" i="12" s="1"/>
  <c r="Q267" i="12"/>
  <c r="AE267" i="12" s="1"/>
  <c r="AF267" i="12"/>
  <c r="AF259" i="12"/>
  <c r="Q259" i="12"/>
  <c r="Q251" i="12"/>
  <c r="AF251" i="12"/>
  <c r="Q243" i="12"/>
  <c r="AE243" i="12" s="1"/>
  <c r="AF243" i="12"/>
  <c r="AF235" i="12"/>
  <c r="Q235" i="12"/>
  <c r="AE235" i="12" s="1"/>
  <c r="Q227" i="12"/>
  <c r="AF227" i="12"/>
  <c r="Q219" i="12"/>
  <c r="AE219" i="12" s="1"/>
  <c r="AF219" i="12"/>
  <c r="AF211" i="12"/>
  <c r="Q211" i="12"/>
  <c r="AE211" i="12" s="1"/>
  <c r="Q203" i="12"/>
  <c r="AE203" i="12" s="1"/>
  <c r="AF203" i="12"/>
  <c r="Q195" i="12"/>
  <c r="AF195" i="12"/>
  <c r="Q187" i="12"/>
  <c r="AE187" i="12" s="1"/>
  <c r="AF187" i="12"/>
  <c r="Q179" i="12"/>
  <c r="AE179" i="12" s="1"/>
  <c r="AF179" i="12"/>
  <c r="Q171" i="12"/>
  <c r="AF171" i="12"/>
  <c r="AF163" i="12"/>
  <c r="Q163" i="12"/>
  <c r="AE163" i="12" s="1"/>
  <c r="Q155" i="12"/>
  <c r="AF155" i="12"/>
  <c r="AF147" i="12"/>
  <c r="Q147" i="12"/>
  <c r="Q139" i="12"/>
  <c r="AF139" i="12"/>
  <c r="Q131" i="12"/>
  <c r="AE131" i="12" s="1"/>
  <c r="AF131" i="12"/>
  <c r="Q123" i="12"/>
  <c r="AE123" i="12" s="1"/>
  <c r="AF123" i="12"/>
  <c r="AF115" i="12"/>
  <c r="Q115" i="12"/>
  <c r="AE115" i="12" s="1"/>
  <c r="AF107" i="12"/>
  <c r="Q107" i="12"/>
  <c r="AE107" i="12" s="1"/>
  <c r="Q99" i="12"/>
  <c r="AE99" i="12" s="1"/>
  <c r="AF99" i="12"/>
  <c r="AF91" i="12"/>
  <c r="Q91" i="12"/>
  <c r="AE91" i="12" s="1"/>
  <c r="AF83" i="12"/>
  <c r="Q83" i="12"/>
  <c r="AE83" i="12" s="1"/>
  <c r="AF75" i="12"/>
  <c r="Q75" i="12"/>
  <c r="AF67" i="12"/>
  <c r="Q67" i="12"/>
  <c r="AE67" i="12" s="1"/>
  <c r="Q59" i="12"/>
  <c r="AE59" i="12" s="1"/>
  <c r="AF59" i="12"/>
  <c r="AF51" i="12"/>
  <c r="Q51" i="12"/>
  <c r="AE51" i="12" s="1"/>
  <c r="AF43" i="12"/>
  <c r="Q43" i="12"/>
  <c r="AE43" i="12" s="1"/>
  <c r="AF35" i="12"/>
  <c r="Q35" i="12"/>
  <c r="AE35" i="12" s="1"/>
  <c r="Q27" i="12"/>
  <c r="AE27" i="12" s="1"/>
  <c r="AF27" i="12"/>
  <c r="AF19" i="12"/>
  <c r="Q19" i="12"/>
  <c r="AE19" i="12" s="1"/>
  <c r="Q11" i="12"/>
  <c r="AE11" i="12" s="1"/>
  <c r="AF11" i="12"/>
  <c r="AK107" i="15"/>
  <c r="AM107" i="15" s="1"/>
  <c r="AK99" i="15"/>
  <c r="AM99" i="15" s="1"/>
  <c r="AK91" i="15"/>
  <c r="AM91" i="15" s="1"/>
  <c r="AK83" i="15"/>
  <c r="AM83" i="15" s="1"/>
  <c r="AK75" i="15"/>
  <c r="AM75" i="15" s="1"/>
  <c r="AK67" i="15"/>
  <c r="AM67" i="15" s="1"/>
  <c r="AK59" i="15"/>
  <c r="AM59" i="15" s="1"/>
  <c r="AK51" i="15"/>
  <c r="AM51" i="15" s="1"/>
  <c r="AK43" i="15"/>
  <c r="AM43" i="15" s="1"/>
  <c r="AK35" i="15"/>
  <c r="AM35" i="15" s="1"/>
  <c r="AK27" i="15"/>
  <c r="AM27" i="15" s="1"/>
  <c r="AK19" i="15"/>
  <c r="AM19" i="15" s="1"/>
  <c r="AK11" i="15"/>
  <c r="AM11" i="15" s="1"/>
  <c r="AK35" i="13"/>
  <c r="AM35" i="13" s="1"/>
  <c r="AK27" i="13"/>
  <c r="AM27" i="13" s="1"/>
  <c r="AK19" i="13"/>
  <c r="AM19" i="13" s="1"/>
  <c r="AK11" i="13"/>
  <c r="AM11" i="13" s="1"/>
  <c r="Q43" i="14"/>
  <c r="AE43" i="14" s="1"/>
  <c r="AF43" i="14"/>
  <c r="AF35" i="14"/>
  <c r="Q35" i="14"/>
  <c r="AE35" i="14" s="1"/>
  <c r="AF27" i="14"/>
  <c r="Q27" i="14"/>
  <c r="AE27" i="14" s="1"/>
  <c r="Q19" i="14"/>
  <c r="AE19" i="14" s="1"/>
  <c r="AF19" i="14"/>
  <c r="AF11" i="14"/>
  <c r="Q11" i="14"/>
  <c r="Q34" i="13"/>
  <c r="AF34" i="13"/>
  <c r="AF26" i="13"/>
  <c r="Q26" i="13"/>
  <c r="AE26" i="13" s="1"/>
  <c r="Q18" i="13"/>
  <c r="AF18" i="13"/>
  <c r="Q10" i="13"/>
  <c r="AE10" i="13" s="1"/>
  <c r="AF10" i="13"/>
  <c r="AK243" i="16"/>
  <c r="AM243" i="16" s="1"/>
  <c r="AK235" i="16"/>
  <c r="AM235" i="16" s="1"/>
  <c r="AK227" i="16"/>
  <c r="AK219" i="16"/>
  <c r="AM219" i="16" s="1"/>
  <c r="AK211" i="16"/>
  <c r="AM211" i="16" s="1"/>
  <c r="AK203" i="16"/>
  <c r="AM203" i="16" s="1"/>
  <c r="AK195" i="16"/>
  <c r="AM195" i="16" s="1"/>
  <c r="AK187" i="16"/>
  <c r="AM187" i="16" s="1"/>
  <c r="AK179" i="16"/>
  <c r="AM179" i="16" s="1"/>
  <c r="AK171" i="16"/>
  <c r="AM171" i="16" s="1"/>
  <c r="AK163" i="16"/>
  <c r="AM163" i="16" s="1"/>
  <c r="AK155" i="16"/>
  <c r="AM155" i="16" s="1"/>
  <c r="AK147" i="16"/>
  <c r="AM147" i="16" s="1"/>
  <c r="AK139" i="16"/>
  <c r="AK131" i="16"/>
  <c r="AM131" i="16" s="1"/>
  <c r="AK123" i="16"/>
  <c r="AM123" i="16" s="1"/>
  <c r="AK115" i="16"/>
  <c r="AM115" i="16" s="1"/>
  <c r="AK107" i="16"/>
  <c r="AM107" i="16" s="1"/>
  <c r="AK99" i="16"/>
  <c r="AM99" i="16" s="1"/>
  <c r="AK91" i="16"/>
  <c r="AM91" i="16" s="1"/>
  <c r="AK83" i="16"/>
  <c r="AM83" i="16" s="1"/>
  <c r="AK75" i="16"/>
  <c r="AM75" i="16" s="1"/>
  <c r="AK67" i="16"/>
  <c r="AM67" i="16" s="1"/>
  <c r="AK59" i="16"/>
  <c r="AM59" i="16" s="1"/>
  <c r="AK51" i="16"/>
  <c r="AM51" i="16" s="1"/>
  <c r="AK43" i="16"/>
  <c r="AM43" i="16" s="1"/>
  <c r="AK35" i="16"/>
  <c r="AK26" i="16"/>
  <c r="AM26" i="16" s="1"/>
  <c r="AK17" i="16"/>
  <c r="AM17" i="16" s="1"/>
  <c r="AK8" i="16"/>
  <c r="AK43" i="14"/>
  <c r="AM43" i="14" s="1"/>
  <c r="AK27" i="14"/>
  <c r="AM27" i="14" s="1"/>
  <c r="AK11" i="14"/>
  <c r="AM11" i="14" s="1"/>
  <c r="AF503" i="12"/>
  <c r="Q503" i="12"/>
  <c r="AE503" i="12" s="1"/>
  <c r="AF471" i="12"/>
  <c r="Q471" i="12"/>
  <c r="Q439" i="12"/>
  <c r="AE439" i="12" s="1"/>
  <c r="AF439" i="12"/>
  <c r="Q399" i="12"/>
  <c r="AF399" i="12"/>
  <c r="Q359" i="12"/>
  <c r="AE359" i="12" s="1"/>
  <c r="AF359" i="12"/>
  <c r="Q319" i="12"/>
  <c r="AE319" i="12" s="1"/>
  <c r="AF319" i="12"/>
  <c r="Q295" i="12"/>
  <c r="AF295" i="12"/>
  <c r="Q263" i="12"/>
  <c r="AE263" i="12" s="1"/>
  <c r="AF263" i="12"/>
  <c r="Q231" i="12"/>
  <c r="AE231" i="12" s="1"/>
  <c r="AF231" i="12"/>
  <c r="Q199" i="12"/>
  <c r="AE199" i="12" s="1"/>
  <c r="AF199" i="12"/>
  <c r="Q175" i="12"/>
  <c r="AE175" i="12" s="1"/>
  <c r="AF175" i="12"/>
  <c r="AF143" i="12"/>
  <c r="Q143" i="12"/>
  <c r="AF119" i="12"/>
  <c r="Q119" i="12"/>
  <c r="AE119" i="12" s="1"/>
  <c r="Q87" i="12"/>
  <c r="AF87" i="12"/>
  <c r="Q47" i="12"/>
  <c r="AE47" i="12" s="1"/>
  <c r="AF47" i="12"/>
  <c r="Q7" i="12"/>
  <c r="AF7" i="12"/>
  <c r="AG7" i="14"/>
  <c r="AG8" i="14"/>
  <c r="AG9" i="14"/>
  <c r="AG10" i="14"/>
  <c r="AG11" i="14"/>
  <c r="AG12" i="14"/>
  <c r="AG13" i="14"/>
  <c r="AG14" i="14"/>
  <c r="AG15" i="14"/>
  <c r="AI15" i="14" s="1"/>
  <c r="AG16" i="14"/>
  <c r="AG17" i="14"/>
  <c r="AG18" i="14"/>
  <c r="AI18" i="14" s="1"/>
  <c r="AG19" i="14"/>
  <c r="AI19" i="14" s="1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I31" i="14" s="1"/>
  <c r="AG32" i="14"/>
  <c r="AG33" i="14"/>
  <c r="AG34" i="14"/>
  <c r="AG35" i="14"/>
  <c r="AI35" i="14" s="1"/>
  <c r="AG36" i="14"/>
  <c r="AG37" i="14"/>
  <c r="AI37" i="14" s="1"/>
  <c r="AG38" i="14"/>
  <c r="AG39" i="14"/>
  <c r="AG40" i="14"/>
  <c r="AI40" i="14" s="1"/>
  <c r="AG41" i="14"/>
  <c r="AG42" i="14"/>
  <c r="AG43" i="14"/>
  <c r="AG44" i="14"/>
  <c r="AG45" i="14"/>
  <c r="AG46" i="14"/>
  <c r="Q15" i="14"/>
  <c r="AF15" i="14"/>
  <c r="Q14" i="13"/>
  <c r="AE14" i="13" s="1"/>
  <c r="AF14" i="13"/>
  <c r="Q502" i="12"/>
  <c r="AE502" i="12" s="1"/>
  <c r="AF502" i="12"/>
  <c r="Q470" i="12"/>
  <c r="AE470" i="12" s="1"/>
  <c r="AF470" i="12"/>
  <c r="Q430" i="12"/>
  <c r="AF430" i="12"/>
  <c r="Q398" i="12"/>
  <c r="AE398" i="12" s="1"/>
  <c r="AF398" i="12"/>
  <c r="Q366" i="12"/>
  <c r="AE366" i="12" s="1"/>
  <c r="AF366" i="12"/>
  <c r="AF342" i="12"/>
  <c r="Q342" i="12"/>
  <c r="AE342" i="12" s="1"/>
  <c r="Q310" i="12"/>
  <c r="AF310" i="12"/>
  <c r="Q270" i="12"/>
  <c r="AE270" i="12" s="1"/>
  <c r="AF270" i="12"/>
  <c r="Q238" i="12"/>
  <c r="AE238" i="12" s="1"/>
  <c r="AF238" i="12"/>
  <c r="Q214" i="12"/>
  <c r="AF214" i="12"/>
  <c r="AF182" i="12"/>
  <c r="Q182" i="12"/>
  <c r="AE182" i="12" s="1"/>
  <c r="Q150" i="12"/>
  <c r="AE150" i="12" s="1"/>
  <c r="AF150" i="12"/>
  <c r="AF126" i="12"/>
  <c r="Q126" i="12"/>
  <c r="AE126" i="12" s="1"/>
  <c r="AF94" i="12"/>
  <c r="Q94" i="12"/>
  <c r="AE94" i="12" s="1"/>
  <c r="Q62" i="12"/>
  <c r="AE62" i="12" s="1"/>
  <c r="AF62" i="12"/>
  <c r="Q30" i="12"/>
  <c r="AE30" i="12" s="1"/>
  <c r="AF30" i="12"/>
  <c r="AK30" i="13"/>
  <c r="AM30" i="13" s="1"/>
  <c r="AF38" i="14"/>
  <c r="Q38" i="14"/>
  <c r="Q21" i="13"/>
  <c r="AE21" i="13" s="1"/>
  <c r="AF21" i="13"/>
  <c r="AF509" i="12"/>
  <c r="Q509" i="12"/>
  <c r="Q477" i="12"/>
  <c r="AF477" i="12"/>
  <c r="AF453" i="12"/>
  <c r="Q453" i="12"/>
  <c r="AF429" i="12"/>
  <c r="Q429" i="12"/>
  <c r="AE429" i="12" s="1"/>
  <c r="AF405" i="12"/>
  <c r="Q405" i="12"/>
  <c r="AE405" i="12" s="1"/>
  <c r="Q373" i="12"/>
  <c r="AE373" i="12" s="1"/>
  <c r="AF373" i="12"/>
  <c r="AF349" i="12"/>
  <c r="Q349" i="12"/>
  <c r="AE349" i="12" s="1"/>
  <c r="Q317" i="12"/>
  <c r="AE317" i="12" s="1"/>
  <c r="AF317" i="12"/>
  <c r="Q293" i="12"/>
  <c r="AF293" i="12"/>
  <c r="AF261" i="12"/>
  <c r="Q261" i="12"/>
  <c r="AE261" i="12" s="1"/>
  <c r="Q229" i="12"/>
  <c r="AE229" i="12" s="1"/>
  <c r="AF229" i="12"/>
  <c r="Q197" i="12"/>
  <c r="AE197" i="12" s="1"/>
  <c r="AF197" i="12"/>
  <c r="AF165" i="12"/>
  <c r="Q165" i="12"/>
  <c r="AE165" i="12" s="1"/>
  <c r="Q125" i="12"/>
  <c r="AE125" i="12" s="1"/>
  <c r="AF125" i="12"/>
  <c r="Q101" i="12"/>
  <c r="AE101" i="12" s="1"/>
  <c r="AF101" i="12"/>
  <c r="Q69" i="12"/>
  <c r="AE69" i="12" s="1"/>
  <c r="AF69" i="12"/>
  <c r="Q37" i="12"/>
  <c r="AF37" i="12"/>
  <c r="Q13" i="12"/>
  <c r="AE13" i="12" s="1"/>
  <c r="AF13" i="12"/>
  <c r="AK21" i="13"/>
  <c r="AM21" i="13" s="1"/>
  <c r="Q29" i="14"/>
  <c r="AE29" i="14" s="1"/>
  <c r="AF29" i="14"/>
  <c r="Q28" i="13"/>
  <c r="AE28" i="13" s="1"/>
  <c r="AF28" i="13"/>
  <c r="Q12" i="13"/>
  <c r="AE12" i="13" s="1"/>
  <c r="AF12" i="13"/>
  <c r="Q101" i="15"/>
  <c r="AE101" i="15" s="1"/>
  <c r="AF101" i="15"/>
  <c r="Q69" i="15"/>
  <c r="AE69" i="15" s="1"/>
  <c r="AF69" i="15"/>
  <c r="Q45" i="15"/>
  <c r="AE45" i="15" s="1"/>
  <c r="AF45" i="15"/>
  <c r="Q13" i="15"/>
  <c r="AE13" i="15" s="1"/>
  <c r="AF13" i="15"/>
  <c r="Q100" i="16"/>
  <c r="AE100" i="16" s="1"/>
  <c r="AF100" i="16"/>
  <c r="Q506" i="12"/>
  <c r="AE506" i="12" s="1"/>
  <c r="AF506" i="12"/>
  <c r="Q498" i="12"/>
  <c r="AE498" i="12" s="1"/>
  <c r="AF498" i="12"/>
  <c r="Q490" i="12"/>
  <c r="AE490" i="12" s="1"/>
  <c r="AF490" i="12"/>
  <c r="AF482" i="12"/>
  <c r="Q482" i="12"/>
  <c r="AE482" i="12" s="1"/>
  <c r="AF474" i="12"/>
  <c r="Q474" i="12"/>
  <c r="AE474" i="12" s="1"/>
  <c r="Q466" i="12"/>
  <c r="AE466" i="12" s="1"/>
  <c r="AF466" i="12"/>
  <c r="AF458" i="12"/>
  <c r="Q458" i="12"/>
  <c r="AE458" i="12" s="1"/>
  <c r="AF450" i="12"/>
  <c r="Q450" i="12"/>
  <c r="AE450" i="12" s="1"/>
  <c r="AF442" i="12"/>
  <c r="Q442" i="12"/>
  <c r="AE442" i="12" s="1"/>
  <c r="Q434" i="12"/>
  <c r="AE434" i="12" s="1"/>
  <c r="AF434" i="12"/>
  <c r="Q426" i="12"/>
  <c r="AE426" i="12" s="1"/>
  <c r="AF426" i="12"/>
  <c r="AF418" i="12"/>
  <c r="Q418" i="12"/>
  <c r="AE418" i="12" s="1"/>
  <c r="Q410" i="12"/>
  <c r="AE410" i="12" s="1"/>
  <c r="AF410" i="12"/>
  <c r="Q402" i="12"/>
  <c r="AE402" i="12" s="1"/>
  <c r="AF402" i="12"/>
  <c r="Q394" i="12"/>
  <c r="AF394" i="12"/>
  <c r="AF386" i="12"/>
  <c r="Q386" i="12"/>
  <c r="AE386" i="12" s="1"/>
  <c r="Q378" i="12"/>
  <c r="AE378" i="12" s="1"/>
  <c r="AF378" i="12"/>
  <c r="Q370" i="12"/>
  <c r="AE370" i="12" s="1"/>
  <c r="AF370" i="12"/>
  <c r="AF362" i="12"/>
  <c r="Q362" i="12"/>
  <c r="AE362" i="12" s="1"/>
  <c r="AF354" i="12"/>
  <c r="Q354" i="12"/>
  <c r="AE354" i="12" s="1"/>
  <c r="Q346" i="12"/>
  <c r="AE346" i="12" s="1"/>
  <c r="AF346" i="12"/>
  <c r="AF338" i="12"/>
  <c r="Q338" i="12"/>
  <c r="AE338" i="12" s="1"/>
  <c r="AF330" i="12"/>
  <c r="Q330" i="12"/>
  <c r="AF322" i="12"/>
  <c r="Q322" i="12"/>
  <c r="AE322" i="12" s="1"/>
  <c r="Q314" i="12"/>
  <c r="AE314" i="12" s="1"/>
  <c r="AF314" i="12"/>
  <c r="AF306" i="12"/>
  <c r="Q306" i="12"/>
  <c r="Q298" i="12"/>
  <c r="AF298" i="12"/>
  <c r="Q290" i="12"/>
  <c r="AE290" i="12" s="1"/>
  <c r="AF290" i="12"/>
  <c r="Q282" i="12"/>
  <c r="AE282" i="12" s="1"/>
  <c r="AF282" i="12"/>
  <c r="AF274" i="12"/>
  <c r="Q274" i="12"/>
  <c r="AE274" i="12" s="1"/>
  <c r="Q266" i="12"/>
  <c r="AE266" i="12" s="1"/>
  <c r="AF266" i="12"/>
  <c r="Q258" i="12"/>
  <c r="AE258" i="12" s="1"/>
  <c r="AF258" i="12"/>
  <c r="AF250" i="12"/>
  <c r="Q250" i="12"/>
  <c r="AE250" i="12" s="1"/>
  <c r="Q242" i="12"/>
  <c r="AE242" i="12" s="1"/>
  <c r="AF242" i="12"/>
  <c r="Q234" i="12"/>
  <c r="AE234" i="12" s="1"/>
  <c r="AF234" i="12"/>
  <c r="AF226" i="12"/>
  <c r="Q226" i="12"/>
  <c r="AE226" i="12" s="1"/>
  <c r="AF218" i="12"/>
  <c r="Q218" i="12"/>
  <c r="Q210" i="12"/>
  <c r="AE210" i="12" s="1"/>
  <c r="AF210" i="12"/>
  <c r="Q202" i="12"/>
  <c r="AF202" i="12"/>
  <c r="Q194" i="12"/>
  <c r="AF194" i="12"/>
  <c r="Q186" i="12"/>
  <c r="AF186" i="12"/>
  <c r="AF178" i="12"/>
  <c r="Q178" i="12"/>
  <c r="AE178" i="12" s="1"/>
  <c r="AF170" i="12"/>
  <c r="Q170" i="12"/>
  <c r="AE170" i="12" s="1"/>
  <c r="AF162" i="12"/>
  <c r="Q162" i="12"/>
  <c r="AF154" i="12"/>
  <c r="Q154" i="12"/>
  <c r="AE154" i="12" s="1"/>
  <c r="Q146" i="12"/>
  <c r="AF146" i="12"/>
  <c r="Q138" i="12"/>
  <c r="AE138" i="12" s="1"/>
  <c r="AF138" i="12"/>
  <c r="Q130" i="12"/>
  <c r="AE130" i="12" s="1"/>
  <c r="AF130" i="12"/>
  <c r="Q122" i="12"/>
  <c r="AE122" i="12" s="1"/>
  <c r="AF122" i="12"/>
  <c r="Q114" i="12"/>
  <c r="AE114" i="12" s="1"/>
  <c r="AF114" i="12"/>
  <c r="Q106" i="12"/>
  <c r="AF106" i="12"/>
  <c r="AF98" i="12"/>
  <c r="Q98" i="12"/>
  <c r="AE98" i="12" s="1"/>
  <c r="Q90" i="12"/>
  <c r="AE90" i="12" s="1"/>
  <c r="AF90" i="12"/>
  <c r="Q82" i="12"/>
  <c r="AE82" i="12" s="1"/>
  <c r="AF82" i="12"/>
  <c r="AF74" i="12"/>
  <c r="Q74" i="12"/>
  <c r="AE74" i="12" s="1"/>
  <c r="AF66" i="12"/>
  <c r="Q66" i="12"/>
  <c r="AE66" i="12" s="1"/>
  <c r="Q58" i="12"/>
  <c r="AE58" i="12" s="1"/>
  <c r="AF58" i="12"/>
  <c r="Q50" i="12"/>
  <c r="AE50" i="12" s="1"/>
  <c r="AF50" i="12"/>
  <c r="AF42" i="12"/>
  <c r="Q42" i="12"/>
  <c r="AE42" i="12" s="1"/>
  <c r="AF34" i="12"/>
  <c r="Q34" i="12"/>
  <c r="AE34" i="12" s="1"/>
  <c r="Q26" i="12"/>
  <c r="AE26" i="12" s="1"/>
  <c r="AF26" i="12"/>
  <c r="AF18" i="12"/>
  <c r="Q18" i="12"/>
  <c r="Q10" i="12"/>
  <c r="AE10" i="12" s="1"/>
  <c r="AF10" i="12"/>
  <c r="AK106" i="15"/>
  <c r="AM106" i="15" s="1"/>
  <c r="AK98" i="15"/>
  <c r="AM98" i="15" s="1"/>
  <c r="AK90" i="15"/>
  <c r="AM90" i="15" s="1"/>
  <c r="AK82" i="15"/>
  <c r="AM82" i="15" s="1"/>
  <c r="AK74" i="15"/>
  <c r="AM74" i="15" s="1"/>
  <c r="AK66" i="15"/>
  <c r="AM66" i="15" s="1"/>
  <c r="AK58" i="15"/>
  <c r="AM58" i="15" s="1"/>
  <c r="AK50" i="15"/>
  <c r="AM50" i="15" s="1"/>
  <c r="AK42" i="15"/>
  <c r="AM42" i="15" s="1"/>
  <c r="AK34" i="15"/>
  <c r="AM34" i="15" s="1"/>
  <c r="AK26" i="15"/>
  <c r="AM26" i="15" s="1"/>
  <c r="AK18" i="15"/>
  <c r="AM18" i="15" s="1"/>
  <c r="AK34" i="13"/>
  <c r="AK26" i="13"/>
  <c r="AM26" i="13" s="1"/>
  <c r="AK18" i="13"/>
  <c r="AM18" i="13" s="1"/>
  <c r="Q42" i="14"/>
  <c r="AE42" i="14" s="1"/>
  <c r="AF42" i="14"/>
  <c r="Q34" i="14"/>
  <c r="AE34" i="14" s="1"/>
  <c r="AF34" i="14"/>
  <c r="Q26" i="14"/>
  <c r="AF26" i="14"/>
  <c r="Q18" i="14"/>
  <c r="AE18" i="14" s="1"/>
  <c r="AF18" i="14"/>
  <c r="Q10" i="14"/>
  <c r="AF10" i="14"/>
  <c r="Q33" i="13"/>
  <c r="AE33" i="13" s="1"/>
  <c r="AF33" i="13"/>
  <c r="Q25" i="13"/>
  <c r="AE25" i="13" s="1"/>
  <c r="AF25" i="13"/>
  <c r="AF17" i="13"/>
  <c r="Q17" i="13"/>
  <c r="AE17" i="13" s="1"/>
  <c r="Q9" i="13"/>
  <c r="AE9" i="13" s="1"/>
  <c r="AF9" i="13"/>
  <c r="AK242" i="16"/>
  <c r="AM242" i="16" s="1"/>
  <c r="AK234" i="16"/>
  <c r="AM234" i="16" s="1"/>
  <c r="AK226" i="16"/>
  <c r="AM226" i="16" s="1"/>
  <c r="AK218" i="16"/>
  <c r="AM218" i="16" s="1"/>
  <c r="AK210" i="16"/>
  <c r="AM210" i="16" s="1"/>
  <c r="AK202" i="16"/>
  <c r="AM202" i="16" s="1"/>
  <c r="AK194" i="16"/>
  <c r="AM194" i="16" s="1"/>
  <c r="AK186" i="16"/>
  <c r="AM186" i="16" s="1"/>
  <c r="AK178" i="16"/>
  <c r="AM178" i="16" s="1"/>
  <c r="AK170" i="16"/>
  <c r="AM170" i="16" s="1"/>
  <c r="AK162" i="16"/>
  <c r="AK154" i="16"/>
  <c r="AM154" i="16" s="1"/>
  <c r="AK146" i="16"/>
  <c r="AM146" i="16" s="1"/>
  <c r="AK138" i="16"/>
  <c r="AM138" i="16" s="1"/>
  <c r="AK130" i="16"/>
  <c r="AM130" i="16" s="1"/>
  <c r="AK122" i="16"/>
  <c r="AM122" i="16" s="1"/>
  <c r="AK114" i="16"/>
  <c r="AM114" i="16" s="1"/>
  <c r="AK106" i="16"/>
  <c r="AM106" i="16" s="1"/>
  <c r="AK98" i="16"/>
  <c r="AM98" i="16" s="1"/>
  <c r="AK90" i="16"/>
  <c r="AM90" i="16" s="1"/>
  <c r="AK82" i="16"/>
  <c r="AM82" i="16" s="1"/>
  <c r="AK74" i="16"/>
  <c r="AM74" i="16" s="1"/>
  <c r="AK66" i="16"/>
  <c r="AK58" i="16"/>
  <c r="AK50" i="16"/>
  <c r="AM50" i="16" s="1"/>
  <c r="AK42" i="16"/>
  <c r="AM42" i="16" s="1"/>
  <c r="AK34" i="16"/>
  <c r="AM34" i="16" s="1"/>
  <c r="AK25" i="16"/>
  <c r="AM25" i="16" s="1"/>
  <c r="AK16" i="16"/>
  <c r="AK7" i="16"/>
  <c r="AM7" i="16" s="1"/>
  <c r="AK42" i="14"/>
  <c r="AM42" i="14" s="1"/>
  <c r="AK26" i="14"/>
  <c r="AM26" i="14" s="1"/>
  <c r="AK10" i="14"/>
  <c r="AM10" i="14" s="1"/>
  <c r="AF103" i="15"/>
  <c r="Q103" i="15"/>
  <c r="AE103" i="15" s="1"/>
  <c r="Q95" i="15"/>
  <c r="AE95" i="15" s="1"/>
  <c r="AF95" i="15"/>
  <c r="AF87" i="15"/>
  <c r="Q87" i="15"/>
  <c r="AE87" i="15" s="1"/>
  <c r="Q79" i="15"/>
  <c r="AE79" i="15" s="1"/>
  <c r="AF79" i="15"/>
  <c r="AF71" i="15"/>
  <c r="Q71" i="15"/>
  <c r="Q63" i="15"/>
  <c r="AE63" i="15" s="1"/>
  <c r="AF63" i="15"/>
  <c r="AF55" i="15"/>
  <c r="Q55" i="15"/>
  <c r="AE55" i="15" s="1"/>
  <c r="AF47" i="15"/>
  <c r="Q47" i="15"/>
  <c r="Q39" i="15"/>
  <c r="AE39" i="15" s="1"/>
  <c r="AF39" i="15"/>
  <c r="AF31" i="15"/>
  <c r="Q31" i="15"/>
  <c r="AE31" i="15" s="1"/>
  <c r="Q23" i="15"/>
  <c r="AE23" i="15" s="1"/>
  <c r="AF23" i="15"/>
  <c r="Q15" i="15"/>
  <c r="AF15" i="15"/>
  <c r="Q7" i="15"/>
  <c r="AE7" i="15" s="1"/>
  <c r="AF7" i="15"/>
  <c r="Q246" i="16"/>
  <c r="AF246" i="16"/>
  <c r="Q238" i="16"/>
  <c r="AF238" i="16"/>
  <c r="AF230" i="16"/>
  <c r="Q230" i="16"/>
  <c r="AE230" i="16" s="1"/>
  <c r="AF222" i="16"/>
  <c r="Q222" i="16"/>
  <c r="Q214" i="16"/>
  <c r="AE214" i="16" s="1"/>
  <c r="AF214" i="16"/>
  <c r="Q206" i="16"/>
  <c r="AF206" i="16"/>
  <c r="Q198" i="16"/>
  <c r="AE198" i="16" s="1"/>
  <c r="AF198" i="16"/>
  <c r="AF190" i="16"/>
  <c r="Q190" i="16"/>
  <c r="AE190" i="16" s="1"/>
  <c r="Q182" i="16"/>
  <c r="AE182" i="16" s="1"/>
  <c r="AF182" i="16"/>
  <c r="Q174" i="16"/>
  <c r="AF174" i="16"/>
  <c r="Q166" i="16"/>
  <c r="AE166" i="16" s="1"/>
  <c r="AF166" i="16"/>
  <c r="Q158" i="16"/>
  <c r="AE158" i="16" s="1"/>
  <c r="AF158" i="16"/>
  <c r="AF150" i="16"/>
  <c r="Q150" i="16"/>
  <c r="Q142" i="16"/>
  <c r="AE142" i="16" s="1"/>
  <c r="AF142" i="16"/>
  <c r="AF134" i="16"/>
  <c r="Q134" i="16"/>
  <c r="Q126" i="16"/>
  <c r="AE126" i="16" s="1"/>
  <c r="AF126" i="16"/>
  <c r="Q118" i="16"/>
  <c r="AE118" i="16" s="1"/>
  <c r="AF118" i="16"/>
  <c r="AF110" i="16"/>
  <c r="Q110" i="16"/>
  <c r="AF102" i="16"/>
  <c r="Q102" i="16"/>
  <c r="AE102" i="16" s="1"/>
  <c r="AF94" i="16"/>
  <c r="Q94" i="16"/>
  <c r="AF86" i="16"/>
  <c r="Q86" i="16"/>
  <c r="Q78" i="16"/>
  <c r="AF78" i="16"/>
  <c r="AF70" i="16"/>
  <c r="Q70" i="16"/>
  <c r="AE70" i="16" s="1"/>
  <c r="Q62" i="16"/>
  <c r="AE62" i="16" s="1"/>
  <c r="AF62" i="16"/>
  <c r="Q54" i="16"/>
  <c r="AF54" i="16"/>
  <c r="Q46" i="16"/>
  <c r="AE46" i="16" s="1"/>
  <c r="AF46" i="16"/>
  <c r="Q38" i="16"/>
  <c r="AF38" i="16"/>
  <c r="Q30" i="16"/>
  <c r="AF30" i="16"/>
  <c r="AF22" i="16"/>
  <c r="Q22" i="16"/>
  <c r="AE22" i="16" s="1"/>
  <c r="AF14" i="16"/>
  <c r="Q14" i="16"/>
  <c r="AE14" i="16" s="1"/>
  <c r="Q100" i="15"/>
  <c r="AF100" i="15"/>
  <c r="AF92" i="15"/>
  <c r="Q92" i="15"/>
  <c r="AE92" i="15" s="1"/>
  <c r="Q84" i="15"/>
  <c r="AE84" i="15" s="1"/>
  <c r="AF84" i="15"/>
  <c r="AF76" i="15"/>
  <c r="Q76" i="15"/>
  <c r="AE76" i="15" s="1"/>
  <c r="Q68" i="15"/>
  <c r="AF68" i="15"/>
  <c r="Q60" i="15"/>
  <c r="AE60" i="15" s="1"/>
  <c r="AF60" i="15"/>
  <c r="Q52" i="15"/>
  <c r="AE52" i="15" s="1"/>
  <c r="AF52" i="15"/>
  <c r="Q44" i="15"/>
  <c r="AE44" i="15" s="1"/>
  <c r="AF44" i="15"/>
  <c r="AF36" i="15"/>
  <c r="Q36" i="15"/>
  <c r="AE36" i="15" s="1"/>
  <c r="Q28" i="15"/>
  <c r="AE28" i="15" s="1"/>
  <c r="AF28" i="15"/>
  <c r="Q20" i="15"/>
  <c r="AE20" i="15" s="1"/>
  <c r="AF20" i="15"/>
  <c r="AF12" i="15"/>
  <c r="Q12" i="15"/>
  <c r="AE12" i="15" s="1"/>
  <c r="AF243" i="16"/>
  <c r="Q243" i="16"/>
  <c r="AF235" i="16"/>
  <c r="Q235" i="16"/>
  <c r="AE235" i="16" s="1"/>
  <c r="Q227" i="16"/>
  <c r="AE227" i="16" s="1"/>
  <c r="AF227" i="16"/>
  <c r="AF219" i="16"/>
  <c r="Q219" i="16"/>
  <c r="Q211" i="16"/>
  <c r="AF211" i="16"/>
  <c r="Q203" i="16"/>
  <c r="AF203" i="16"/>
  <c r="Q195" i="16"/>
  <c r="AE195" i="16" s="1"/>
  <c r="AF195" i="16"/>
  <c r="Q187" i="16"/>
  <c r="AF187" i="16"/>
  <c r="AF179" i="16"/>
  <c r="Q179" i="16"/>
  <c r="AE179" i="16" s="1"/>
  <c r="Q171" i="16"/>
  <c r="AF171" i="16"/>
  <c r="Q163" i="16"/>
  <c r="AF163" i="16"/>
  <c r="Q155" i="16"/>
  <c r="AF155" i="16"/>
  <c r="Q147" i="16"/>
  <c r="AF147" i="16"/>
  <c r="Q139" i="16"/>
  <c r="AE139" i="16" s="1"/>
  <c r="AF139" i="16"/>
  <c r="AF131" i="16"/>
  <c r="Q131" i="16"/>
  <c r="AE131" i="16" s="1"/>
  <c r="AF123" i="16"/>
  <c r="Q123" i="16"/>
  <c r="Q115" i="16"/>
  <c r="AF115" i="16"/>
  <c r="AF107" i="16"/>
  <c r="Q107" i="16"/>
  <c r="AE107" i="16" s="1"/>
  <c r="Q99" i="16"/>
  <c r="AF99" i="16"/>
  <c r="AF91" i="16"/>
  <c r="Q91" i="16"/>
  <c r="AE91" i="16" s="1"/>
  <c r="Q83" i="16"/>
  <c r="AE83" i="16" s="1"/>
  <c r="AF83" i="16"/>
  <c r="Q75" i="16"/>
  <c r="AE75" i="16" s="1"/>
  <c r="AF75" i="16"/>
  <c r="AF67" i="16"/>
  <c r="Q67" i="16"/>
  <c r="AE67" i="16" s="1"/>
  <c r="AF59" i="16"/>
  <c r="Q59" i="16"/>
  <c r="AE59" i="16" s="1"/>
  <c r="AF51" i="16"/>
  <c r="Q51" i="16"/>
  <c r="AE51" i="16" s="1"/>
  <c r="AF43" i="16"/>
  <c r="Q43" i="16"/>
  <c r="Q35" i="16"/>
  <c r="AE35" i="16" s="1"/>
  <c r="AF35" i="16"/>
  <c r="AF27" i="16"/>
  <c r="Q27" i="16"/>
  <c r="Q19" i="16"/>
  <c r="AE19" i="16" s="1"/>
  <c r="AF19" i="16"/>
  <c r="Q11" i="16"/>
  <c r="AF11" i="16"/>
  <c r="Q107" i="15"/>
  <c r="AE107" i="15" s="1"/>
  <c r="AF107" i="15"/>
  <c r="AF99" i="15"/>
  <c r="Q99" i="15"/>
  <c r="AE99" i="15" s="1"/>
  <c r="Q91" i="15"/>
  <c r="AE91" i="15" s="1"/>
  <c r="AF91" i="15"/>
  <c r="Q83" i="15"/>
  <c r="AE83" i="15" s="1"/>
  <c r="AF83" i="15"/>
  <c r="Q75" i="15"/>
  <c r="AE75" i="15" s="1"/>
  <c r="AF75" i="15"/>
  <c r="Q67" i="15"/>
  <c r="AF67" i="15"/>
  <c r="AF59" i="15"/>
  <c r="Q59" i="15"/>
  <c r="AE59" i="15" s="1"/>
  <c r="Q51" i="15"/>
  <c r="AF51" i="15"/>
  <c r="AF43" i="15"/>
  <c r="Q43" i="15"/>
  <c r="AE43" i="15" s="1"/>
  <c r="AF35" i="15"/>
  <c r="Q35" i="15"/>
  <c r="AE35" i="15" s="1"/>
  <c r="Q27" i="15"/>
  <c r="AF27" i="15"/>
  <c r="Q19" i="15"/>
  <c r="AE19" i="15" s="1"/>
  <c r="AF19" i="15"/>
  <c r="Q11" i="15"/>
  <c r="AE11" i="15" s="1"/>
  <c r="AF11" i="15"/>
  <c r="AF242" i="16"/>
  <c r="Q242" i="16"/>
  <c r="AE242" i="16" s="1"/>
  <c r="Q234" i="16"/>
  <c r="AE234" i="16" s="1"/>
  <c r="AF234" i="16"/>
  <c r="AF226" i="16"/>
  <c r="Q226" i="16"/>
  <c r="AE226" i="16" s="1"/>
  <c r="AF218" i="16"/>
  <c r="Q218" i="16"/>
  <c r="Q210" i="16"/>
  <c r="AF210" i="16"/>
  <c r="AF202" i="16"/>
  <c r="Q202" i="16"/>
  <c r="AE202" i="16" s="1"/>
  <c r="Q194" i="16"/>
  <c r="AE194" i="16" s="1"/>
  <c r="AF194" i="16"/>
  <c r="AF186" i="16"/>
  <c r="Q186" i="16"/>
  <c r="Q178" i="16"/>
  <c r="AF178" i="16"/>
  <c r="Q170" i="16"/>
  <c r="AF170" i="16"/>
  <c r="Q162" i="16"/>
  <c r="AF162" i="16"/>
  <c r="Q154" i="16"/>
  <c r="AE154" i="16" s="1"/>
  <c r="AF154" i="16"/>
  <c r="Q146" i="16"/>
  <c r="AF146" i="16"/>
  <c r="Q138" i="16"/>
  <c r="AF138" i="16"/>
  <c r="Q130" i="16"/>
  <c r="AE130" i="16" s="1"/>
  <c r="AF130" i="16"/>
  <c r="AF122" i="16"/>
  <c r="Q122" i="16"/>
  <c r="AF114" i="16"/>
  <c r="Q114" i="16"/>
  <c r="Q106" i="16"/>
  <c r="AE106" i="16" s="1"/>
  <c r="AF106" i="16"/>
  <c r="AF98" i="16"/>
  <c r="Q98" i="16"/>
  <c r="AE98" i="16" s="1"/>
  <c r="AF90" i="16"/>
  <c r="Q90" i="16"/>
  <c r="AE90" i="16" s="1"/>
  <c r="AF82" i="16"/>
  <c r="Q82" i="16"/>
  <c r="AE82" i="16" s="1"/>
  <c r="AF74" i="16"/>
  <c r="Q74" i="16"/>
  <c r="AE74" i="16" s="1"/>
  <c r="AF66" i="16"/>
  <c r="Q66" i="16"/>
  <c r="AF58" i="16"/>
  <c r="Q58" i="16"/>
  <c r="AF50" i="16"/>
  <c r="Q50" i="16"/>
  <c r="Q42" i="16"/>
  <c r="AF42" i="16"/>
  <c r="Q34" i="16"/>
  <c r="AE34" i="16" s="1"/>
  <c r="AF34" i="16"/>
  <c r="Q26" i="16"/>
  <c r="AE26" i="16" s="1"/>
  <c r="AF26" i="16"/>
  <c r="AF18" i="16"/>
  <c r="Q18" i="16"/>
  <c r="AF10" i="16"/>
  <c r="Q10" i="16"/>
  <c r="AE10" i="16" s="1"/>
  <c r="Q106" i="15"/>
  <c r="AE106" i="15" s="1"/>
  <c r="AF106" i="15"/>
  <c r="Q98" i="15"/>
  <c r="AF98" i="15"/>
  <c r="Q90" i="15"/>
  <c r="AE90" i="15" s="1"/>
  <c r="AF90" i="15"/>
  <c r="Q82" i="15"/>
  <c r="AE82" i="15" s="1"/>
  <c r="AF82" i="15"/>
  <c r="Q74" i="15"/>
  <c r="AE74" i="15" s="1"/>
  <c r="AF74" i="15"/>
  <c r="Q66" i="15"/>
  <c r="AE66" i="15" s="1"/>
  <c r="AF66" i="15"/>
  <c r="AF58" i="15"/>
  <c r="Q58" i="15"/>
  <c r="AE58" i="15" s="1"/>
  <c r="Q50" i="15"/>
  <c r="AE50" i="15" s="1"/>
  <c r="AF50" i="15"/>
  <c r="Q42" i="15"/>
  <c r="AE42" i="15" s="1"/>
  <c r="AF42" i="15"/>
  <c r="Q34" i="15"/>
  <c r="AE34" i="15" s="1"/>
  <c r="AF34" i="15"/>
  <c r="AF26" i="15"/>
  <c r="Q26" i="15"/>
  <c r="AE26" i="15" s="1"/>
  <c r="Q18" i="15"/>
  <c r="AF18" i="15"/>
  <c r="AF10" i="15"/>
  <c r="Q10" i="15"/>
  <c r="Q241" i="16"/>
  <c r="AF241" i="16"/>
  <c r="Q233" i="16"/>
  <c r="AF233" i="16"/>
  <c r="Q225" i="16"/>
  <c r="AE225" i="16" s="1"/>
  <c r="AF225" i="16"/>
  <c r="AF217" i="16"/>
  <c r="Q217" i="16"/>
  <c r="Q209" i="16"/>
  <c r="AF209" i="16"/>
  <c r="Q201" i="16"/>
  <c r="AE201" i="16" s="1"/>
  <c r="AF201" i="16"/>
  <c r="Q193" i="16"/>
  <c r="AE193" i="16" s="1"/>
  <c r="AF193" i="16"/>
  <c r="Q185" i="16"/>
  <c r="AF185" i="16"/>
  <c r="AF177" i="16"/>
  <c r="Q177" i="16"/>
  <c r="AE177" i="16" s="1"/>
  <c r="AF169" i="16"/>
  <c r="Q169" i="16"/>
  <c r="Q161" i="16"/>
  <c r="AF161" i="16"/>
  <c r="Q153" i="16"/>
  <c r="AF153" i="16"/>
  <c r="AF145" i="16"/>
  <c r="Q145" i="16"/>
  <c r="AE145" i="16" s="1"/>
  <c r="Q137" i="16"/>
  <c r="AF137" i="16"/>
  <c r="Q129" i="16"/>
  <c r="AE129" i="16" s="1"/>
  <c r="AF129" i="16"/>
  <c r="AF121" i="16"/>
  <c r="Q121" i="16"/>
  <c r="AE121" i="16" s="1"/>
  <c r="AF113" i="16"/>
  <c r="Q113" i="16"/>
  <c r="Q105" i="16"/>
  <c r="AE105" i="16" s="1"/>
  <c r="AF105" i="16"/>
  <c r="Q97" i="16"/>
  <c r="AF97" i="16"/>
  <c r="AF89" i="16"/>
  <c r="Q89" i="16"/>
  <c r="Q81" i="16"/>
  <c r="AF81" i="16"/>
  <c r="Q73" i="16"/>
  <c r="AE73" i="16" s="1"/>
  <c r="AF73" i="16"/>
  <c r="Q65" i="16"/>
  <c r="AE65" i="16" s="1"/>
  <c r="AF65" i="16"/>
  <c r="AF57" i="16"/>
  <c r="Q57" i="16"/>
  <c r="Q49" i="16"/>
  <c r="AE49" i="16" s="1"/>
  <c r="AF49" i="16"/>
  <c r="Q41" i="16"/>
  <c r="AE41" i="16" s="1"/>
  <c r="AF41" i="16"/>
  <c r="Q33" i="16"/>
  <c r="AE33" i="16" s="1"/>
  <c r="AF33" i="16"/>
  <c r="Q25" i="16"/>
  <c r="AF25" i="16"/>
  <c r="AF17" i="16"/>
  <c r="Q17" i="16"/>
  <c r="AF9" i="16"/>
  <c r="Q9" i="16"/>
  <c r="AE9" i="16" s="1"/>
  <c r="AE31" i="13" l="1"/>
  <c r="AI100" i="16"/>
  <c r="AE23" i="16"/>
  <c r="AM12" i="16"/>
  <c r="AM54" i="16"/>
  <c r="AM30" i="16"/>
  <c r="AE15" i="15"/>
  <c r="AM174" i="16"/>
  <c r="AM298" i="12"/>
  <c r="AM261" i="12"/>
  <c r="AE283" i="12"/>
  <c r="AM193" i="16"/>
  <c r="AM500" i="12"/>
  <c r="AI68" i="15"/>
  <c r="AM40" i="12"/>
  <c r="AM350" i="12"/>
  <c r="AE301" i="12"/>
  <c r="AM499" i="12"/>
  <c r="AE337" i="12"/>
  <c r="AM380" i="12"/>
  <c r="AM105" i="12"/>
  <c r="AE425" i="12"/>
  <c r="AM158" i="16"/>
  <c r="AM476" i="12"/>
  <c r="AI84" i="16"/>
  <c r="AI140" i="12"/>
  <c r="AE31" i="16"/>
  <c r="AE38" i="14"/>
  <c r="AM399" i="12"/>
  <c r="AE41" i="15"/>
  <c r="AE18" i="15"/>
  <c r="AI352" i="12"/>
  <c r="AM86" i="12"/>
  <c r="AE99" i="16"/>
  <c r="AE72" i="12"/>
  <c r="AE57" i="12"/>
  <c r="AE191" i="16"/>
  <c r="AE215" i="16"/>
  <c r="AE140" i="12"/>
  <c r="AE473" i="12"/>
  <c r="AE123" i="16"/>
  <c r="AE316" i="12"/>
  <c r="AM293" i="12"/>
  <c r="AM244" i="12"/>
  <c r="AE298" i="12"/>
  <c r="AI248" i="16"/>
  <c r="AI95" i="16"/>
  <c r="AE66" i="16"/>
  <c r="AE56" i="12"/>
  <c r="AM151" i="12"/>
  <c r="AE51" i="15"/>
  <c r="AM196" i="16"/>
  <c r="AM155" i="12"/>
  <c r="AE38" i="12"/>
  <c r="AE357" i="12"/>
  <c r="AE430" i="12"/>
  <c r="AI149" i="12"/>
  <c r="AI112" i="16"/>
  <c r="AI413" i="12"/>
  <c r="AI238" i="16"/>
  <c r="AI172" i="12"/>
  <c r="AI150" i="16"/>
  <c r="AE77" i="16"/>
  <c r="AM16" i="16"/>
  <c r="AE93" i="15"/>
  <c r="AE18" i="13"/>
  <c r="AE11" i="16"/>
  <c r="AE11" i="14"/>
  <c r="AE334" i="12"/>
  <c r="AM183" i="16"/>
  <c r="AE210" i="16"/>
  <c r="AE203" i="16"/>
  <c r="AE208" i="16"/>
  <c r="AM113" i="12"/>
  <c r="AE155" i="16"/>
  <c r="AE419" i="12"/>
  <c r="AE300" i="12"/>
  <c r="AE262" i="12"/>
  <c r="AE114" i="16"/>
  <c r="AE110" i="16"/>
  <c r="AE20" i="14"/>
  <c r="AM58" i="12"/>
  <c r="AE98" i="15"/>
  <c r="AE67" i="15"/>
  <c r="AE232" i="16"/>
  <c r="AE471" i="12"/>
  <c r="AM105" i="15"/>
  <c r="AE201" i="12"/>
  <c r="AE174" i="16"/>
  <c r="AE169" i="12"/>
  <c r="AI20" i="12"/>
  <c r="AI75" i="16"/>
  <c r="AI94" i="12"/>
  <c r="AI40" i="15"/>
  <c r="AI453" i="12"/>
  <c r="AI342" i="12"/>
  <c r="AI214" i="16"/>
  <c r="AI30" i="12"/>
  <c r="AI45" i="12"/>
  <c r="AI12" i="12"/>
  <c r="AM35" i="16"/>
  <c r="AE73" i="15"/>
  <c r="AE10" i="15"/>
  <c r="AE105" i="15"/>
  <c r="AE509" i="12"/>
  <c r="AM135" i="16"/>
  <c r="AE205" i="12"/>
  <c r="AE183" i="12"/>
  <c r="AE469" i="12"/>
  <c r="AI201" i="16"/>
  <c r="AI39" i="15"/>
  <c r="AI106" i="16"/>
  <c r="AI433" i="12"/>
  <c r="AI438" i="12"/>
  <c r="AI457" i="12"/>
  <c r="AI478" i="12"/>
  <c r="AI369" i="12"/>
  <c r="AI465" i="12"/>
  <c r="AI401" i="12"/>
  <c r="AI470" i="12"/>
  <c r="AI462" i="12"/>
  <c r="AI233" i="16"/>
  <c r="AI193" i="16"/>
  <c r="AI489" i="12"/>
  <c r="AI497" i="12"/>
  <c r="AI486" i="12"/>
  <c r="AI225" i="16"/>
  <c r="AI177" i="16"/>
  <c r="AI7" i="13"/>
  <c r="AI510" i="12"/>
  <c r="AI20" i="14"/>
  <c r="AI502" i="12"/>
  <c r="AI241" i="16"/>
  <c r="AI217" i="16"/>
  <c r="AI100" i="15"/>
  <c r="AE88" i="16"/>
  <c r="AM46" i="15"/>
  <c r="AE84" i="16"/>
  <c r="AM86" i="16"/>
  <c r="AM208" i="16"/>
  <c r="AE339" i="12"/>
  <c r="AM224" i="16"/>
  <c r="AM214" i="16"/>
  <c r="AE60" i="12"/>
  <c r="AM101" i="12"/>
  <c r="AE494" i="12"/>
  <c r="AM227" i="16"/>
  <c r="AE241" i="16"/>
  <c r="AE251" i="12"/>
  <c r="AE64" i="15"/>
  <c r="AE209" i="16"/>
  <c r="AM490" i="12"/>
  <c r="AI353" i="12"/>
  <c r="AI406" i="12"/>
  <c r="AI398" i="12"/>
  <c r="AI390" i="12"/>
  <c r="AI382" i="12"/>
  <c r="AI374" i="12"/>
  <c r="AI366" i="12"/>
  <c r="AI358" i="12"/>
  <c r="AI326" i="12"/>
  <c r="AI361" i="12"/>
  <c r="AI499" i="12"/>
  <c r="AI491" i="12"/>
  <c r="AI475" i="12"/>
  <c r="AI467" i="12"/>
  <c r="AI451" i="12"/>
  <c r="AI443" i="12"/>
  <c r="AI427" i="12"/>
  <c r="AI419" i="12"/>
  <c r="AI411" i="12"/>
  <c r="AI395" i="12"/>
  <c r="AI371" i="12"/>
  <c r="AI363" i="12"/>
  <c r="AI329" i="12"/>
  <c r="AI483" i="12"/>
  <c r="AE464" i="12"/>
  <c r="AE352" i="12"/>
  <c r="AE393" i="12"/>
  <c r="AE329" i="12"/>
  <c r="AE392" i="12"/>
  <c r="AE472" i="12"/>
  <c r="AE441" i="12"/>
  <c r="AE455" i="12"/>
  <c r="AE447" i="12"/>
  <c r="AE328" i="12"/>
  <c r="AE345" i="12"/>
  <c r="AE331" i="12"/>
  <c r="AE343" i="12"/>
  <c r="AE394" i="12"/>
  <c r="AE391" i="12"/>
  <c r="AE495" i="12"/>
  <c r="AE399" i="12"/>
  <c r="AE481" i="12"/>
  <c r="AE465" i="12"/>
  <c r="AE340" i="12"/>
  <c r="AM412" i="12"/>
  <c r="AE330" i="12"/>
  <c r="AE380" i="12"/>
  <c r="AE444" i="12"/>
  <c r="AE476" i="12"/>
  <c r="AE446" i="12"/>
  <c r="AE350" i="12"/>
  <c r="AE422" i="12"/>
  <c r="AE347" i="12"/>
  <c r="AE499" i="12"/>
  <c r="AI498" i="12"/>
  <c r="AI466" i="12"/>
  <c r="AI426" i="12"/>
  <c r="AI386" i="12"/>
  <c r="AI354" i="12"/>
  <c r="AI308" i="12"/>
  <c r="AI276" i="12"/>
  <c r="AI331" i="12"/>
  <c r="AI506" i="12"/>
  <c r="AI474" i="12"/>
  <c r="AI418" i="12"/>
  <c r="AI378" i="12"/>
  <c r="AI346" i="12"/>
  <c r="AI311" i="12"/>
  <c r="AI355" i="12"/>
  <c r="AI490" i="12"/>
  <c r="AI450" i="12"/>
  <c r="AI402" i="12"/>
  <c r="AI362" i="12"/>
  <c r="AI482" i="12"/>
  <c r="AI442" i="12"/>
  <c r="AI370" i="12"/>
  <c r="AI338" i="12"/>
  <c r="AI437" i="12"/>
  <c r="AI429" i="12"/>
  <c r="AI421" i="12"/>
  <c r="AI397" i="12"/>
  <c r="AI389" i="12"/>
  <c r="AI381" i="12"/>
  <c r="AE310" i="12"/>
  <c r="AE315" i="12"/>
  <c r="AE291" i="12"/>
  <c r="AE311" i="12"/>
  <c r="AE306" i="12"/>
  <c r="AE312" i="12"/>
  <c r="AE246" i="12"/>
  <c r="AE295" i="12"/>
  <c r="AM230" i="12"/>
  <c r="AE259" i="12"/>
  <c r="AE195" i="12"/>
  <c r="AE227" i="12"/>
  <c r="AI349" i="12"/>
  <c r="AE136" i="12"/>
  <c r="AI500" i="12"/>
  <c r="AI492" i="12"/>
  <c r="AI476" i="12"/>
  <c r="AI468" i="12"/>
  <c r="AI373" i="12"/>
  <c r="AI51" i="12"/>
  <c r="AI239" i="12"/>
  <c r="AE168" i="12"/>
  <c r="AI271" i="12"/>
  <c r="AI436" i="12"/>
  <c r="AI428" i="12"/>
  <c r="AI420" i="12"/>
  <c r="AI404" i="12"/>
  <c r="AI388" i="12"/>
  <c r="AI380" i="12"/>
  <c r="AI372" i="12"/>
  <c r="AI356" i="12"/>
  <c r="AI340" i="12"/>
  <c r="AI324" i="12"/>
  <c r="AE453" i="12"/>
  <c r="AE277" i="12"/>
  <c r="AE293" i="12"/>
  <c r="AE477" i="12"/>
  <c r="AE461" i="12"/>
  <c r="AE127" i="12"/>
  <c r="AE397" i="12"/>
  <c r="AE341" i="12"/>
  <c r="AE381" i="12"/>
  <c r="AE333" i="12"/>
  <c r="AE493" i="12"/>
  <c r="AI260" i="12"/>
  <c r="AI244" i="12"/>
  <c r="AI228" i="12"/>
  <c r="AI212" i="12"/>
  <c r="AI315" i="12"/>
  <c r="AI299" i="12"/>
  <c r="AI75" i="12"/>
  <c r="AI296" i="12"/>
  <c r="AI232" i="12"/>
  <c r="AI144" i="12"/>
  <c r="AI128" i="12"/>
  <c r="AI88" i="12"/>
  <c r="AI48" i="15"/>
  <c r="AI279" i="12"/>
  <c r="AI264" i="12"/>
  <c r="AI294" i="12"/>
  <c r="AI278" i="12"/>
  <c r="AI174" i="12"/>
  <c r="AI158" i="12"/>
  <c r="AI142" i="12"/>
  <c r="AI201" i="12"/>
  <c r="AI280" i="12"/>
  <c r="AI192" i="12"/>
  <c r="AE10" i="14"/>
  <c r="AE139" i="12"/>
  <c r="AE147" i="12"/>
  <c r="AE236" i="16"/>
  <c r="AE155" i="12"/>
  <c r="AE171" i="12"/>
  <c r="AE26" i="14"/>
  <c r="AE46" i="12"/>
  <c r="AE268" i="12"/>
  <c r="AE303" i="12"/>
  <c r="AE237" i="12"/>
  <c r="AM288" i="12"/>
  <c r="AE176" i="12"/>
  <c r="AI495" i="12"/>
  <c r="AI471" i="12"/>
  <c r="AI447" i="12"/>
  <c r="AI431" i="12"/>
  <c r="AI423" i="12"/>
  <c r="AI399" i="12"/>
  <c r="AI383" i="12"/>
  <c r="AI375" i="12"/>
  <c r="AI367" i="12"/>
  <c r="AI343" i="12"/>
  <c r="AI335" i="12"/>
  <c r="AI317" i="12"/>
  <c r="AI213" i="12"/>
  <c r="AI157" i="12"/>
  <c r="AI141" i="12"/>
  <c r="AI101" i="12"/>
  <c r="AI275" i="12"/>
  <c r="AI139" i="12"/>
  <c r="AI305" i="12"/>
  <c r="AI267" i="12"/>
  <c r="AI155" i="12"/>
  <c r="AI504" i="12"/>
  <c r="AI488" i="12"/>
  <c r="AI448" i="12"/>
  <c r="AI440" i="12"/>
  <c r="AI432" i="12"/>
  <c r="AI424" i="12"/>
  <c r="AI384" i="12"/>
  <c r="AI376" i="12"/>
  <c r="AI368" i="12"/>
  <c r="AI328" i="12"/>
  <c r="AE218" i="12"/>
  <c r="AE198" i="12"/>
  <c r="AE33" i="15"/>
  <c r="AI298" i="12"/>
  <c r="AI290" i="12"/>
  <c r="AI282" i="12"/>
  <c r="AI274" i="12"/>
  <c r="AI242" i="12"/>
  <c r="AI226" i="12"/>
  <c r="AI297" i="12"/>
  <c r="AI281" i="12"/>
  <c r="AI265" i="12"/>
  <c r="AE223" i="12"/>
  <c r="AI197" i="12"/>
  <c r="AI181" i="12"/>
  <c r="AI165" i="12"/>
  <c r="AI62" i="12"/>
  <c r="AI27" i="14"/>
  <c r="AI307" i="12"/>
  <c r="AI131" i="12"/>
  <c r="AI34" i="14"/>
  <c r="AI51" i="15"/>
  <c r="AI36" i="15"/>
  <c r="AI235" i="12"/>
  <c r="AI27" i="12"/>
  <c r="AI33" i="14"/>
  <c r="AI209" i="12"/>
  <c r="AI185" i="12"/>
  <c r="AI169" i="12"/>
  <c r="AI43" i="14"/>
  <c r="AI167" i="12"/>
  <c r="AI206" i="12"/>
  <c r="AI269" i="12"/>
  <c r="AI261" i="12"/>
  <c r="AI245" i="12"/>
  <c r="AI229" i="12"/>
  <c r="AI221" i="12"/>
  <c r="AI173" i="12"/>
  <c r="AI284" i="12"/>
  <c r="AI20" i="15"/>
  <c r="AI219" i="12"/>
  <c r="AI187" i="12"/>
  <c r="AE202" i="12"/>
  <c r="AI17" i="14"/>
  <c r="AI289" i="12"/>
  <c r="AI273" i="12"/>
  <c r="AI257" i="12"/>
  <c r="AI241" i="12"/>
  <c r="AI225" i="12"/>
  <c r="AI217" i="12"/>
  <c r="AE249" i="12"/>
  <c r="AI211" i="12"/>
  <c r="AI107" i="12"/>
  <c r="AI104" i="12"/>
  <c r="AE215" i="12"/>
  <c r="AE146" i="12"/>
  <c r="AE102" i="12"/>
  <c r="AE216" i="12"/>
  <c r="AE192" i="12"/>
  <c r="AE214" i="12"/>
  <c r="AE84" i="12"/>
  <c r="AE79" i="12"/>
  <c r="AE120" i="12"/>
  <c r="AM206" i="12"/>
  <c r="AM148" i="12"/>
  <c r="AE162" i="12"/>
  <c r="AE248" i="12"/>
  <c r="AE75" i="12"/>
  <c r="AE206" i="12"/>
  <c r="AE8" i="15"/>
  <c r="AE102" i="15"/>
  <c r="AE49" i="12"/>
  <c r="AE222" i="16"/>
  <c r="AE217" i="16"/>
  <c r="AE233" i="16"/>
  <c r="AE238" i="16"/>
  <c r="AE87" i="12"/>
  <c r="AE143" i="12"/>
  <c r="AE100" i="15"/>
  <c r="AE219" i="16"/>
  <c r="AE35" i="13"/>
  <c r="AE228" i="16"/>
  <c r="AE18" i="12"/>
  <c r="AM148" i="16"/>
  <c r="AE186" i="12"/>
  <c r="AE243" i="16"/>
  <c r="AE221" i="16"/>
  <c r="AE240" i="16"/>
  <c r="I7" i="7"/>
  <c r="AE216" i="16"/>
  <c r="AE218" i="16"/>
  <c r="AE229" i="16"/>
  <c r="AE231" i="16"/>
  <c r="AM149" i="12"/>
  <c r="AE121" i="12"/>
  <c r="AE194" i="12"/>
  <c r="AI11" i="14"/>
  <c r="AI81" i="16"/>
  <c r="AI57" i="16"/>
  <c r="AI59" i="12"/>
  <c r="AI43" i="12"/>
  <c r="AI11" i="12"/>
  <c r="AI42" i="14"/>
  <c r="AE16" i="14"/>
  <c r="AM173" i="12"/>
  <c r="AE32" i="13"/>
  <c r="AI32" i="13"/>
  <c r="AI24" i="13"/>
  <c r="AI16" i="13"/>
  <c r="AI220" i="12"/>
  <c r="AI196" i="12"/>
  <c r="AI156" i="12"/>
  <c r="AI124" i="12"/>
  <c r="AI108" i="12"/>
  <c r="AI68" i="12"/>
  <c r="AI52" i="12"/>
  <c r="AI44" i="12"/>
  <c r="AI28" i="12"/>
  <c r="AI105" i="16"/>
  <c r="AI89" i="16"/>
  <c r="AI33" i="16"/>
  <c r="AI92" i="15"/>
  <c r="AI76" i="15"/>
  <c r="AI60" i="15"/>
  <c r="AI28" i="15"/>
  <c r="AI23" i="13"/>
  <c r="AI115" i="12"/>
  <c r="AI91" i="12"/>
  <c r="AI35" i="12"/>
  <c r="I9" i="7"/>
  <c r="AI10" i="14"/>
  <c r="AI216" i="16"/>
  <c r="AI192" i="16"/>
  <c r="AI152" i="16"/>
  <c r="AI128" i="16"/>
  <c r="AI56" i="16"/>
  <c r="AI32" i="16"/>
  <c r="AE21" i="14"/>
  <c r="AI107" i="15"/>
  <c r="AI83" i="15"/>
  <c r="AI67" i="15"/>
  <c r="AI27" i="15"/>
  <c r="AI19" i="15"/>
  <c r="AI73" i="16"/>
  <c r="AI49" i="16"/>
  <c r="AE116" i="12"/>
  <c r="AI52" i="15"/>
  <c r="AI15" i="13"/>
  <c r="AI179" i="12"/>
  <c r="AI123" i="12"/>
  <c r="AI67" i="12"/>
  <c r="AI26" i="14"/>
  <c r="AI144" i="16"/>
  <c r="AI40" i="16"/>
  <c r="AI16" i="16"/>
  <c r="AM45" i="14"/>
  <c r="AI91" i="15"/>
  <c r="AI59" i="15"/>
  <c r="AI43" i="15"/>
  <c r="AI11" i="15"/>
  <c r="AI97" i="16"/>
  <c r="AI41" i="16"/>
  <c r="AI224" i="16"/>
  <c r="AI184" i="16"/>
  <c r="AI160" i="16"/>
  <c r="AI88" i="16"/>
  <c r="AI72" i="16"/>
  <c r="AI48" i="16"/>
  <c r="AM23" i="14"/>
  <c r="AI99" i="15"/>
  <c r="AI75" i="15"/>
  <c r="AI35" i="15"/>
  <c r="AE111" i="12"/>
  <c r="AI41" i="14"/>
  <c r="AI9" i="14"/>
  <c r="AI199" i="16"/>
  <c r="AI167" i="16"/>
  <c r="AI135" i="16"/>
  <c r="AI39" i="16"/>
  <c r="AI82" i="15"/>
  <c r="AI50" i="15"/>
  <c r="AI170" i="12"/>
  <c r="AI138" i="12"/>
  <c r="AI114" i="12"/>
  <c r="AE37" i="12"/>
  <c r="AI16" i="14"/>
  <c r="AI246" i="16"/>
  <c r="AI182" i="16"/>
  <c r="AI118" i="16"/>
  <c r="AI38" i="16"/>
  <c r="AE29" i="12"/>
  <c r="AI89" i="15"/>
  <c r="AI57" i="15"/>
  <c r="AI33" i="15"/>
  <c r="AI29" i="13"/>
  <c r="AI153" i="12"/>
  <c r="AI89" i="12"/>
  <c r="AI57" i="12"/>
  <c r="AM34" i="13"/>
  <c r="AI39" i="14"/>
  <c r="AI23" i="14"/>
  <c r="AI7" i="14"/>
  <c r="AI245" i="16"/>
  <c r="AI237" i="16"/>
  <c r="AI221" i="16"/>
  <c r="AI213" i="16"/>
  <c r="AI197" i="16"/>
  <c r="AI181" i="16"/>
  <c r="AI165" i="16"/>
  <c r="AI149" i="16"/>
  <c r="AI133" i="16"/>
  <c r="AI125" i="16"/>
  <c r="AI117" i="16"/>
  <c r="AI101" i="16"/>
  <c r="AI93" i="16"/>
  <c r="AI85" i="16"/>
  <c r="AI69" i="16"/>
  <c r="AI37" i="16"/>
  <c r="AI21" i="16"/>
  <c r="AI13" i="16"/>
  <c r="AI104" i="15"/>
  <c r="AI96" i="15"/>
  <c r="AI88" i="15"/>
  <c r="AI80" i="15"/>
  <c r="AI72" i="15"/>
  <c r="AI64" i="15"/>
  <c r="AI56" i="15"/>
  <c r="AI32" i="15"/>
  <c r="AI24" i="15"/>
  <c r="AI16" i="15"/>
  <c r="AI8" i="15"/>
  <c r="AI20" i="13"/>
  <c r="AI304" i="12"/>
  <c r="AI272" i="12"/>
  <c r="AI256" i="12"/>
  <c r="AI240" i="12"/>
  <c r="AI224" i="12"/>
  <c r="AI184" i="12"/>
  <c r="AI136" i="12"/>
  <c r="AI112" i="12"/>
  <c r="AI96" i="12"/>
  <c r="AI32" i="12"/>
  <c r="AI24" i="12"/>
  <c r="AI215" i="16"/>
  <c r="AI151" i="16"/>
  <c r="AI63" i="16"/>
  <c r="AE188" i="12"/>
  <c r="AI98" i="15"/>
  <c r="AI66" i="15"/>
  <c r="AI34" i="15"/>
  <c r="AI10" i="15"/>
  <c r="AI14" i="13"/>
  <c r="AI250" i="12"/>
  <c r="AI178" i="12"/>
  <c r="AI206" i="16"/>
  <c r="AI110" i="16"/>
  <c r="AI78" i="16"/>
  <c r="AI105" i="15"/>
  <c r="AI73" i="15"/>
  <c r="AI41" i="15"/>
  <c r="AI9" i="15"/>
  <c r="AI161" i="12"/>
  <c r="AI46" i="14"/>
  <c r="AI38" i="14"/>
  <c r="AI30" i="14"/>
  <c r="AI22" i="14"/>
  <c r="AI14" i="14"/>
  <c r="AE34" i="13"/>
  <c r="AI204" i="16"/>
  <c r="AI196" i="16"/>
  <c r="AI188" i="16"/>
  <c r="AI180" i="16"/>
  <c r="AI172" i="16"/>
  <c r="AI156" i="16"/>
  <c r="AI140" i="16"/>
  <c r="AI132" i="16"/>
  <c r="AI124" i="16"/>
  <c r="AI108" i="16"/>
  <c r="AI76" i="16"/>
  <c r="AI20" i="16"/>
  <c r="AE21" i="12"/>
  <c r="AE23" i="14"/>
  <c r="AI103" i="15"/>
  <c r="AI87" i="15"/>
  <c r="AI79" i="15"/>
  <c r="AI71" i="15"/>
  <c r="AI63" i="15"/>
  <c r="AI47" i="15"/>
  <c r="AI31" i="15"/>
  <c r="AI23" i="15"/>
  <c r="AI15" i="15"/>
  <c r="AI7" i="15"/>
  <c r="AE55" i="12"/>
  <c r="AM73" i="12"/>
  <c r="AI35" i="13"/>
  <c r="AI27" i="13"/>
  <c r="AI19" i="13"/>
  <c r="AI11" i="13"/>
  <c r="AI247" i="12"/>
  <c r="AI231" i="12"/>
  <c r="AI223" i="12"/>
  <c r="AI175" i="12"/>
  <c r="AI151" i="12"/>
  <c r="AI135" i="12"/>
  <c r="AI119" i="12"/>
  <c r="AI111" i="12"/>
  <c r="AI95" i="12"/>
  <c r="AI87" i="12"/>
  <c r="AI79" i="12"/>
  <c r="AI71" i="12"/>
  <c r="AI63" i="12"/>
  <c r="AI39" i="12"/>
  <c r="AI23" i="12"/>
  <c r="AE106" i="12"/>
  <c r="AI207" i="16"/>
  <c r="AI175" i="16"/>
  <c r="AI143" i="16"/>
  <c r="AI47" i="16"/>
  <c r="AI90" i="15"/>
  <c r="AI58" i="15"/>
  <c r="AI26" i="15"/>
  <c r="AI30" i="13"/>
  <c r="AI154" i="12"/>
  <c r="AI90" i="12"/>
  <c r="AI34" i="12"/>
  <c r="AI18" i="12"/>
  <c r="AE17" i="14"/>
  <c r="AI32" i="14"/>
  <c r="AI8" i="14"/>
  <c r="AI230" i="16"/>
  <c r="AI166" i="16"/>
  <c r="AI134" i="16"/>
  <c r="AI70" i="16"/>
  <c r="AI54" i="16"/>
  <c r="AI97" i="15"/>
  <c r="AI65" i="15"/>
  <c r="AI25" i="15"/>
  <c r="AI21" i="13"/>
  <c r="AI177" i="12"/>
  <c r="AI121" i="12"/>
  <c r="AI81" i="12"/>
  <c r="AI17" i="12"/>
  <c r="AI45" i="14"/>
  <c r="AI29" i="14"/>
  <c r="AI21" i="14"/>
  <c r="AI13" i="14"/>
  <c r="AE7" i="12"/>
  <c r="AE36" i="13"/>
  <c r="AI243" i="16"/>
  <c r="AI235" i="16"/>
  <c r="AI219" i="16"/>
  <c r="AI211" i="16"/>
  <c r="AI187" i="16"/>
  <c r="AI179" i="16"/>
  <c r="AI163" i="16"/>
  <c r="AI155" i="16"/>
  <c r="AI131" i="16"/>
  <c r="AI123" i="16"/>
  <c r="AI107" i="16"/>
  <c r="AI99" i="16"/>
  <c r="AI91" i="16"/>
  <c r="AI83" i="16"/>
  <c r="AI67" i="16"/>
  <c r="AI59" i="16"/>
  <c r="AI35" i="16"/>
  <c r="AI19" i="16"/>
  <c r="AI11" i="16"/>
  <c r="AE44" i="12"/>
  <c r="AE172" i="12"/>
  <c r="AI102" i="15"/>
  <c r="AI86" i="15"/>
  <c r="AI78" i="15"/>
  <c r="AI62" i="15"/>
  <c r="AI46" i="15"/>
  <c r="AI38" i="15"/>
  <c r="AI30" i="15"/>
  <c r="AI22" i="15"/>
  <c r="AE49" i="15"/>
  <c r="AE88" i="12"/>
  <c r="AM29" i="12"/>
  <c r="AI34" i="13"/>
  <c r="AI26" i="13"/>
  <c r="AI18" i="13"/>
  <c r="AI10" i="13"/>
  <c r="AI286" i="12"/>
  <c r="AI254" i="12"/>
  <c r="AI238" i="12"/>
  <c r="AI222" i="12"/>
  <c r="AI214" i="12"/>
  <c r="AI190" i="12"/>
  <c r="AI110" i="12"/>
  <c r="AI102" i="12"/>
  <c r="AI86" i="12"/>
  <c r="AI70" i="12"/>
  <c r="AI54" i="12"/>
  <c r="AI22" i="12"/>
  <c r="I6" i="7"/>
  <c r="I8" i="7"/>
  <c r="AI25" i="14"/>
  <c r="AI191" i="16"/>
  <c r="AI159" i="16"/>
  <c r="AI55" i="16"/>
  <c r="AI106" i="15"/>
  <c r="AI74" i="15"/>
  <c r="AI42" i="15"/>
  <c r="AI18" i="15"/>
  <c r="AE137" i="12"/>
  <c r="AI98" i="12"/>
  <c r="AI24" i="14"/>
  <c r="AI222" i="16"/>
  <c r="AI190" i="16"/>
  <c r="AI158" i="16"/>
  <c r="AI126" i="16"/>
  <c r="AI62" i="16"/>
  <c r="AI49" i="15"/>
  <c r="AI17" i="15"/>
  <c r="AE41" i="12"/>
  <c r="AI13" i="13"/>
  <c r="AI73" i="12"/>
  <c r="AI25" i="12"/>
  <c r="AE47" i="15"/>
  <c r="AI44" i="14"/>
  <c r="AI36" i="14"/>
  <c r="AI28" i="14"/>
  <c r="AI12" i="14"/>
  <c r="AI242" i="16"/>
  <c r="AI210" i="16"/>
  <c r="AI202" i="16"/>
  <c r="AI194" i="16"/>
  <c r="AI186" i="16"/>
  <c r="AI178" i="16"/>
  <c r="AI162" i="16"/>
  <c r="AI146" i="16"/>
  <c r="AI138" i="16"/>
  <c r="AI114" i="16"/>
  <c r="AI98" i="16"/>
  <c r="AI74" i="16"/>
  <c r="AI66" i="16"/>
  <c r="AI42" i="16"/>
  <c r="AI34" i="16"/>
  <c r="AI26" i="16"/>
  <c r="AI18" i="16"/>
  <c r="AI10" i="16"/>
  <c r="AE22" i="14"/>
  <c r="AI101" i="15"/>
  <c r="AI85" i="15"/>
  <c r="AI77" i="15"/>
  <c r="AI69" i="15"/>
  <c r="AI53" i="15"/>
  <c r="AI45" i="15"/>
  <c r="AI29" i="15"/>
  <c r="AI21" i="15"/>
  <c r="AI13" i="15"/>
  <c r="AE14" i="12"/>
  <c r="AI9" i="13"/>
  <c r="AI301" i="12"/>
  <c r="AI285" i="12"/>
  <c r="AI237" i="12"/>
  <c r="AI205" i="12"/>
  <c r="AI117" i="12"/>
  <c r="AI109" i="12"/>
  <c r="AI85" i="12"/>
  <c r="AI77" i="12"/>
  <c r="AI61" i="12"/>
  <c r="AI29" i="12"/>
  <c r="AM7" i="14"/>
  <c r="AE40" i="14"/>
  <c r="AE7" i="14"/>
  <c r="AM32" i="14"/>
  <c r="AE15" i="14"/>
  <c r="AE30" i="14"/>
  <c r="AE65" i="15"/>
  <c r="AE71" i="15"/>
  <c r="AE72" i="15"/>
  <c r="AE27" i="15"/>
  <c r="AE68" i="15"/>
  <c r="AE24" i="15"/>
  <c r="AE89" i="15"/>
  <c r="AE32" i="15"/>
  <c r="AE54" i="15"/>
  <c r="AE168" i="16"/>
  <c r="AE153" i="16"/>
  <c r="AE162" i="16"/>
  <c r="AE171" i="16"/>
  <c r="AM162" i="16"/>
  <c r="AE160" i="16"/>
  <c r="AE163" i="16"/>
  <c r="AE173" i="16"/>
  <c r="AE170" i="16"/>
  <c r="I10" i="7"/>
  <c r="AE169" i="16"/>
  <c r="AE161" i="16"/>
  <c r="AM66" i="16"/>
  <c r="AM165" i="16"/>
  <c r="AE42" i="16"/>
  <c r="AE115" i="16"/>
  <c r="AE147" i="16"/>
  <c r="AE211" i="16"/>
  <c r="AE134" i="16"/>
  <c r="AM116" i="16"/>
  <c r="AE20" i="16"/>
  <c r="AE52" i="16"/>
  <c r="AE181" i="16"/>
  <c r="AE32" i="16"/>
  <c r="AM176" i="16"/>
  <c r="AE18" i="16"/>
  <c r="AE50" i="16"/>
  <c r="AE27" i="16"/>
  <c r="AE38" i="16"/>
  <c r="AM58" i="16"/>
  <c r="AM8" i="16"/>
  <c r="AM139" i="16"/>
  <c r="AE164" i="16"/>
  <c r="AE21" i="16"/>
  <c r="AE53" i="16"/>
  <c r="AE149" i="16"/>
  <c r="AE176" i="16"/>
  <c r="AM55" i="16"/>
  <c r="AE137" i="16"/>
  <c r="AE178" i="16"/>
  <c r="AE187" i="16"/>
  <c r="AE125" i="16"/>
  <c r="AM32" i="16"/>
  <c r="AE17" i="16"/>
  <c r="AE122" i="16"/>
  <c r="AE78" i="16"/>
  <c r="AE189" i="16"/>
  <c r="AE87" i="16"/>
  <c r="AE175" i="16"/>
  <c r="AE39" i="16"/>
  <c r="AE89" i="16"/>
  <c r="AE43" i="16"/>
  <c r="AE54" i="16"/>
  <c r="AE246" i="16"/>
  <c r="AE44" i="16"/>
  <c r="AE180" i="16"/>
  <c r="AE37" i="16"/>
  <c r="AE197" i="16"/>
  <c r="AE8" i="16"/>
  <c r="AE80" i="16"/>
  <c r="AE28" i="16"/>
  <c r="AM144" i="16"/>
  <c r="AE58" i="16"/>
  <c r="AE186" i="16"/>
  <c r="AE86" i="16"/>
  <c r="AE25" i="16"/>
  <c r="AE185" i="16"/>
  <c r="AE94" i="16"/>
  <c r="AE12" i="16"/>
  <c r="AE116" i="16"/>
  <c r="AE63" i="16"/>
  <c r="AE127" i="16"/>
  <c r="AE13" i="16"/>
  <c r="AE45" i="16"/>
  <c r="AE141" i="16"/>
  <c r="AE205" i="16"/>
  <c r="AE183" i="16"/>
  <c r="AM198" i="16"/>
  <c r="AM88" i="16"/>
  <c r="AE97" i="16"/>
  <c r="AE138" i="16"/>
  <c r="AE146" i="16"/>
  <c r="AE196" i="16"/>
  <c r="AE95" i="16"/>
  <c r="AE200" i="16"/>
  <c r="AE24" i="16"/>
  <c r="AE113" i="16"/>
  <c r="AE206" i="16"/>
  <c r="AE81" i="16"/>
  <c r="AE150" i="16"/>
  <c r="AE57" i="16"/>
  <c r="AE30" i="16"/>
  <c r="AE15" i="16"/>
  <c r="AE248" i="16"/>
  <c r="AM137" i="16"/>
  <c r="U8" i="3"/>
  <c r="V8" i="3"/>
  <c r="Z8" i="3" s="1"/>
  <c r="AH8" i="3"/>
  <c r="AJ8" i="3" s="1"/>
  <c r="AG8" i="3"/>
  <c r="AK8" i="3"/>
  <c r="AM8" i="3" s="1"/>
  <c r="AL8" i="3"/>
  <c r="AN8" i="3" s="1"/>
  <c r="S8" i="3"/>
  <c r="T8" i="3"/>
  <c r="AD8" i="3" s="1"/>
  <c r="W8" i="3"/>
  <c r="AA8" i="3" s="1"/>
  <c r="X8" i="3"/>
  <c r="AB8" i="3" s="1"/>
  <c r="R8" i="3"/>
  <c r="AL9" i="3" l="1"/>
  <c r="AN9" i="3" s="1"/>
  <c r="AK9" i="3"/>
  <c r="AM9" i="3" s="1"/>
  <c r="S9" i="3"/>
  <c r="AC9" i="3" s="1"/>
  <c r="T9" i="3"/>
  <c r="AD9" i="3" s="1"/>
  <c r="W9" i="3"/>
  <c r="AA9" i="3" s="1"/>
  <c r="X9" i="3"/>
  <c r="AB9" i="3" s="1"/>
  <c r="R9" i="3"/>
  <c r="AG9" i="3"/>
  <c r="AI9" i="3" s="1"/>
  <c r="AH9" i="3"/>
  <c r="AJ9" i="3" s="1"/>
  <c r="U9" i="3"/>
  <c r="Y9" i="3" s="1"/>
  <c r="V9" i="3"/>
  <c r="Z9" i="3" s="1"/>
  <c r="Q8" i="3"/>
  <c r="AF8" i="3"/>
  <c r="W10" i="3" l="1"/>
  <c r="AA10" i="3" s="1"/>
  <c r="X10" i="3"/>
  <c r="AB10" i="3" s="1"/>
  <c r="U10" i="3"/>
  <c r="Y10" i="3" s="1"/>
  <c r="V10" i="3"/>
  <c r="Z10" i="3" s="1"/>
  <c r="AL10" i="3"/>
  <c r="AN10" i="3" s="1"/>
  <c r="AK10" i="3"/>
  <c r="AM10" i="3" s="1"/>
  <c r="S10" i="3"/>
  <c r="T10" i="3"/>
  <c r="AD10" i="3" s="1"/>
  <c r="R10" i="3"/>
  <c r="Q10" i="3" s="1"/>
  <c r="AH10" i="3"/>
  <c r="AJ10" i="3" s="1"/>
  <c r="AG10" i="3"/>
  <c r="AI10" i="3" s="1"/>
  <c r="Q9" i="3"/>
  <c r="AE9" i="3" s="1"/>
  <c r="AF9" i="3"/>
  <c r="AF10" i="3" l="1"/>
  <c r="R11" i="3"/>
  <c r="AF11" i="3" s="1"/>
  <c r="S11" i="3"/>
  <c r="T11" i="3"/>
  <c r="AD11" i="3" s="1"/>
  <c r="U11" i="3"/>
  <c r="Y11" i="3" s="1"/>
  <c r="V11" i="3"/>
  <c r="Z11" i="3" s="1"/>
  <c r="W11" i="3"/>
  <c r="AA11" i="3" s="1"/>
  <c r="X11" i="3"/>
  <c r="AB11" i="3" s="1"/>
  <c r="AG11" i="3"/>
  <c r="AH11" i="3"/>
  <c r="AJ11" i="3" s="1"/>
  <c r="AK11" i="3"/>
  <c r="AL11" i="3"/>
  <c r="AN11" i="3" s="1"/>
  <c r="Q11" i="3" l="1"/>
  <c r="AE11" i="3" s="1"/>
  <c r="X23" i="3" l="1"/>
  <c r="AB23" i="3" s="1"/>
  <c r="W23" i="3"/>
  <c r="AA23" i="3" s="1"/>
  <c r="U12" i="3"/>
  <c r="V12" i="3"/>
  <c r="AH26" i="3"/>
  <c r="AJ26" i="3" s="1"/>
  <c r="AG26" i="3"/>
  <c r="AI26" i="3" s="1"/>
  <c r="R22" i="3"/>
  <c r="AG21" i="3"/>
  <c r="AI21" i="3" s="1"/>
  <c r="AH21" i="3"/>
  <c r="AJ21" i="3" s="1"/>
  <c r="R19" i="3"/>
  <c r="S12" i="3"/>
  <c r="T12" i="3"/>
  <c r="AD12" i="3" s="1"/>
  <c r="S20" i="3"/>
  <c r="AC20" i="3" s="1"/>
  <c r="T20" i="3"/>
  <c r="AD20" i="3" s="1"/>
  <c r="R27" i="3"/>
  <c r="Q27" i="3" s="1"/>
  <c r="AL22" i="3"/>
  <c r="AN22" i="3" s="1"/>
  <c r="AK22" i="3"/>
  <c r="AM22" i="3" s="1"/>
  <c r="R20" i="3"/>
  <c r="X16" i="3"/>
  <c r="AB16" i="3" s="1"/>
  <c r="W16" i="3"/>
  <c r="AA16" i="3" s="1"/>
  <c r="AH13" i="3"/>
  <c r="AJ13" i="3" s="1"/>
  <c r="AG13" i="3"/>
  <c r="AI13" i="3" s="1"/>
  <c r="U20" i="3"/>
  <c r="Y20" i="3" s="1"/>
  <c r="V20" i="3"/>
  <c r="Z20" i="3" s="1"/>
  <c r="S27" i="3"/>
  <c r="T27" i="3"/>
  <c r="AD27" i="3" s="1"/>
  <c r="AG24" i="3"/>
  <c r="AH24" i="3"/>
  <c r="AJ24" i="3" s="1"/>
  <c r="S23" i="3"/>
  <c r="AC23" i="3" s="1"/>
  <c r="T23" i="3"/>
  <c r="AD23" i="3" s="1"/>
  <c r="R23" i="3"/>
  <c r="X17" i="3"/>
  <c r="AB17" i="3" s="1"/>
  <c r="W17" i="3"/>
  <c r="AA17" i="3" s="1"/>
  <c r="R15" i="3"/>
  <c r="AK27" i="3"/>
  <c r="AM27" i="3" s="1"/>
  <c r="AL27" i="3"/>
  <c r="AN27" i="3" s="1"/>
  <c r="W19" i="3"/>
  <c r="AA19" i="3" s="1"/>
  <c r="X19" i="3"/>
  <c r="AB19" i="3" s="1"/>
  <c r="R18" i="3"/>
  <c r="R16" i="3"/>
  <c r="AK23" i="3"/>
  <c r="AM23" i="3" s="1"/>
  <c r="AL23" i="3"/>
  <c r="AN23" i="3" s="1"/>
  <c r="AK20" i="3"/>
  <c r="AM20" i="3" s="1"/>
  <c r="AL20" i="3"/>
  <c r="AN20" i="3" s="1"/>
  <c r="X15" i="3"/>
  <c r="AB15" i="3" s="1"/>
  <c r="W15" i="3"/>
  <c r="AA15" i="3" s="1"/>
  <c r="X18" i="3"/>
  <c r="AB18" i="3" s="1"/>
  <c r="W18" i="3"/>
  <c r="AA18" i="3" s="1"/>
  <c r="AH25" i="3"/>
  <c r="AJ25" i="3" s="1"/>
  <c r="AG25" i="3"/>
  <c r="AI25" i="3" s="1"/>
  <c r="X22" i="3"/>
  <c r="AB22" i="3" s="1"/>
  <c r="W22" i="3"/>
  <c r="AA22" i="3" s="1"/>
  <c r="X27" i="3"/>
  <c r="AB27" i="3" s="1"/>
  <c r="W27" i="3"/>
  <c r="AA27" i="3" s="1"/>
  <c r="S22" i="3"/>
  <c r="T22" i="3"/>
  <c r="AD22" i="3" s="1"/>
  <c r="X20" i="3"/>
  <c r="AB20" i="3" s="1"/>
  <c r="W20" i="3"/>
  <c r="AA20" i="3" s="1"/>
  <c r="R17" i="3"/>
  <c r="AK12" i="3"/>
  <c r="AL12" i="3"/>
  <c r="AN12" i="3" s="1"/>
  <c r="AG14" i="3"/>
  <c r="AI14" i="3" s="1"/>
  <c r="AH14" i="3"/>
  <c r="AJ14" i="3" s="1"/>
  <c r="V13" i="3"/>
  <c r="Z13" i="3" s="1"/>
  <c r="U13" i="3"/>
  <c r="Y13" i="3" s="1"/>
  <c r="X12" i="3"/>
  <c r="AB12" i="3" s="1"/>
  <c r="W12" i="3"/>
  <c r="AA12" i="3" s="1"/>
  <c r="R12" i="3"/>
  <c r="AG27" i="3"/>
  <c r="AH27" i="3"/>
  <c r="AJ27" i="3" s="1"/>
  <c r="AL26" i="3"/>
  <c r="AN26" i="3" s="1"/>
  <c r="AK26" i="3"/>
  <c r="AM26" i="3" s="1"/>
  <c r="S26" i="3"/>
  <c r="AC26" i="3" s="1"/>
  <c r="T26" i="3"/>
  <c r="AK25" i="3"/>
  <c r="AM25" i="3" s="1"/>
  <c r="AL25" i="3"/>
  <c r="AN25" i="3" s="1"/>
  <c r="S25" i="3"/>
  <c r="AC25" i="3" s="1"/>
  <c r="T25" i="3"/>
  <c r="AD25" i="3" s="1"/>
  <c r="AK24" i="3"/>
  <c r="AL24" i="3"/>
  <c r="AN24" i="3" s="1"/>
  <c r="S24" i="3"/>
  <c r="T24" i="3"/>
  <c r="AD24" i="3" s="1"/>
  <c r="AG23" i="3"/>
  <c r="AI23" i="3" s="1"/>
  <c r="AH23" i="3"/>
  <c r="AJ23" i="3" s="1"/>
  <c r="AG22" i="3"/>
  <c r="AH22" i="3"/>
  <c r="AJ22" i="3" s="1"/>
  <c r="U21" i="3"/>
  <c r="Y21" i="3" s="1"/>
  <c r="V21" i="3"/>
  <c r="Z21" i="3" s="1"/>
  <c r="AK14" i="3"/>
  <c r="AM14" i="3" s="1"/>
  <c r="AL14" i="3"/>
  <c r="AN14" i="3" s="1"/>
  <c r="T14" i="3"/>
  <c r="S14" i="3"/>
  <c r="AC14" i="3" s="1"/>
  <c r="AK13" i="3"/>
  <c r="AM13" i="3" s="1"/>
  <c r="AL13" i="3"/>
  <c r="AN13" i="3" s="1"/>
  <c r="S13" i="3"/>
  <c r="T13" i="3"/>
  <c r="AD13" i="3" s="1"/>
  <c r="X26" i="3"/>
  <c r="AB26" i="3" s="1"/>
  <c r="W26" i="3"/>
  <c r="AA26" i="3" s="1"/>
  <c r="R26" i="3"/>
  <c r="X25" i="3"/>
  <c r="AB25" i="3" s="1"/>
  <c r="W25" i="3"/>
  <c r="AA25" i="3" s="1"/>
  <c r="R25" i="3"/>
  <c r="X24" i="3"/>
  <c r="AB24" i="3" s="1"/>
  <c r="W24" i="3"/>
  <c r="AA24" i="3" s="1"/>
  <c r="R24" i="3"/>
  <c r="AL21" i="3"/>
  <c r="AN21" i="3" s="1"/>
  <c r="AK21" i="3"/>
  <c r="AM21" i="3" s="1"/>
  <c r="T21" i="3"/>
  <c r="AD21" i="3" s="1"/>
  <c r="S21" i="3"/>
  <c r="AC21" i="3" s="1"/>
  <c r="AG20" i="3"/>
  <c r="AI20" i="3" s="1"/>
  <c r="AH20" i="3"/>
  <c r="AJ20" i="3" s="1"/>
  <c r="U19" i="3"/>
  <c r="Y19" i="3" s="1"/>
  <c r="V19" i="3"/>
  <c r="Z19" i="3" s="1"/>
  <c r="V18" i="3"/>
  <c r="Z18" i="3" s="1"/>
  <c r="U18" i="3"/>
  <c r="Y18" i="3" s="1"/>
  <c r="V17" i="3"/>
  <c r="U17" i="3"/>
  <c r="Y17" i="3" s="1"/>
  <c r="V16" i="3"/>
  <c r="Z16" i="3" s="1"/>
  <c r="U16" i="3"/>
  <c r="Y16" i="3" s="1"/>
  <c r="V15" i="3"/>
  <c r="Z15" i="3" s="1"/>
  <c r="U15" i="3"/>
  <c r="Y15" i="3" s="1"/>
  <c r="W14" i="3"/>
  <c r="AA14" i="3" s="1"/>
  <c r="X14" i="3"/>
  <c r="AB14" i="3" s="1"/>
  <c r="R14" i="3"/>
  <c r="AG12" i="3"/>
  <c r="AH12" i="3"/>
  <c r="AJ12" i="3" s="1"/>
  <c r="AG19" i="3"/>
  <c r="AI19" i="3" s="1"/>
  <c r="AH19" i="3"/>
  <c r="AJ19" i="3" s="1"/>
  <c r="AG18" i="3"/>
  <c r="AH18" i="3"/>
  <c r="AJ18" i="3" s="1"/>
  <c r="AH17" i="3"/>
  <c r="AJ17" i="3" s="1"/>
  <c r="AG17" i="3"/>
  <c r="AH16" i="3"/>
  <c r="AJ16" i="3" s="1"/>
  <c r="AG16" i="3"/>
  <c r="AI16" i="3" s="1"/>
  <c r="AH15" i="3"/>
  <c r="AJ15" i="3" s="1"/>
  <c r="AG15" i="3"/>
  <c r="AI15" i="3" s="1"/>
  <c r="U14" i="3"/>
  <c r="Y14" i="3" s="1"/>
  <c r="V14" i="3"/>
  <c r="Z14" i="3" s="1"/>
  <c r="W13" i="3"/>
  <c r="AA13" i="3" s="1"/>
  <c r="X13" i="3"/>
  <c r="AB13" i="3" s="1"/>
  <c r="R13" i="3"/>
  <c r="U26" i="3"/>
  <c r="Y26" i="3" s="1"/>
  <c r="V26" i="3"/>
  <c r="Z26" i="3" s="1"/>
  <c r="U25" i="3"/>
  <c r="Y25" i="3" s="1"/>
  <c r="V25" i="3"/>
  <c r="Z25" i="3" s="1"/>
  <c r="U24" i="3"/>
  <c r="Y24" i="3" s="1"/>
  <c r="V24" i="3"/>
  <c r="Z24" i="3" s="1"/>
  <c r="V27" i="3"/>
  <c r="Z27" i="3" s="1"/>
  <c r="U27" i="3"/>
  <c r="Y27" i="3" s="1"/>
  <c r="U23" i="3"/>
  <c r="Y23" i="3" s="1"/>
  <c r="V23" i="3"/>
  <c r="Z23" i="3" s="1"/>
  <c r="U22" i="3"/>
  <c r="V22" i="3"/>
  <c r="Z22" i="3" s="1"/>
  <c r="W21" i="3"/>
  <c r="AA21" i="3" s="1"/>
  <c r="X21" i="3"/>
  <c r="AB21" i="3" s="1"/>
  <c r="R21" i="3"/>
  <c r="AL19" i="3"/>
  <c r="AN19" i="3" s="1"/>
  <c r="AK19" i="3"/>
  <c r="AM19" i="3" s="1"/>
  <c r="T19" i="3"/>
  <c r="AD19" i="3" s="1"/>
  <c r="S19" i="3"/>
  <c r="AK18" i="3"/>
  <c r="AM18" i="3" s="1"/>
  <c r="AL18" i="3"/>
  <c r="AN18" i="3" s="1"/>
  <c r="S18" i="3"/>
  <c r="T18" i="3"/>
  <c r="AD18" i="3" s="1"/>
  <c r="AK17" i="3"/>
  <c r="AM17" i="3" s="1"/>
  <c r="AL17" i="3"/>
  <c r="AN17" i="3" s="1"/>
  <c r="S17" i="3"/>
  <c r="T17" i="3"/>
  <c r="AD17" i="3" s="1"/>
  <c r="AK16" i="3"/>
  <c r="AM16" i="3" s="1"/>
  <c r="AL16" i="3"/>
  <c r="AN16" i="3" s="1"/>
  <c r="S16" i="3"/>
  <c r="AC16" i="3" s="1"/>
  <c r="T16" i="3"/>
  <c r="AD16" i="3" s="1"/>
  <c r="AK15" i="3"/>
  <c r="AM15" i="3" s="1"/>
  <c r="AL15" i="3"/>
  <c r="AN15" i="3" s="1"/>
  <c r="S15" i="3"/>
  <c r="T15" i="3"/>
  <c r="Y12" i="3" l="1"/>
  <c r="AI12" i="3"/>
  <c r="AG28" i="3"/>
  <c r="AI28" i="3" s="1"/>
  <c r="AH28" i="3"/>
  <c r="AJ28" i="3" s="1"/>
  <c r="X28" i="3"/>
  <c r="AB28" i="3" s="1"/>
  <c r="W28" i="3"/>
  <c r="AA28" i="3" s="1"/>
  <c r="R28" i="3"/>
  <c r="Q28" i="3" s="1"/>
  <c r="AE28" i="3" s="1"/>
  <c r="AK28" i="3"/>
  <c r="AM28" i="3" s="1"/>
  <c r="AL28" i="3"/>
  <c r="AN28" i="3" s="1"/>
  <c r="S28" i="3"/>
  <c r="AC28" i="3" s="1"/>
  <c r="T28" i="3"/>
  <c r="AD28" i="3" s="1"/>
  <c r="U28" i="3"/>
  <c r="Y28" i="3" s="1"/>
  <c r="V28" i="3"/>
  <c r="Z28" i="3" s="1"/>
  <c r="Q15" i="3"/>
  <c r="AE15" i="3" s="1"/>
  <c r="AF15" i="3"/>
  <c r="AF27" i="3"/>
  <c r="Q26" i="3"/>
  <c r="AE26" i="3" s="1"/>
  <c r="AF13" i="3"/>
  <c r="Q13" i="3"/>
  <c r="Q16" i="3"/>
  <c r="AE16" i="3" s="1"/>
  <c r="AF16" i="3"/>
  <c r="Q19" i="3"/>
  <c r="AE19" i="3" s="1"/>
  <c r="AF19" i="3"/>
  <c r="Q17" i="3"/>
  <c r="AF17" i="3"/>
  <c r="AF22" i="3"/>
  <c r="Q22" i="3"/>
  <c r="AE22" i="3" s="1"/>
  <c r="Q14" i="3"/>
  <c r="AE14" i="3" s="1"/>
  <c r="AF14" i="3"/>
  <c r="Q24" i="3"/>
  <c r="AF24" i="3"/>
  <c r="Q23" i="3"/>
  <c r="AE23" i="3" s="1"/>
  <c r="AF23" i="3"/>
  <c r="AF12" i="3"/>
  <c r="Q12" i="3"/>
  <c r="AF20" i="3"/>
  <c r="Q20" i="3"/>
  <c r="AE20" i="3" s="1"/>
  <c r="Q18" i="3"/>
  <c r="AE18" i="3" s="1"/>
  <c r="AF18" i="3"/>
  <c r="Q25" i="3"/>
  <c r="AE25" i="3" s="1"/>
  <c r="AF25" i="3"/>
  <c r="AF21" i="3"/>
  <c r="Q21" i="3"/>
  <c r="AE21" i="3" s="1"/>
  <c r="AE12" i="3" l="1"/>
  <c r="AK94" i="3"/>
  <c r="AM94" i="3" s="1"/>
  <c r="AL94" i="3"/>
  <c r="AN94" i="3" s="1"/>
  <c r="AL91" i="3"/>
  <c r="AN91" i="3" s="1"/>
  <c r="AK91" i="3"/>
  <c r="AM91" i="3" s="1"/>
  <c r="R83" i="3"/>
  <c r="X70" i="3"/>
  <c r="AB70" i="3" s="1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AD94" i="3" s="1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N90" i="3" s="1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AI102" i="3" s="1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AB88" i="3" s="1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AB87" i="3" s="1"/>
  <c r="X82" i="3"/>
  <c r="AB82" i="3" s="1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Z66" i="3" s="1"/>
  <c r="U63" i="3"/>
  <c r="Y63" i="3" s="1"/>
  <c r="V63" i="3"/>
  <c r="Z63" i="3" s="1"/>
  <c r="U61" i="3"/>
  <c r="Y61" i="3" s="1"/>
  <c r="V61" i="3"/>
  <c r="Z61" i="3" s="1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M71" i="3" s="1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Z38" i="3" s="1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Z33" i="3" s="1"/>
  <c r="U32" i="3"/>
  <c r="Y32" i="3" s="1"/>
  <c r="V32" i="3"/>
  <c r="Z32" i="3" s="1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AB66" i="3" s="1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M103" i="3" s="1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AD106" i="3" s="1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Y87" i="3" s="1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AD53" i="3" s="1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AB29" i="3" s="1"/>
  <c r="R29" i="3"/>
  <c r="U79" i="3"/>
  <c r="Y79" i="3" s="1"/>
  <c r="V79" i="3"/>
  <c r="Z79" i="3" s="1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AD31" i="3" s="1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M96" i="3" s="1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AC48" i="3" s="1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AN54" i="3" s="1"/>
  <c r="S54" i="3"/>
  <c r="AC54" i="3" s="1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AB33" i="3" s="1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M32" i="3" s="1"/>
  <c r="AL32" i="3"/>
  <c r="AN32" i="3" s="1"/>
  <c r="AL105" i="3"/>
  <c r="AN105" i="3" s="1"/>
  <c r="AK105" i="3"/>
  <c r="AK104" i="3"/>
  <c r="AM104" i="3" s="1"/>
  <c r="AL104" i="3"/>
  <c r="AN104" i="3" s="1"/>
  <c r="S103" i="3"/>
  <c r="T103" i="3"/>
  <c r="AD103" i="3" s="1"/>
  <c r="S102" i="3"/>
  <c r="AC102" i="3" s="1"/>
  <c r="T102" i="3"/>
  <c r="AD102" i="3" s="1"/>
  <c r="S100" i="3"/>
  <c r="T100" i="3"/>
  <c r="AD100" i="3" s="1"/>
  <c r="AK99" i="3"/>
  <c r="AM99" i="3" s="1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L48" i="3"/>
  <c r="AN48" i="3" s="1"/>
  <c r="AL46" i="3"/>
  <c r="AN46" i="3" s="1"/>
  <c r="AK46" i="3"/>
  <c r="AM46" i="3" s="1"/>
  <c r="AK45" i="3"/>
  <c r="AL45" i="3"/>
  <c r="AN45" i="3" s="1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AB103" i="3" s="1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AD14" i="3" l="1"/>
  <c r="AM61" i="3"/>
  <c r="AM48" i="3"/>
  <c r="AM11" i="3"/>
  <c r="AM47" i="3"/>
  <c r="AF26" i="3"/>
  <c r="AM105" i="3"/>
  <c r="AM97" i="3"/>
  <c r="Y103" i="3"/>
  <c r="Y67" i="3"/>
  <c r="AA74" i="3"/>
  <c r="Y99" i="3"/>
  <c r="AM45" i="3"/>
  <c r="AD54" i="3"/>
  <c r="AM38" i="3"/>
  <c r="AN99" i="3"/>
  <c r="AD47" i="3"/>
  <c r="AD56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E105" i="3" s="1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E102" i="3" s="1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E84" i="3" s="1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E48" i="3" s="1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E61" i="3" s="1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89" i="3" l="1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D128" i="7" s="1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A53" i="8"/>
  <c r="AC48" i="8"/>
  <c r="B57" i="7" l="1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Q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P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J7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AD75" i="8" s="1"/>
  <c r="F164" i="7"/>
  <c r="AD49" i="8" s="1"/>
  <c r="B52" i="8" s="1"/>
  <c r="F170" i="7"/>
  <c r="AD55" i="8" s="1"/>
  <c r="F165" i="7"/>
  <c r="AD50" i="8" s="1"/>
  <c r="Q4" i="8" s="1"/>
  <c r="F167" i="7"/>
  <c r="F186" i="7"/>
  <c r="AD71" i="8" s="1"/>
  <c r="F183" i="7"/>
  <c r="AD68" i="8" s="1"/>
  <c r="F168" i="7"/>
  <c r="AD53" i="8" s="1"/>
  <c r="F181" i="7"/>
  <c r="AD66" i="8" s="1"/>
  <c r="F191" i="7"/>
  <c r="AD76" i="8" s="1"/>
  <c r="F176" i="7"/>
  <c r="AD61" i="8" s="1"/>
  <c r="F162" i="7"/>
  <c r="AD47" i="8" s="1"/>
  <c r="F189" i="7"/>
  <c r="AD74" i="8" s="1"/>
  <c r="F161" i="7"/>
  <c r="AD46" i="8" s="1"/>
  <c r="F184" i="7"/>
  <c r="AD69" i="8" s="1"/>
  <c r="F169" i="7"/>
  <c r="AD54" i="8" s="1"/>
  <c r="F163" i="7"/>
  <c r="AD48" i="8" s="1"/>
  <c r="F185" i="7"/>
  <c r="AD70" i="8" s="1"/>
  <c r="F160" i="7"/>
  <c r="AD45" i="8" s="1"/>
  <c r="F173" i="7"/>
  <c r="AD58" i="8" s="1"/>
  <c r="F166" i="7"/>
  <c r="AD51" i="8" s="1"/>
  <c r="F175" i="7"/>
  <c r="AD60" i="8" s="1"/>
  <c r="F177" i="7"/>
  <c r="AD62" i="8" s="1"/>
  <c r="F193" i="7"/>
  <c r="AD78" i="8" s="1"/>
  <c r="F172" i="7"/>
  <c r="AD57" i="8" s="1"/>
  <c r="F174" i="7"/>
  <c r="AD59" i="8" s="1"/>
  <c r="F179" i="7"/>
  <c r="AD64" i="8" s="1"/>
  <c r="F180" i="7"/>
  <c r="AD65" i="8" s="1"/>
  <c r="F178" i="7"/>
  <c r="AD63" i="8" s="1"/>
  <c r="F192" i="7"/>
  <c r="AD77" i="8" s="1"/>
  <c r="F171" i="7"/>
  <c r="AD56" i="8" s="1"/>
  <c r="F182" i="7"/>
  <c r="AD67" i="8" s="1"/>
  <c r="F187" i="7"/>
  <c r="AD72" i="8" s="1"/>
  <c r="F188" i="7"/>
  <c r="AD73" i="8" s="1"/>
  <c r="F195" i="7"/>
  <c r="AD80" i="8" s="1"/>
  <c r="F194" i="7"/>
  <c r="AD79" i="8" s="1"/>
  <c r="AD52" i="8"/>
  <c r="AC50" i="8"/>
  <c r="A55" i="8"/>
  <c r="F55" i="7" l="1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Q8" i="8"/>
  <c r="R6" i="8"/>
  <c r="R4" i="8"/>
  <c r="R8" i="8"/>
  <c r="Q6" i="8"/>
  <c r="S6" i="8"/>
  <c r="S8" i="8"/>
  <c r="AI66" i="8"/>
  <c r="AM66" i="8"/>
  <c r="AU66" i="8"/>
  <c r="AQ66" i="8"/>
  <c r="AY66" i="8"/>
  <c r="AR66" i="8"/>
  <c r="AT66" i="8"/>
  <c r="BB66" i="8"/>
  <c r="BJ66" i="8"/>
  <c r="AN66" i="8"/>
  <c r="AP66" i="8"/>
  <c r="BG66" i="8"/>
  <c r="AG66" i="8"/>
  <c r="AL66" i="8"/>
  <c r="BD66" i="8"/>
  <c r="AJ66" i="8"/>
  <c r="AE66" i="8" s="1"/>
  <c r="AO66" i="8"/>
  <c r="BC66" i="8"/>
  <c r="BK66" i="8"/>
  <c r="BF66" i="8"/>
  <c r="BO66" i="8"/>
  <c r="AH66" i="8"/>
  <c r="BI66" i="8"/>
  <c r="BL66" i="8"/>
  <c r="AX66" i="8"/>
  <c r="AF66" i="8"/>
  <c r="AK66" i="8"/>
  <c r="AZ66" i="8"/>
  <c r="BH66" i="8"/>
  <c r="AW66" i="8"/>
  <c r="AV66" i="8"/>
  <c r="BE66" i="8"/>
  <c r="BM66" i="8"/>
  <c r="AS66" i="8"/>
  <c r="AB66" i="8"/>
  <c r="BA66" i="8"/>
  <c r="BN66" i="8"/>
  <c r="AH47" i="8"/>
  <c r="AL47" i="8"/>
  <c r="AT47" i="8"/>
  <c r="AP47" i="8"/>
  <c r="AX47" i="8"/>
  <c r="AF47" i="8"/>
  <c r="AK47" i="8"/>
  <c r="AZ47" i="8"/>
  <c r="BI47" i="8"/>
  <c r="AV47" i="8"/>
  <c r="BF47" i="8"/>
  <c r="AJ47" i="8"/>
  <c r="AE47" i="8" s="1"/>
  <c r="AR47" i="8"/>
  <c r="BC47" i="8"/>
  <c r="AU47" i="8"/>
  <c r="AW47" i="8"/>
  <c r="BB47" i="8"/>
  <c r="BJ47" i="8"/>
  <c r="AY47" i="8"/>
  <c r="BN47" i="8"/>
  <c r="AB47" i="8"/>
  <c r="AQ47" i="8"/>
  <c r="BG47" i="8"/>
  <c r="BL47" i="8"/>
  <c r="AM47" i="8"/>
  <c r="BD47" i="8"/>
  <c r="AS47" i="8"/>
  <c r="BK47" i="8"/>
  <c r="BO47" i="8"/>
  <c r="BH47" i="8"/>
  <c r="BM47" i="8"/>
  <c r="BA47" i="8"/>
  <c r="AG47" i="8"/>
  <c r="BE47" i="8"/>
  <c r="B50" i="8"/>
  <c r="AN47" i="8"/>
  <c r="AI47" i="8"/>
  <c r="AO47" i="8"/>
  <c r="H4" i="8"/>
  <c r="AQ78" i="8"/>
  <c r="AY78" i="8"/>
  <c r="AI78" i="8"/>
  <c r="AM78" i="8"/>
  <c r="AU78" i="8"/>
  <c r="AJ78" i="8"/>
  <c r="AE78" i="8" s="1"/>
  <c r="AV78" i="8"/>
  <c r="AX78" i="8"/>
  <c r="BF78" i="8"/>
  <c r="AR78" i="8"/>
  <c r="AT78" i="8"/>
  <c r="BC78" i="8"/>
  <c r="BK78" i="8"/>
  <c r="AN78" i="8"/>
  <c r="AP78" i="8"/>
  <c r="BH78" i="8"/>
  <c r="AS78" i="8"/>
  <c r="BG78" i="8"/>
  <c r="AW78" i="8"/>
  <c r="AO78" i="8"/>
  <c r="BD78" i="8"/>
  <c r="BI78" i="8"/>
  <c r="BJ78" i="8"/>
  <c r="AF78" i="8"/>
  <c r="AK78" i="8"/>
  <c r="AZ78" i="8"/>
  <c r="BA78" i="8"/>
  <c r="BM78" i="8"/>
  <c r="BL78" i="8"/>
  <c r="BB78" i="8"/>
  <c r="AH78" i="8"/>
  <c r="BO78" i="8"/>
  <c r="AB78" i="8"/>
  <c r="AL78" i="8"/>
  <c r="AG78" i="8"/>
  <c r="BN78" i="8"/>
  <c r="BE78" i="8"/>
  <c r="AJ61" i="8"/>
  <c r="AE61" i="8" s="1"/>
  <c r="AN61" i="8"/>
  <c r="AV61" i="8"/>
  <c r="AF61" i="8"/>
  <c r="AR61" i="8"/>
  <c r="AZ61" i="8"/>
  <c r="AS61" i="8"/>
  <c r="AU61" i="8"/>
  <c r="BC61" i="8"/>
  <c r="AO61" i="8"/>
  <c r="AQ61" i="8"/>
  <c r="BH61" i="8"/>
  <c r="AH61" i="8"/>
  <c r="AK61" i="8"/>
  <c r="AM61" i="8"/>
  <c r="BE61" i="8"/>
  <c r="AP61" i="8"/>
  <c r="BD61" i="8"/>
  <c r="BL61" i="8"/>
  <c r="AT61" i="8"/>
  <c r="BG61" i="8"/>
  <c r="BK61" i="8"/>
  <c r="AG61" i="8"/>
  <c r="AL61" i="8"/>
  <c r="BA61" i="8"/>
  <c r="BM61" i="8"/>
  <c r="AW61" i="8"/>
  <c r="AI61" i="8"/>
  <c r="BJ61" i="8"/>
  <c r="AB61" i="8"/>
  <c r="BF61" i="8"/>
  <c r="BN61" i="8"/>
  <c r="AY61" i="8"/>
  <c r="AX61" i="8"/>
  <c r="BB61" i="8"/>
  <c r="BI61" i="8"/>
  <c r="BO61" i="8"/>
  <c r="AG76" i="8"/>
  <c r="AK76" i="8"/>
  <c r="AS76" i="8"/>
  <c r="AO76" i="8"/>
  <c r="AW76" i="8"/>
  <c r="AP76" i="8"/>
  <c r="AR76" i="8"/>
  <c r="BH76" i="8"/>
  <c r="AI76" i="8"/>
  <c r="AL76" i="8"/>
  <c r="AN76" i="8"/>
  <c r="BE76" i="8"/>
  <c r="AY76" i="8"/>
  <c r="BB76" i="8"/>
  <c r="AH76" i="8"/>
  <c r="AM76" i="8"/>
  <c r="BA76" i="8"/>
  <c r="BI76" i="8"/>
  <c r="BD76" i="8"/>
  <c r="BM76" i="8"/>
  <c r="AF76" i="8"/>
  <c r="AZ76" i="8"/>
  <c r="AV76" i="8"/>
  <c r="BO76" i="8"/>
  <c r="AX76" i="8"/>
  <c r="BF76" i="8"/>
  <c r="BN76" i="8"/>
  <c r="AQ76" i="8"/>
  <c r="AB76" i="8"/>
  <c r="BC76" i="8"/>
  <c r="AT76" i="8"/>
  <c r="BG76" i="8"/>
  <c r="BJ76" i="8"/>
  <c r="AJ76" i="8"/>
  <c r="AE76" i="8" s="1"/>
  <c r="BL76" i="8"/>
  <c r="BK76" i="8"/>
  <c r="AU76" i="8"/>
  <c r="AF73" i="8"/>
  <c r="AR73" i="8"/>
  <c r="AZ73" i="8"/>
  <c r="AJ73" i="8"/>
  <c r="AE73" i="8" s="1"/>
  <c r="AN73" i="8"/>
  <c r="AV73" i="8"/>
  <c r="AW73" i="8"/>
  <c r="AY73" i="8"/>
  <c r="BG73" i="8"/>
  <c r="AS73" i="8"/>
  <c r="AU73" i="8"/>
  <c r="BD73" i="8"/>
  <c r="AO73" i="8"/>
  <c r="AQ73" i="8"/>
  <c r="BA73" i="8"/>
  <c r="AT73" i="8"/>
  <c r="BH73" i="8"/>
  <c r="BL73" i="8"/>
  <c r="BE73" i="8"/>
  <c r="BK73" i="8"/>
  <c r="AI73" i="8"/>
  <c r="BB73" i="8"/>
  <c r="BN73" i="8"/>
  <c r="AP73" i="8"/>
  <c r="BI73" i="8"/>
  <c r="BJ73" i="8"/>
  <c r="BM73" i="8"/>
  <c r="AH73" i="8"/>
  <c r="AX73" i="8"/>
  <c r="BC73" i="8"/>
  <c r="AG73" i="8"/>
  <c r="AB73" i="8"/>
  <c r="AK73" i="8"/>
  <c r="AL73" i="8"/>
  <c r="AM73" i="8"/>
  <c r="BO73" i="8"/>
  <c r="BF73" i="8"/>
  <c r="AJ77" i="8"/>
  <c r="AE77" i="8" s="1"/>
  <c r="AN77" i="8"/>
  <c r="AV77" i="8"/>
  <c r="AF77" i="8"/>
  <c r="AR77" i="8"/>
  <c r="AZ77" i="8"/>
  <c r="AT77" i="8"/>
  <c r="BC77" i="8"/>
  <c r="AP77" i="8"/>
  <c r="BH77" i="8"/>
  <c r="AG77" i="8"/>
  <c r="AI77" i="8"/>
  <c r="AL77" i="8"/>
  <c r="BE77" i="8"/>
  <c r="AO77" i="8"/>
  <c r="AQ77" i="8"/>
  <c r="BD77" i="8"/>
  <c r="AS77" i="8"/>
  <c r="BG77" i="8"/>
  <c r="BI77" i="8"/>
  <c r="BJ77" i="8"/>
  <c r="AK77" i="8"/>
  <c r="BA77" i="8"/>
  <c r="BM77" i="8"/>
  <c r="AH77" i="8"/>
  <c r="AM77" i="8"/>
  <c r="AY77" i="8"/>
  <c r="BB77" i="8"/>
  <c r="AX77" i="8"/>
  <c r="BN77" i="8"/>
  <c r="AU77" i="8"/>
  <c r="BK77" i="8"/>
  <c r="BL77" i="8"/>
  <c r="BF77" i="8"/>
  <c r="AB77" i="8"/>
  <c r="AW77" i="8"/>
  <c r="BO77" i="8"/>
  <c r="AH63" i="8"/>
  <c r="AL63" i="8"/>
  <c r="AT63" i="8"/>
  <c r="AP63" i="8"/>
  <c r="AX63" i="8"/>
  <c r="AG63" i="8"/>
  <c r="AY63" i="8"/>
  <c r="BA63" i="8"/>
  <c r="BI63" i="8"/>
  <c r="AU63" i="8"/>
  <c r="AW63" i="8"/>
  <c r="BF63" i="8"/>
  <c r="AQ63" i="8"/>
  <c r="AS63" i="8"/>
  <c r="BC63" i="8"/>
  <c r="AV63" i="8"/>
  <c r="BB63" i="8"/>
  <c r="BJ63" i="8"/>
  <c r="BN63" i="8"/>
  <c r="AJ63" i="8"/>
  <c r="AE63" i="8" s="1"/>
  <c r="BG63" i="8"/>
  <c r="BK63" i="8"/>
  <c r="BD63" i="8"/>
  <c r="AR63" i="8"/>
  <c r="BO63" i="8"/>
  <c r="AO63" i="8"/>
  <c r="BM63" i="8"/>
  <c r="AB63" i="8"/>
  <c r="AF63" i="8"/>
  <c r="BE63" i="8"/>
  <c r="AN63" i="8"/>
  <c r="AK63" i="8"/>
  <c r="AZ63" i="8"/>
  <c r="BL63" i="8"/>
  <c r="AM63" i="8"/>
  <c r="BH63" i="8"/>
  <c r="AI63" i="8"/>
  <c r="AO72" i="8"/>
  <c r="AW72" i="8"/>
  <c r="AG72" i="8"/>
  <c r="AK72" i="8"/>
  <c r="AS72" i="8"/>
  <c r="AU72" i="8"/>
  <c r="BD72" i="8"/>
  <c r="AQ72" i="8"/>
  <c r="BA72" i="8"/>
  <c r="BI72" i="8"/>
  <c r="AJ72" i="8"/>
  <c r="AE72" i="8" s="1"/>
  <c r="AH72" i="8"/>
  <c r="AM72" i="8"/>
  <c r="BF72" i="8"/>
  <c r="AP72" i="8"/>
  <c r="AR72" i="8"/>
  <c r="BE72" i="8"/>
  <c r="AV72" i="8"/>
  <c r="BH72" i="8"/>
  <c r="BK72" i="8"/>
  <c r="AI72" i="8"/>
  <c r="AN72" i="8"/>
  <c r="BB72" i="8"/>
  <c r="BN72" i="8"/>
  <c r="AY72" i="8"/>
  <c r="AL72" i="8"/>
  <c r="AX72" i="8"/>
  <c r="BC72" i="8"/>
  <c r="BO72" i="8"/>
  <c r="AT72" i="8"/>
  <c r="BJ72" i="8"/>
  <c r="BM72" i="8"/>
  <c r="AB72" i="8"/>
  <c r="AF72" i="8"/>
  <c r="BL72" i="8"/>
  <c r="AZ72" i="8"/>
  <c r="BG72" i="8"/>
  <c r="AI74" i="8"/>
  <c r="AM74" i="8"/>
  <c r="AU74" i="8"/>
  <c r="AQ74" i="8"/>
  <c r="AY74" i="8"/>
  <c r="AG74" i="8"/>
  <c r="AL74" i="8"/>
  <c r="BB74" i="8"/>
  <c r="AW74" i="8"/>
  <c r="BG74" i="8"/>
  <c r="AS74" i="8"/>
  <c r="BD74" i="8"/>
  <c r="AV74" i="8"/>
  <c r="AX74" i="8"/>
  <c r="BC74" i="8"/>
  <c r="BK74" i="8"/>
  <c r="AF74" i="8"/>
  <c r="AK74" i="8"/>
  <c r="AZ74" i="8"/>
  <c r="BO74" i="8"/>
  <c r="AR74" i="8"/>
  <c r="BH74" i="8"/>
  <c r="BL74" i="8"/>
  <c r="AN74" i="8"/>
  <c r="BE74" i="8"/>
  <c r="AT74" i="8"/>
  <c r="BN74" i="8"/>
  <c r="AH74" i="8"/>
  <c r="AJ74" i="8"/>
  <c r="AE74" i="8" s="1"/>
  <c r="AP74" i="8"/>
  <c r="BI74" i="8"/>
  <c r="BF74" i="8"/>
  <c r="BA74" i="8"/>
  <c r="AB74" i="8"/>
  <c r="BJ74" i="8"/>
  <c r="AO74" i="8"/>
  <c r="BM74" i="8"/>
  <c r="AO48" i="8"/>
  <c r="AW48" i="8"/>
  <c r="AG48" i="8"/>
  <c r="AK48" i="8"/>
  <c r="AS48" i="8"/>
  <c r="BA48" i="8"/>
  <c r="AH48" i="8"/>
  <c r="AM48" i="8"/>
  <c r="BD48" i="8"/>
  <c r="AF48" i="8"/>
  <c r="AX48" i="8"/>
  <c r="AZ48" i="8"/>
  <c r="BI48" i="8"/>
  <c r="AT48" i="8"/>
  <c r="AV48" i="8"/>
  <c r="BF48" i="8"/>
  <c r="AY48" i="8"/>
  <c r="BE48" i="8"/>
  <c r="AJ48" i="8"/>
  <c r="AE48" i="8" s="1"/>
  <c r="AI48" i="8"/>
  <c r="AN48" i="8"/>
  <c r="AU48" i="8"/>
  <c r="BN48" i="8"/>
  <c r="AQ48" i="8"/>
  <c r="BG48" i="8"/>
  <c r="BL48" i="8"/>
  <c r="BB48" i="8"/>
  <c r="BJ48" i="8"/>
  <c r="AB48" i="8"/>
  <c r="AL48" i="8"/>
  <c r="BH48" i="8"/>
  <c r="BM48" i="8"/>
  <c r="BK48" i="8"/>
  <c r="BO48" i="8"/>
  <c r="AR48" i="8"/>
  <c r="BC48" i="8"/>
  <c r="AP48" i="8"/>
  <c r="K4" i="8"/>
  <c r="B51" i="8"/>
  <c r="AP51" i="8"/>
  <c r="AX51" i="8"/>
  <c r="AH51" i="8"/>
  <c r="AL51" i="8"/>
  <c r="AT51" i="8"/>
  <c r="AU51" i="8"/>
  <c r="AW51" i="8"/>
  <c r="BE51" i="8"/>
  <c r="AQ51" i="8"/>
  <c r="AS51" i="8"/>
  <c r="BB51" i="8"/>
  <c r="BJ51" i="8"/>
  <c r="AM51" i="8"/>
  <c r="AO51" i="8"/>
  <c r="BG51" i="8"/>
  <c r="AR51" i="8"/>
  <c r="BF51" i="8"/>
  <c r="AV51" i="8"/>
  <c r="BI51" i="8"/>
  <c r="BK51" i="8"/>
  <c r="AI51" i="8"/>
  <c r="AN51" i="8"/>
  <c r="BC51" i="8"/>
  <c r="BO51" i="8"/>
  <c r="AY51" i="8"/>
  <c r="BL51" i="8"/>
  <c r="AB51" i="8"/>
  <c r="BA51" i="8"/>
  <c r="BH51" i="8"/>
  <c r="BN51" i="8"/>
  <c r="AF51" i="8"/>
  <c r="AZ51" i="8"/>
  <c r="AG51" i="8"/>
  <c r="AJ51" i="8"/>
  <c r="AE51" i="8" s="1"/>
  <c r="BM51" i="8"/>
  <c r="AK51" i="8"/>
  <c r="BD51" i="8"/>
  <c r="AO56" i="8"/>
  <c r="AW56" i="8"/>
  <c r="AG56" i="8"/>
  <c r="AK56" i="8"/>
  <c r="AS56" i="8"/>
  <c r="BA56" i="8"/>
  <c r="AT56" i="8"/>
  <c r="AV56" i="8"/>
  <c r="BD56" i="8"/>
  <c r="AP56" i="8"/>
  <c r="AR56" i="8"/>
  <c r="BI56" i="8"/>
  <c r="AI56" i="8"/>
  <c r="AL56" i="8"/>
  <c r="AN56" i="8"/>
  <c r="BF56" i="8"/>
  <c r="AQ56" i="8"/>
  <c r="BE56" i="8"/>
  <c r="BH56" i="8"/>
  <c r="BL56" i="8"/>
  <c r="AJ56" i="8"/>
  <c r="AE56" i="8" s="1"/>
  <c r="BB56" i="8"/>
  <c r="BN56" i="8"/>
  <c r="AF56" i="8"/>
  <c r="AZ56" i="8"/>
  <c r="BJ56" i="8"/>
  <c r="AH56" i="8"/>
  <c r="AM56" i="8"/>
  <c r="AU56" i="8"/>
  <c r="BG56" i="8"/>
  <c r="BO56" i="8"/>
  <c r="BK56" i="8"/>
  <c r="BM56" i="8"/>
  <c r="AB56" i="8"/>
  <c r="AY56" i="8"/>
  <c r="BC56" i="8"/>
  <c r="AX56" i="8"/>
  <c r="AO80" i="8"/>
  <c r="AW80" i="8"/>
  <c r="AG80" i="8"/>
  <c r="AK80" i="8"/>
  <c r="AS80" i="8"/>
  <c r="AH80" i="8"/>
  <c r="AM80" i="8"/>
  <c r="BD80" i="8"/>
  <c r="AF80" i="8"/>
  <c r="AX80" i="8"/>
  <c r="AZ80" i="8"/>
  <c r="BA80" i="8"/>
  <c r="BI80" i="8"/>
  <c r="AT80" i="8"/>
  <c r="AV80" i="8"/>
  <c r="BF80" i="8"/>
  <c r="AY80" i="8"/>
  <c r="BE80" i="8"/>
  <c r="AL80" i="8"/>
  <c r="BN80" i="8"/>
  <c r="BG80" i="8"/>
  <c r="BJ80" i="8"/>
  <c r="AU80" i="8"/>
  <c r="BB80" i="8"/>
  <c r="AR80" i="8"/>
  <c r="AI80" i="8"/>
  <c r="BH80" i="8"/>
  <c r="BM80" i="8"/>
  <c r="AQ80" i="8"/>
  <c r="AJ80" i="8"/>
  <c r="AE80" i="8" s="1"/>
  <c r="AN80" i="8"/>
  <c r="AB80" i="8"/>
  <c r="BO80" i="8"/>
  <c r="AP80" i="8"/>
  <c r="BC80" i="8"/>
  <c r="BL80" i="8"/>
  <c r="BK80" i="8"/>
  <c r="AI50" i="8"/>
  <c r="AM50" i="8"/>
  <c r="AU50" i="8"/>
  <c r="AQ50" i="8"/>
  <c r="AY50" i="8"/>
  <c r="AS50" i="8"/>
  <c r="BB50" i="8"/>
  <c r="BJ50" i="8"/>
  <c r="AJ50" i="8"/>
  <c r="AE50" i="8" s="1"/>
  <c r="AO50" i="8"/>
  <c r="BG50" i="8"/>
  <c r="AF50" i="8"/>
  <c r="AH50" i="8"/>
  <c r="AK50" i="8"/>
  <c r="AZ50" i="8"/>
  <c r="BD50" i="8"/>
  <c r="AN50" i="8"/>
  <c r="AP50" i="8"/>
  <c r="BC50" i="8"/>
  <c r="BK50" i="8"/>
  <c r="AR50" i="8"/>
  <c r="BF50" i="8"/>
  <c r="BO50" i="8"/>
  <c r="AG50" i="8"/>
  <c r="AL50" i="8"/>
  <c r="BA50" i="8"/>
  <c r="BH50" i="8"/>
  <c r="BL50" i="8"/>
  <c r="AT50" i="8"/>
  <c r="BM50" i="8"/>
  <c r="AW50" i="8"/>
  <c r="BE50" i="8"/>
  <c r="BI50" i="8"/>
  <c r="AV50" i="8"/>
  <c r="AX50" i="8"/>
  <c r="BN50" i="8"/>
  <c r="AB50" i="8"/>
  <c r="AI58" i="8"/>
  <c r="AM58" i="8"/>
  <c r="AU58" i="8"/>
  <c r="AQ58" i="8"/>
  <c r="AY58" i="8"/>
  <c r="AF58" i="8"/>
  <c r="AH58" i="8"/>
  <c r="AK58" i="8"/>
  <c r="AZ58" i="8"/>
  <c r="BB58" i="8"/>
  <c r="BJ58" i="8"/>
  <c r="AV58" i="8"/>
  <c r="AX58" i="8"/>
  <c r="BG58" i="8"/>
  <c r="AR58" i="8"/>
  <c r="AT58" i="8"/>
  <c r="BD58" i="8"/>
  <c r="AW58" i="8"/>
  <c r="BC58" i="8"/>
  <c r="BK58" i="8"/>
  <c r="AG58" i="8"/>
  <c r="AL58" i="8"/>
  <c r="BA58" i="8"/>
  <c r="BO58" i="8"/>
  <c r="AS58" i="8"/>
  <c r="BH58" i="8"/>
  <c r="AO58" i="8"/>
  <c r="BE58" i="8"/>
  <c r="BL58" i="8"/>
  <c r="AJ58" i="8"/>
  <c r="AE58" i="8" s="1"/>
  <c r="AN58" i="8"/>
  <c r="BN58" i="8"/>
  <c r="BF58" i="8"/>
  <c r="BI58" i="8"/>
  <c r="BM58" i="8"/>
  <c r="AP58" i="8"/>
  <c r="AB58" i="8"/>
  <c r="AJ45" i="8"/>
  <c r="AN45" i="8"/>
  <c r="AV45" i="8"/>
  <c r="AF45" i="8"/>
  <c r="AR45" i="8"/>
  <c r="AZ45" i="8"/>
  <c r="AT45" i="8"/>
  <c r="BC45" i="8"/>
  <c r="B4" i="8"/>
  <c r="AP45" i="8"/>
  <c r="BH45" i="8"/>
  <c r="AG45" i="8"/>
  <c r="AI45" i="8"/>
  <c r="AL45" i="8"/>
  <c r="BA45" i="8"/>
  <c r="BE45" i="8"/>
  <c r="AO45" i="8"/>
  <c r="AQ45" i="8"/>
  <c r="BD45" i="8"/>
  <c r="BL45" i="8"/>
  <c r="AU45" i="8"/>
  <c r="BG45" i="8"/>
  <c r="AH45" i="8"/>
  <c r="AM45" i="8"/>
  <c r="BM45" i="8"/>
  <c r="B48" i="8"/>
  <c r="AX45" i="8"/>
  <c r="AK45" i="8"/>
  <c r="BI45" i="8"/>
  <c r="BB45" i="8"/>
  <c r="AS45" i="8"/>
  <c r="BK45" i="8"/>
  <c r="BN45" i="8"/>
  <c r="AB45" i="8"/>
  <c r="AW45" i="8"/>
  <c r="BO45" i="8"/>
  <c r="AY45" i="8"/>
  <c r="BF45" i="8"/>
  <c r="BJ45" i="8"/>
  <c r="AQ46" i="8"/>
  <c r="AY46" i="8"/>
  <c r="AI46" i="8"/>
  <c r="AM46" i="8"/>
  <c r="AU46" i="8"/>
  <c r="AJ46" i="8"/>
  <c r="AE46" i="8" s="1"/>
  <c r="AV46" i="8"/>
  <c r="AX46" i="8"/>
  <c r="BF46" i="8"/>
  <c r="AR46" i="8"/>
  <c r="AT46" i="8"/>
  <c r="BC46" i="8"/>
  <c r="BK46" i="8"/>
  <c r="AN46" i="8"/>
  <c r="AP46" i="8"/>
  <c r="BH46" i="8"/>
  <c r="E4" i="8"/>
  <c r="AS46" i="8"/>
  <c r="BG46" i="8"/>
  <c r="BL46" i="8"/>
  <c r="BD46" i="8"/>
  <c r="AH46" i="8"/>
  <c r="BM46" i="8"/>
  <c r="AO46" i="8"/>
  <c r="AL46" i="8"/>
  <c r="BA46" i="8"/>
  <c r="BB46" i="8"/>
  <c r="AK46" i="8"/>
  <c r="AZ46" i="8"/>
  <c r="BI46" i="8"/>
  <c r="B49" i="8"/>
  <c r="AW46" i="8"/>
  <c r="BJ46" i="8"/>
  <c r="BO46" i="8"/>
  <c r="AB46" i="8"/>
  <c r="AF46" i="8"/>
  <c r="BE46" i="8"/>
  <c r="BN46" i="8"/>
  <c r="AG46" i="8"/>
  <c r="AH55" i="8"/>
  <c r="AL55" i="8"/>
  <c r="AT55" i="8"/>
  <c r="AP55" i="8"/>
  <c r="AX55" i="8"/>
  <c r="AR55" i="8"/>
  <c r="BI55" i="8"/>
  <c r="AI55" i="8"/>
  <c r="AN55" i="8"/>
  <c r="BF55" i="8"/>
  <c r="AG55" i="8"/>
  <c r="AY55" i="8"/>
  <c r="BA55" i="8"/>
  <c r="BC55" i="8"/>
  <c r="AM55" i="8"/>
  <c r="AO55" i="8"/>
  <c r="BB55" i="8"/>
  <c r="BJ55" i="8"/>
  <c r="AJ55" i="8"/>
  <c r="AE55" i="8" s="1"/>
  <c r="AS55" i="8"/>
  <c r="BE55" i="8"/>
  <c r="BN55" i="8"/>
  <c r="AF55" i="8"/>
  <c r="AK55" i="8"/>
  <c r="AZ55" i="8"/>
  <c r="AV55" i="8"/>
  <c r="BG55" i="8"/>
  <c r="BO55" i="8"/>
  <c r="AU55" i="8"/>
  <c r="AQ55" i="8"/>
  <c r="AW55" i="8"/>
  <c r="BD55" i="8"/>
  <c r="BH55" i="8"/>
  <c r="BK55" i="8"/>
  <c r="BM55" i="8"/>
  <c r="BL55" i="8"/>
  <c r="AB55" i="8"/>
  <c r="AP75" i="8"/>
  <c r="AX75" i="8"/>
  <c r="AH75" i="8"/>
  <c r="AL75" i="8"/>
  <c r="AT75" i="8"/>
  <c r="AI75" i="8"/>
  <c r="AN75" i="8"/>
  <c r="BE75" i="8"/>
  <c r="AJ75" i="8"/>
  <c r="AE75" i="8" s="1"/>
  <c r="AG75" i="8"/>
  <c r="AY75" i="8"/>
  <c r="BB75" i="8"/>
  <c r="BJ75" i="8"/>
  <c r="AU75" i="8"/>
  <c r="AW75" i="8"/>
  <c r="BG75" i="8"/>
  <c r="AF75" i="8"/>
  <c r="AK75" i="8"/>
  <c r="AZ75" i="8"/>
  <c r="BF75" i="8"/>
  <c r="AO75" i="8"/>
  <c r="BA75" i="8"/>
  <c r="AV75" i="8"/>
  <c r="BO75" i="8"/>
  <c r="AR75" i="8"/>
  <c r="BH75" i="8"/>
  <c r="BK75" i="8"/>
  <c r="BL75" i="8"/>
  <c r="BC75" i="8"/>
  <c r="AQ75" i="8"/>
  <c r="BN75" i="8"/>
  <c r="AM75" i="8"/>
  <c r="AS75" i="8"/>
  <c r="BM75" i="8"/>
  <c r="BD75" i="8"/>
  <c r="BI75" i="8"/>
  <c r="AB75" i="8"/>
  <c r="AP67" i="8"/>
  <c r="AX67" i="8"/>
  <c r="AH67" i="8"/>
  <c r="AL67" i="8"/>
  <c r="AT67" i="8"/>
  <c r="AV67" i="8"/>
  <c r="BE67" i="8"/>
  <c r="AR67" i="8"/>
  <c r="BB67" i="8"/>
  <c r="BJ67" i="8"/>
  <c r="AI67" i="8"/>
  <c r="AN67" i="8"/>
  <c r="BG67" i="8"/>
  <c r="AQ67" i="8"/>
  <c r="AS67" i="8"/>
  <c r="BF67" i="8"/>
  <c r="AU67" i="8"/>
  <c r="AM67" i="8"/>
  <c r="BC67" i="8"/>
  <c r="BO67" i="8"/>
  <c r="BI67" i="8"/>
  <c r="BL67" i="8"/>
  <c r="AO67" i="8"/>
  <c r="AG67" i="8"/>
  <c r="BD67" i="8"/>
  <c r="AW67" i="8"/>
  <c r="BK67" i="8"/>
  <c r="AF67" i="8"/>
  <c r="BA67" i="8"/>
  <c r="BN67" i="8"/>
  <c r="AK67" i="8"/>
  <c r="BH67" i="8"/>
  <c r="AY67" i="8"/>
  <c r="BM67" i="8"/>
  <c r="AZ67" i="8"/>
  <c r="AB67" i="8"/>
  <c r="AJ67" i="8"/>
  <c r="AE67" i="8" s="1"/>
  <c r="AP59" i="8"/>
  <c r="AX59" i="8"/>
  <c r="AH59" i="8"/>
  <c r="AL59" i="8"/>
  <c r="AT59" i="8"/>
  <c r="AM59" i="8"/>
  <c r="AO59" i="8"/>
  <c r="BE59" i="8"/>
  <c r="AF59" i="8"/>
  <c r="AK59" i="8"/>
  <c r="AZ59" i="8"/>
  <c r="BB59" i="8"/>
  <c r="BJ59" i="8"/>
  <c r="AV59" i="8"/>
  <c r="BG59" i="8"/>
  <c r="AJ59" i="8"/>
  <c r="AE59" i="8" s="1"/>
  <c r="AG59" i="8"/>
  <c r="AY59" i="8"/>
  <c r="BA59" i="8"/>
  <c r="BF59" i="8"/>
  <c r="AW59" i="8"/>
  <c r="BO59" i="8"/>
  <c r="AS59" i="8"/>
  <c r="BH59" i="8"/>
  <c r="AU59" i="8"/>
  <c r="BC59" i="8"/>
  <c r="BI59" i="8"/>
  <c r="AN59" i="8"/>
  <c r="BN59" i="8"/>
  <c r="AI59" i="8"/>
  <c r="AB59" i="8"/>
  <c r="BK59" i="8"/>
  <c r="BM59" i="8"/>
  <c r="BD59" i="8"/>
  <c r="AQ59" i="8"/>
  <c r="AR59" i="8"/>
  <c r="BL59" i="8"/>
  <c r="AO64" i="8"/>
  <c r="AW64" i="8"/>
  <c r="AG64" i="8"/>
  <c r="AK64" i="8"/>
  <c r="AS64" i="8"/>
  <c r="AJ64" i="8"/>
  <c r="AE64" i="8" s="1"/>
  <c r="AI64" i="8"/>
  <c r="AL64" i="8"/>
  <c r="AN64" i="8"/>
  <c r="BD64" i="8"/>
  <c r="AY64" i="8"/>
  <c r="BA64" i="8"/>
  <c r="BI64" i="8"/>
  <c r="AU64" i="8"/>
  <c r="BF64" i="8"/>
  <c r="AF64" i="8"/>
  <c r="AX64" i="8"/>
  <c r="AZ64" i="8"/>
  <c r="BE64" i="8"/>
  <c r="AH64" i="8"/>
  <c r="AM64" i="8"/>
  <c r="AT64" i="8"/>
  <c r="BN64" i="8"/>
  <c r="AP64" i="8"/>
  <c r="BG64" i="8"/>
  <c r="BK64" i="8"/>
  <c r="AV64" i="8"/>
  <c r="BB64" i="8"/>
  <c r="BM64" i="8"/>
  <c r="AB64" i="8"/>
  <c r="BH64" i="8"/>
  <c r="AR64" i="8"/>
  <c r="BC64" i="8"/>
  <c r="BL64" i="8"/>
  <c r="BJ64" i="8"/>
  <c r="AQ64" i="8"/>
  <c r="BO64" i="8"/>
  <c r="AQ54" i="8"/>
  <c r="AY54" i="8"/>
  <c r="AI54" i="8"/>
  <c r="AM54" i="8"/>
  <c r="AU54" i="8"/>
  <c r="AN54" i="8"/>
  <c r="AP54" i="8"/>
  <c r="BF54" i="8"/>
  <c r="AG54" i="8"/>
  <c r="AL54" i="8"/>
  <c r="BA54" i="8"/>
  <c r="BC54" i="8"/>
  <c r="BK54" i="8"/>
  <c r="AJ54" i="8"/>
  <c r="AE54" i="8" s="1"/>
  <c r="AW54" i="8"/>
  <c r="BH54" i="8"/>
  <c r="AF54" i="8"/>
  <c r="AH54" i="8"/>
  <c r="AK54" i="8"/>
  <c r="AZ54" i="8"/>
  <c r="BG54" i="8"/>
  <c r="AO54" i="8"/>
  <c r="BB54" i="8"/>
  <c r="AV54" i="8"/>
  <c r="BJ54" i="8"/>
  <c r="AR54" i="8"/>
  <c r="BI54" i="8"/>
  <c r="BM54" i="8"/>
  <c r="AB54" i="8"/>
  <c r="AX54" i="8"/>
  <c r="BD54" i="8"/>
  <c r="BO54" i="8"/>
  <c r="AT54" i="8"/>
  <c r="BL54" i="8"/>
  <c r="BE54" i="8"/>
  <c r="BN54" i="8"/>
  <c r="AS54" i="8"/>
  <c r="AQ62" i="8"/>
  <c r="AY62" i="8"/>
  <c r="AI62" i="8"/>
  <c r="AM62" i="8"/>
  <c r="AU62" i="8"/>
  <c r="AW62" i="8"/>
  <c r="BF62" i="8"/>
  <c r="AS62" i="8"/>
  <c r="BC62" i="8"/>
  <c r="BK62" i="8"/>
  <c r="AO62" i="8"/>
  <c r="BH62" i="8"/>
  <c r="AR62" i="8"/>
  <c r="AT62" i="8"/>
  <c r="BG62" i="8"/>
  <c r="AJ62" i="8"/>
  <c r="AE62" i="8" s="1"/>
  <c r="AX62" i="8"/>
  <c r="AP62" i="8"/>
  <c r="BD62" i="8"/>
  <c r="AG62" i="8"/>
  <c r="AL62" i="8"/>
  <c r="BA62" i="8"/>
  <c r="BM62" i="8"/>
  <c r="AB62" i="8"/>
  <c r="AN62" i="8"/>
  <c r="BL62" i="8"/>
  <c r="AF62" i="8"/>
  <c r="BE62" i="8"/>
  <c r="AV62" i="8"/>
  <c r="BJ62" i="8"/>
  <c r="BB62" i="8"/>
  <c r="BO62" i="8"/>
  <c r="AH62" i="8"/>
  <c r="BN62" i="8"/>
  <c r="BI62" i="8"/>
  <c r="AZ62" i="8"/>
  <c r="AK62" i="8"/>
  <c r="AF57" i="8"/>
  <c r="AR57" i="8"/>
  <c r="AZ57" i="8"/>
  <c r="AJ57" i="8"/>
  <c r="AE57" i="8" s="1"/>
  <c r="AN57" i="8"/>
  <c r="AV57" i="8"/>
  <c r="AX57" i="8"/>
  <c r="BG57" i="8"/>
  <c r="AT57" i="8"/>
  <c r="BD57" i="8"/>
  <c r="AP57" i="8"/>
  <c r="AS57" i="8"/>
  <c r="AU57" i="8"/>
  <c r="BH57" i="8"/>
  <c r="AW57" i="8"/>
  <c r="AO57" i="8"/>
  <c r="BE57" i="8"/>
  <c r="BL57" i="8"/>
  <c r="AB57" i="8"/>
  <c r="AK57" i="8"/>
  <c r="BB57" i="8"/>
  <c r="BN57" i="8"/>
  <c r="AQ57" i="8"/>
  <c r="BK57" i="8"/>
  <c r="BM57" i="8"/>
  <c r="BF57" i="8"/>
  <c r="BJ57" i="8"/>
  <c r="AM57" i="8"/>
  <c r="AY57" i="8"/>
  <c r="BC57" i="8"/>
  <c r="AH57" i="8"/>
  <c r="AL57" i="8"/>
  <c r="BO57" i="8"/>
  <c r="AG57" i="8"/>
  <c r="BA57" i="8"/>
  <c r="AI57" i="8"/>
  <c r="BI57" i="8"/>
  <c r="AQ70" i="8"/>
  <c r="AY70" i="8"/>
  <c r="AI70" i="8"/>
  <c r="AM70" i="8"/>
  <c r="AU70" i="8"/>
  <c r="AO70" i="8"/>
  <c r="BF70" i="8"/>
  <c r="AF70" i="8"/>
  <c r="AH70" i="8"/>
  <c r="AK70" i="8"/>
  <c r="AZ70" i="8"/>
  <c r="BC70" i="8"/>
  <c r="BK70" i="8"/>
  <c r="AV70" i="8"/>
  <c r="AX70" i="8"/>
  <c r="BH70" i="8"/>
  <c r="AG70" i="8"/>
  <c r="AL70" i="8"/>
  <c r="BG70" i="8"/>
  <c r="AN70" i="8"/>
  <c r="BB70" i="8"/>
  <c r="AJ70" i="8"/>
  <c r="AE70" i="8" s="1"/>
  <c r="BM70" i="8"/>
  <c r="AW70" i="8"/>
  <c r="BD70" i="8"/>
  <c r="BL70" i="8"/>
  <c r="AP70" i="8"/>
  <c r="BI70" i="8"/>
  <c r="BO70" i="8"/>
  <c r="BA70" i="8"/>
  <c r="AR70" i="8"/>
  <c r="BE70" i="8"/>
  <c r="BN70" i="8"/>
  <c r="AB70" i="8"/>
  <c r="AS70" i="8"/>
  <c r="AT70" i="8"/>
  <c r="BJ70" i="8"/>
  <c r="B53" i="8"/>
  <c r="AG68" i="8"/>
  <c r="AK68" i="8"/>
  <c r="AS68" i="8"/>
  <c r="AO68" i="8"/>
  <c r="AW68" i="8"/>
  <c r="AF68" i="8"/>
  <c r="AX68" i="8"/>
  <c r="AZ68" i="8"/>
  <c r="BH68" i="8"/>
  <c r="AJ68" i="8"/>
  <c r="AE68" i="8" s="1"/>
  <c r="AT68" i="8"/>
  <c r="AV68" i="8"/>
  <c r="BE68" i="8"/>
  <c r="AP68" i="8"/>
  <c r="AR68" i="8"/>
  <c r="BB68" i="8"/>
  <c r="AU68" i="8"/>
  <c r="BA68" i="8"/>
  <c r="BI68" i="8"/>
  <c r="AY68" i="8"/>
  <c r="BM68" i="8"/>
  <c r="AQ68" i="8"/>
  <c r="BF68" i="8"/>
  <c r="BJ68" i="8"/>
  <c r="AH68" i="8"/>
  <c r="AM68" i="8"/>
  <c r="BC68" i="8"/>
  <c r="BO68" i="8"/>
  <c r="BK68" i="8"/>
  <c r="BN68" i="8"/>
  <c r="BL68" i="8"/>
  <c r="BD68" i="8"/>
  <c r="AB68" i="8"/>
  <c r="AN68" i="8"/>
  <c r="AI68" i="8"/>
  <c r="BG68" i="8"/>
  <c r="AL68" i="8"/>
  <c r="AH79" i="8"/>
  <c r="AL79" i="8"/>
  <c r="AT79" i="8"/>
  <c r="AP79" i="8"/>
  <c r="AX79" i="8"/>
  <c r="AF79" i="8"/>
  <c r="AK79" i="8"/>
  <c r="AZ79" i="8"/>
  <c r="BA79" i="8"/>
  <c r="BI79" i="8"/>
  <c r="AV79" i="8"/>
  <c r="BF79" i="8"/>
  <c r="AJ79" i="8"/>
  <c r="AE79" i="8" s="1"/>
  <c r="AR79" i="8"/>
  <c r="BC79" i="8"/>
  <c r="AU79" i="8"/>
  <c r="AW79" i="8"/>
  <c r="BB79" i="8"/>
  <c r="BJ79" i="8"/>
  <c r="AG79" i="8"/>
  <c r="BN79" i="8"/>
  <c r="AS79" i="8"/>
  <c r="BG79" i="8"/>
  <c r="AO79" i="8"/>
  <c r="BD79" i="8"/>
  <c r="AQ79" i="8"/>
  <c r="BK79" i="8"/>
  <c r="BO79" i="8"/>
  <c r="AI79" i="8"/>
  <c r="BH79" i="8"/>
  <c r="BM79" i="8"/>
  <c r="AB79" i="8"/>
  <c r="AY79" i="8"/>
  <c r="BE79" i="8"/>
  <c r="AM79" i="8"/>
  <c r="BL79" i="8"/>
  <c r="AN79" i="8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E60" i="8" s="1"/>
  <c r="AU60" i="8"/>
  <c r="AR60" i="8"/>
  <c r="BL60" i="8"/>
  <c r="BC60" i="8"/>
  <c r="BK60" i="8"/>
  <c r="BG60" i="8"/>
  <c r="AT60" i="8"/>
  <c r="AJ69" i="8"/>
  <c r="AE69" i="8" s="1"/>
  <c r="AN69" i="8"/>
  <c r="AV69" i="8"/>
  <c r="AF69" i="8"/>
  <c r="AR69" i="8"/>
  <c r="AZ69" i="8"/>
  <c r="AH69" i="8"/>
  <c r="AK69" i="8"/>
  <c r="AM69" i="8"/>
  <c r="BC69" i="8"/>
  <c r="AX69" i="8"/>
  <c r="BH69" i="8"/>
  <c r="AT69" i="8"/>
  <c r="BE69" i="8"/>
  <c r="AW69" i="8"/>
  <c r="AY69" i="8"/>
  <c r="BD69" i="8"/>
  <c r="AI69" i="8"/>
  <c r="AU69" i="8"/>
  <c r="BM69" i="8"/>
  <c r="AQ69" i="8"/>
  <c r="BF69" i="8"/>
  <c r="BJ69" i="8"/>
  <c r="AS69" i="8"/>
  <c r="BA69" i="8"/>
  <c r="AP69" i="8"/>
  <c r="BI69" i="8"/>
  <c r="BO69" i="8"/>
  <c r="AG69" i="8"/>
  <c r="BL69" i="8"/>
  <c r="AO69" i="8"/>
  <c r="BK69" i="8"/>
  <c r="AL69" i="8"/>
  <c r="BG69" i="8"/>
  <c r="BB69" i="8"/>
  <c r="BN69" i="8"/>
  <c r="AB69" i="8"/>
  <c r="AJ53" i="8"/>
  <c r="AE53" i="8" s="1"/>
  <c r="AN53" i="8"/>
  <c r="AV53" i="8"/>
  <c r="AF53" i="8"/>
  <c r="AR53" i="8"/>
  <c r="AZ53" i="8"/>
  <c r="AG53" i="8"/>
  <c r="AI53" i="8"/>
  <c r="AL53" i="8"/>
  <c r="BA53" i="8"/>
  <c r="BC53" i="8"/>
  <c r="AW53" i="8"/>
  <c r="AY53" i="8"/>
  <c r="BH53" i="8"/>
  <c r="AS53" i="8"/>
  <c r="AU53" i="8"/>
  <c r="BE53" i="8"/>
  <c r="AX53" i="8"/>
  <c r="BD53" i="8"/>
  <c r="BL53" i="8"/>
  <c r="AK53" i="8"/>
  <c r="BJ53" i="8"/>
  <c r="BI53" i="8"/>
  <c r="BM53" i="8"/>
  <c r="BF53" i="8"/>
  <c r="BK53" i="8"/>
  <c r="AT53" i="8"/>
  <c r="AB53" i="8"/>
  <c r="BO53" i="8"/>
  <c r="AM53" i="8"/>
  <c r="BG53" i="8"/>
  <c r="AH53" i="8"/>
  <c r="AP53" i="8"/>
  <c r="BN53" i="8"/>
  <c r="BB53" i="8"/>
  <c r="AO53" i="8"/>
  <c r="AQ53" i="8"/>
  <c r="A56" i="8"/>
  <c r="E52" i="8"/>
  <c r="M52" i="8"/>
  <c r="F52" i="8"/>
  <c r="N52" i="8"/>
  <c r="G52" i="8"/>
  <c r="O52" i="8"/>
  <c r="J52" i="8"/>
  <c r="R52" i="8"/>
  <c r="L52" i="8"/>
  <c r="P52" i="8"/>
  <c r="Q52" i="8"/>
  <c r="H52" i="8"/>
  <c r="C52" i="8"/>
  <c r="K52" i="8"/>
  <c r="S52" i="8"/>
  <c r="I52" i="8"/>
  <c r="D52" i="8"/>
  <c r="AC51" i="8"/>
  <c r="AH71" i="8"/>
  <c r="AL71" i="8"/>
  <c r="AT71" i="8"/>
  <c r="AP71" i="8"/>
  <c r="AX71" i="8"/>
  <c r="AJ71" i="8"/>
  <c r="AE71" i="8" s="1"/>
  <c r="AQ71" i="8"/>
  <c r="AS71" i="8"/>
  <c r="BA71" i="8"/>
  <c r="BI71" i="8"/>
  <c r="AM71" i="8"/>
  <c r="AO71" i="8"/>
  <c r="BF71" i="8"/>
  <c r="AF71" i="8"/>
  <c r="AK71" i="8"/>
  <c r="AZ71" i="8"/>
  <c r="BC71" i="8"/>
  <c r="AI71" i="8"/>
  <c r="AN71" i="8"/>
  <c r="BB71" i="8"/>
  <c r="BJ71" i="8"/>
  <c r="AR71" i="8"/>
  <c r="BE71" i="8"/>
  <c r="BN71" i="8"/>
  <c r="AY71" i="8"/>
  <c r="AU71" i="8"/>
  <c r="AG71" i="8"/>
  <c r="BG71" i="8"/>
  <c r="BO71" i="8"/>
  <c r="AB71" i="8"/>
  <c r="AW71" i="8"/>
  <c r="BD71" i="8"/>
  <c r="BL71" i="8"/>
  <c r="BH71" i="8"/>
  <c r="BK71" i="8"/>
  <c r="AV71" i="8"/>
  <c r="BM71" i="8"/>
  <c r="AF49" i="8"/>
  <c r="AR49" i="8"/>
  <c r="AZ49" i="8"/>
  <c r="AJ49" i="8"/>
  <c r="AE49" i="8" s="1"/>
  <c r="AN49" i="8"/>
  <c r="AV49" i="8"/>
  <c r="AO49" i="8"/>
  <c r="AQ49" i="8"/>
  <c r="BG49" i="8"/>
  <c r="AH49" i="8"/>
  <c r="AK49" i="8"/>
  <c r="AM49" i="8"/>
  <c r="BD49" i="8"/>
  <c r="BL49" i="8"/>
  <c r="AX49" i="8"/>
  <c r="BI49" i="8"/>
  <c r="AG49" i="8"/>
  <c r="AI49" i="8"/>
  <c r="AL49" i="8"/>
  <c r="BA49" i="8"/>
  <c r="BH49" i="8"/>
  <c r="BC49" i="8"/>
  <c r="AY49" i="8"/>
  <c r="AB49" i="8"/>
  <c r="AU49" i="8"/>
  <c r="BN49" i="8"/>
  <c r="AW49" i="8"/>
  <c r="BE49" i="8"/>
  <c r="BM49" i="8"/>
  <c r="AT49" i="8"/>
  <c r="AS49" i="8"/>
  <c r="BB49" i="8"/>
  <c r="AP49" i="8"/>
  <c r="BJ49" i="8"/>
  <c r="BO49" i="8"/>
  <c r="BF49" i="8"/>
  <c r="BK49" i="8"/>
  <c r="N4" i="8"/>
  <c r="AF65" i="8"/>
  <c r="AR65" i="8"/>
  <c r="AZ65" i="8"/>
  <c r="AJ65" i="8"/>
  <c r="AE65" i="8" s="1"/>
  <c r="AN65" i="8"/>
  <c r="AV65" i="8"/>
  <c r="AP65" i="8"/>
  <c r="BG65" i="8"/>
  <c r="AG65" i="8"/>
  <c r="AI65" i="8"/>
  <c r="AL65" i="8"/>
  <c r="BD65" i="8"/>
  <c r="AW65" i="8"/>
  <c r="AY65" i="8"/>
  <c r="BA65" i="8"/>
  <c r="AH65" i="8"/>
  <c r="AK65" i="8"/>
  <c r="AM65" i="8"/>
  <c r="BH65" i="8"/>
  <c r="AQ65" i="8"/>
  <c r="BC65" i="8"/>
  <c r="BI65" i="8"/>
  <c r="BJ65" i="8"/>
  <c r="BL65" i="8"/>
  <c r="AX65" i="8"/>
  <c r="AB65" i="8"/>
  <c r="AT65" i="8"/>
  <c r="BN65" i="8"/>
  <c r="BE65" i="8"/>
  <c r="BM65" i="8"/>
  <c r="BK65" i="8"/>
  <c r="AO65" i="8"/>
  <c r="AU65" i="8"/>
  <c r="BO65" i="8"/>
  <c r="BF65" i="8"/>
  <c r="AS65" i="8"/>
  <c r="BB65" i="8"/>
  <c r="AG52" i="8"/>
  <c r="AK52" i="8"/>
  <c r="AS52" i="8"/>
  <c r="BA52" i="8"/>
  <c r="AO52" i="8"/>
  <c r="AW52" i="8"/>
  <c r="AY52" i="8"/>
  <c r="BH52" i="8"/>
  <c r="AU52" i="8"/>
  <c r="BE52" i="8"/>
  <c r="AQ52" i="8"/>
  <c r="BB52" i="8"/>
  <c r="AJ52" i="8"/>
  <c r="AE52" i="8" s="1"/>
  <c r="AT52" i="8"/>
  <c r="AV52" i="8"/>
  <c r="BI52" i="8"/>
  <c r="AF52" i="8"/>
  <c r="AZ52" i="8"/>
  <c r="BM52" i="8"/>
  <c r="AB52" i="8"/>
  <c r="AR52" i="8"/>
  <c r="BF52" i="8"/>
  <c r="BK52" i="8"/>
  <c r="AI52" i="8"/>
  <c r="AN52" i="8"/>
  <c r="BC52" i="8"/>
  <c r="BO52" i="8"/>
  <c r="AP52" i="8"/>
  <c r="BL52" i="8"/>
  <c r="BN52" i="8"/>
  <c r="AM52" i="8"/>
  <c r="BG52" i="8"/>
  <c r="AL52" i="8"/>
  <c r="AX52" i="8"/>
  <c r="BD52" i="8"/>
  <c r="BJ52" i="8"/>
  <c r="AH52" i="8"/>
  <c r="N6" i="8" l="1"/>
  <c r="O8" i="8"/>
  <c r="P8" i="8"/>
  <c r="P6" i="8"/>
  <c r="O6" i="8"/>
  <c r="O4" i="8"/>
  <c r="N8" i="8"/>
  <c r="AM39" i="8"/>
  <c r="AM40" i="8"/>
  <c r="I8" i="8"/>
  <c r="J6" i="8"/>
  <c r="I6" i="8"/>
  <c r="I4" i="8"/>
  <c r="J8" i="8"/>
  <c r="H6" i="8"/>
  <c r="H8" i="8"/>
  <c r="BO40" i="8"/>
  <c r="BO39" i="8"/>
  <c r="AK39" i="8"/>
  <c r="AK40" i="8"/>
  <c r="BL39" i="8"/>
  <c r="BL40" i="8"/>
  <c r="AG39" i="8"/>
  <c r="AG40" i="8"/>
  <c r="AF39" i="8"/>
  <c r="AF40" i="8"/>
  <c r="G50" i="8"/>
  <c r="O50" i="8"/>
  <c r="H50" i="8"/>
  <c r="P50" i="8"/>
  <c r="I50" i="8"/>
  <c r="Q50" i="8"/>
  <c r="D50" i="8"/>
  <c r="L50" i="8"/>
  <c r="F50" i="8"/>
  <c r="J50" i="8"/>
  <c r="K50" i="8"/>
  <c r="R50" i="8"/>
  <c r="M50" i="8"/>
  <c r="N50" i="8"/>
  <c r="S50" i="8"/>
  <c r="E50" i="8"/>
  <c r="C50" i="8"/>
  <c r="AW39" i="8"/>
  <c r="AW40" i="8"/>
  <c r="A57" i="8"/>
  <c r="I48" i="8"/>
  <c r="Q48" i="8"/>
  <c r="J48" i="8"/>
  <c r="R48" i="8"/>
  <c r="C48" i="8"/>
  <c r="K48" i="8"/>
  <c r="S48" i="8"/>
  <c r="F48" i="8"/>
  <c r="N48" i="8"/>
  <c r="E48" i="8"/>
  <c r="G48" i="8"/>
  <c r="H48" i="8"/>
  <c r="O48" i="8"/>
  <c r="D48" i="8"/>
  <c r="P48" i="8"/>
  <c r="L48" i="8"/>
  <c r="M48" i="8"/>
  <c r="AQ39" i="8"/>
  <c r="AQ40" i="8"/>
  <c r="AP39" i="8"/>
  <c r="AP40" i="8"/>
  <c r="AN39" i="8"/>
  <c r="AN40" i="8"/>
  <c r="BN39" i="8"/>
  <c r="BN40" i="8"/>
  <c r="BM40" i="8"/>
  <c r="BM39" i="8"/>
  <c r="AO39" i="8"/>
  <c r="AO40" i="8"/>
  <c r="B6" i="8"/>
  <c r="D8" i="8"/>
  <c r="C4" i="8"/>
  <c r="B8" i="8"/>
  <c r="C8" i="8"/>
  <c r="D6" i="8"/>
  <c r="C6" i="8"/>
  <c r="AJ39" i="8"/>
  <c r="AJ40" i="8"/>
  <c r="AE45" i="8"/>
  <c r="AX39" i="8"/>
  <c r="AX40" i="8"/>
  <c r="BH39" i="8"/>
  <c r="BH40" i="8"/>
  <c r="BE40" i="8"/>
  <c r="BE39" i="8"/>
  <c r="BC39" i="8"/>
  <c r="BC40" i="8"/>
  <c r="BJ39" i="8"/>
  <c r="BJ40" i="8"/>
  <c r="AH39" i="8"/>
  <c r="AH40" i="8"/>
  <c r="D49" i="8"/>
  <c r="L49" i="8"/>
  <c r="E49" i="8"/>
  <c r="M49" i="8"/>
  <c r="F49" i="8"/>
  <c r="N49" i="8"/>
  <c r="I49" i="8"/>
  <c r="Q49" i="8"/>
  <c r="O49" i="8"/>
  <c r="P49" i="8"/>
  <c r="R49" i="8"/>
  <c r="H49" i="8"/>
  <c r="C49" i="8"/>
  <c r="G49" i="8"/>
  <c r="J49" i="8"/>
  <c r="K49" i="8"/>
  <c r="S49" i="8"/>
  <c r="BF39" i="8"/>
  <c r="BF40" i="8"/>
  <c r="BB39" i="8"/>
  <c r="BB40" i="8"/>
  <c r="BG39" i="8"/>
  <c r="BG40" i="8"/>
  <c r="AL39" i="8"/>
  <c r="AL40" i="8"/>
  <c r="AZ39" i="8"/>
  <c r="AZ40" i="8"/>
  <c r="M8" i="8"/>
  <c r="K6" i="8"/>
  <c r="L6" i="8"/>
  <c r="K8" i="8"/>
  <c r="L4" i="8"/>
  <c r="L8" i="8"/>
  <c r="M6" i="8"/>
  <c r="BD39" i="8"/>
  <c r="BD40" i="8"/>
  <c r="AV39" i="8"/>
  <c r="AV40" i="8"/>
  <c r="H53" i="8"/>
  <c r="P53" i="8"/>
  <c r="I53" i="8"/>
  <c r="Q53" i="8"/>
  <c r="J53" i="8"/>
  <c r="R53" i="8"/>
  <c r="E53" i="8"/>
  <c r="M53" i="8"/>
  <c r="G53" i="8"/>
  <c r="K53" i="8"/>
  <c r="L53" i="8"/>
  <c r="C53" i="8"/>
  <c r="S53" i="8"/>
  <c r="D53" i="8"/>
  <c r="F53" i="8"/>
  <c r="N53" i="8"/>
  <c r="O53" i="8"/>
  <c r="F6" i="8"/>
  <c r="E8" i="8"/>
  <c r="F8" i="8"/>
  <c r="G8" i="8"/>
  <c r="E6" i="8"/>
  <c r="F4" i="8"/>
  <c r="G6" i="8"/>
  <c r="BK40" i="8"/>
  <c r="BK39" i="8"/>
  <c r="AS39" i="8"/>
  <c r="AS40" i="8"/>
  <c r="BA39" i="8"/>
  <c r="BA40" i="8"/>
  <c r="AT39" i="8"/>
  <c r="AT40" i="8"/>
  <c r="J51" i="8"/>
  <c r="R51" i="8"/>
  <c r="C51" i="8"/>
  <c r="K51" i="8"/>
  <c r="S51" i="8"/>
  <c r="D51" i="8"/>
  <c r="L51" i="8"/>
  <c r="G51" i="8"/>
  <c r="O51" i="8"/>
  <c r="Q51" i="8"/>
  <c r="E51" i="8"/>
  <c r="F51" i="8"/>
  <c r="M51" i="8"/>
  <c r="P51" i="8"/>
  <c r="H51" i="8"/>
  <c r="I51" i="8"/>
  <c r="N51" i="8"/>
  <c r="AC52" i="8"/>
  <c r="E9" i="8"/>
  <c r="B9" i="8"/>
  <c r="B54" i="8"/>
  <c r="AY39" i="8"/>
  <c r="AY40" i="8"/>
  <c r="BI39" i="8"/>
  <c r="BI40" i="8"/>
  <c r="AU40" i="8"/>
  <c r="AU39" i="8"/>
  <c r="AI39" i="8"/>
  <c r="AI40" i="8"/>
  <c r="AR39" i="8"/>
  <c r="AR40" i="8"/>
  <c r="BO41" i="8" l="1"/>
  <c r="BO43" i="8" s="1"/>
  <c r="AU41" i="8"/>
  <c r="AU43" i="8" s="1"/>
  <c r="AO41" i="8"/>
  <c r="AO43" i="8" s="1"/>
  <c r="AP41" i="8"/>
  <c r="AP43" i="8" s="1"/>
  <c r="AG41" i="8"/>
  <c r="AG43" i="8" s="1"/>
  <c r="AI41" i="8"/>
  <c r="AI43" i="8" s="1"/>
  <c r="BG41" i="8"/>
  <c r="BG43" i="8" s="1"/>
  <c r="BA41" i="8"/>
  <c r="BA43" i="8" s="1"/>
  <c r="BD41" i="8"/>
  <c r="BD43" i="8" s="1"/>
  <c r="BK41" i="8"/>
  <c r="BK43" i="8" s="1"/>
  <c r="BM41" i="8"/>
  <c r="BM43" i="8" s="1"/>
  <c r="C13" i="8"/>
  <c r="C11" i="8"/>
  <c r="B13" i="8"/>
  <c r="D13" i="8"/>
  <c r="C9" i="8"/>
  <c r="B11" i="8"/>
  <c r="D11" i="8"/>
  <c r="AV41" i="8"/>
  <c r="AV43" i="8" s="1"/>
  <c r="AN41" i="8"/>
  <c r="AN43" i="8" s="1"/>
  <c r="BB41" i="8"/>
  <c r="BB43" i="8" s="1"/>
  <c r="AH41" i="8"/>
  <c r="AH43" i="8" s="1"/>
  <c r="BH41" i="8"/>
  <c r="BH43" i="8" s="1"/>
  <c r="AW41" i="8"/>
  <c r="AW43" i="8" s="1"/>
  <c r="BL41" i="8"/>
  <c r="BL43" i="8" s="1"/>
  <c r="AZ41" i="8"/>
  <c r="AZ43" i="8" s="1"/>
  <c r="BF41" i="8"/>
  <c r="BF43" i="8" s="1"/>
  <c r="BJ41" i="8"/>
  <c r="BJ43" i="8" s="1"/>
  <c r="BN41" i="8"/>
  <c r="BN43" i="8" s="1"/>
  <c r="AS41" i="8"/>
  <c r="AS43" i="8" s="1"/>
  <c r="AE40" i="8"/>
  <c r="AE39" i="8"/>
  <c r="AQ41" i="8"/>
  <c r="AQ43" i="8" s="1"/>
  <c r="G11" i="8"/>
  <c r="G13" i="8"/>
  <c r="E11" i="8"/>
  <c r="F9" i="8"/>
  <c r="F11" i="8"/>
  <c r="F13" i="8"/>
  <c r="E13" i="8"/>
  <c r="AY41" i="8"/>
  <c r="AY43" i="8" s="1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X41" i="8"/>
  <c r="AX43" i="8" s="1"/>
  <c r="AL41" i="8"/>
  <c r="AL43" i="8" s="1"/>
  <c r="BC41" i="8"/>
  <c r="BC43" i="8" s="1"/>
  <c r="AF41" i="8"/>
  <c r="AF43" i="8" s="1"/>
  <c r="AR41" i="8"/>
  <c r="AR43" i="8" s="1"/>
  <c r="AT41" i="8"/>
  <c r="AT43" i="8" s="1"/>
  <c r="AK41" i="8"/>
  <c r="AK43" i="8" s="1"/>
  <c r="AC53" i="8"/>
  <c r="H9" i="8"/>
  <c r="B55" i="8"/>
  <c r="BI41" i="8"/>
  <c r="BI43" i="8" s="1"/>
  <c r="BE41" i="8"/>
  <c r="BE43" i="8" s="1"/>
  <c r="AJ41" i="8"/>
  <c r="AJ43" i="8" s="1"/>
  <c r="A58" i="8"/>
  <c r="AM41" i="8"/>
  <c r="AM43" i="8" s="1"/>
  <c r="Z41" i="8" l="1"/>
  <c r="Y57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E41" i="8"/>
  <c r="AE43" i="8" s="1"/>
  <c r="AC54" i="8"/>
  <c r="B56" i="8"/>
  <c r="Y56" i="8" l="1"/>
  <c r="Y63" i="8"/>
  <c r="Y51" i="8"/>
  <c r="Y54" i="8"/>
  <c r="Y59" i="8"/>
  <c r="Y53" i="8"/>
  <c r="Y47" i="8"/>
  <c r="Y62" i="8"/>
  <c r="Z42" i="8"/>
  <c r="Y58" i="8"/>
  <c r="Y52" i="8"/>
  <c r="Y50" i="8"/>
  <c r="Y45" i="8"/>
  <c r="Y61" i="8"/>
  <c r="Y49" i="8"/>
  <c r="Y55" i="8"/>
  <c r="Y46" i="8"/>
  <c r="Y48" i="8"/>
  <c r="Y60" i="8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64" i="8" l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A62" i="8" l="1"/>
  <c r="S13" i="8"/>
  <c r="S11" i="8"/>
  <c r="Q11" i="8"/>
  <c r="R11" i="8"/>
  <c r="R9" i="8"/>
  <c r="R13" i="8"/>
  <c r="Q13" i="8"/>
  <c r="AC57" i="8"/>
  <c r="J59" i="8"/>
  <c r="R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<sst xmlns="http://schemas.openxmlformats.org/spreadsheetml/2006/main" count="6940" uniqueCount="2258">
  <si>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</si>
  <si>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</si>
  <si>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</si>
  <si>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</si>
  <si>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</si>
  <si>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</si>
  <si>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</si>
  <si>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</si>
  <si>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</si>
  <si>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</si>
  <si>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</si>
  <si>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</si>
  <si>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</si>
  <si>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</si>
  <si>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</si>
  <si>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</si>
  <si>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</si>
  <si>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</si>
  <si>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</si>
  <si>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</si>
  <si>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</si>
  <si>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</si>
  <si>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</si>
  <si>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</si>
  <si>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</si>
  <si>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</si>
  <si>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</si>
  <si>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</si>
  <si>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</si>
  <si>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</si>
  <si>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</si>
  <si>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</si>
  <si>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</si>
  <si>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</si>
  <si>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</si>
  <si>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</si>
  <si>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</si>
  <si>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</si>
  <si>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</si>
  <si>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</si>
  <si>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</si>
  <si>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</si>
  <si>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</si>
  <si>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</si>
  <si>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</si>
  <si>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</si>
  <si>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</si>
  <si>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</si>
  <si>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</si>
  <si>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</si>
  <si>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</si>
  <si>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</si>
  <si>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</si>
  <si>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</si>
  <si>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</si>
  <si>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</si>
  <si>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</si>
  <si>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</si>
  <si>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</si>
  <si>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</si>
  <si>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</si>
  <si>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</si>
  <si>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</si>
  <si>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</si>
  <si>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</si>
  <si>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</si>
  <si>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</si>
  <si>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</si>
  <si>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</si>
  <si>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</si>
  <si>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</si>
  <si>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</si>
  <si>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</si>
  <si>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</si>
  <si>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</si>
  <si>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</si>
  <si>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</si>
  <si>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</si>
  <si>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</si>
  <si>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</si>
  <si>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</si>
  <si>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</si>
  <si>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</si>
  <si>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</si>
  <si>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</si>
  <si>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</si>
  <si>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</si>
  <si>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</si>
  <si>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</si>
  <si>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</si>
  <si>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</si>
  <si>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</si>
  <si>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</si>
  <si>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</si>
  <si>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</si>
  <si>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</si>
  <si>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</si>
  <si>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</si>
  <si>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</si>
  <si>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</si>
  <si>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</si>
  <si>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</si>
  <si>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</si>
  <si>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</si>
  <si>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</si>
  <si>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</si>
  <si>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</si>
  <si>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</si>
  <si>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</si>
  <si>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</si>
  <si>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</si>
  <si>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</si>
  <si>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</si>
  <si>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</si>
  <si>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</si>
  <si>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</si>
  <si>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</si>
  <si>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</si>
  <si>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</si>
  <si>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</si>
  <si>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</si>
  <si>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</si>
  <si>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</si>
  <si>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</si>
  <si>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</si>
  <si>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</si>
  <si>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</si>
  <si>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</si>
  <si>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</si>
  <si>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</si>
  <si>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</si>
  <si>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</si>
  <si>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</si>
  <si>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</si>
  <si>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</si>
  <si>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</si>
  <si>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</si>
  <si>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</si>
  <si>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</si>
  <si>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</si>
  <si>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</si>
  <si>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</si>
  <si>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</si>
  <si>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</si>
  <si>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</si>
  <si>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</si>
  <si>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</si>
  <si>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</si>
  <si>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</si>
  <si>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</si>
  <si>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</si>
  <si>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</si>
  <si>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</si>
  <si>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</si>
  <si>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</si>
  <si>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</si>
  <si>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</si>
  <si>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</si>
  <si>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</si>
  <si>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</si>
  <si>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</si>
  <si>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</si>
  <si>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</si>
  <si>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</si>
  <si>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</si>
  <si>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</si>
  <si>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</si>
  <si>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</si>
  <si>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</si>
  <si>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</si>
  <si>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</si>
  <si>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</si>
  <si>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</si>
  <si>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</si>
  <si>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</si>
  <si>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</si>
  <si>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</si>
  <si>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</si>
  <si>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</si>
  <si>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</si>
  <si>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</si>
  <si>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</si>
  <si>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</si>
  <si>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</si>
  <si>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</si>
  <si>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</si>
  <si>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</si>
  <si>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</si>
  <si>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</si>
  <si>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</si>
  <si>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</si>
  <si>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</si>
  <si>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</si>
  <si>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</si>
  <si>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</si>
  <si>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</si>
  <si>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</si>
  <si>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</si>
  <si>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</si>
  <si>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</si>
  <si>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</si>
  <si>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</si>
  <si>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</si>
  <si>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</si>
  <si>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</si>
  <si>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</si>
  <si>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</si>
  <si>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</si>
  <si>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</si>
  <si>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</si>
  <si>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</si>
  <si>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</si>
  <si>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</si>
  <si>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</si>
  <si>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</si>
  <si>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</si>
  <si>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</si>
  <si>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</si>
  <si>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</si>
  <si>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</si>
  <si>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</si>
  <si>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</si>
  <si>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</si>
  <si>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</si>
  <si>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</si>
  <si>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</si>
  <si>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</si>
  <si>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</si>
  <si>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</si>
  <si>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</si>
  <si>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</si>
  <si>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</si>
  <si>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</si>
  <si>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</si>
  <si>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</si>
  <si>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</si>
  <si>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</si>
  <si>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</si>
  <si>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</si>
  <si>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</si>
  <si>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</si>
  <si>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</si>
  <si>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</si>
  <si>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</si>
  <si>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</si>
  <si>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</si>
  <si>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</si>
  <si>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</si>
  <si>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</si>
  <si>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</si>
  <si>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</si>
  <si>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</si>
  <si>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</si>
  <si>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</si>
  <si>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</si>
  <si>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</si>
  <si>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</si>
  <si>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</si>
  <si>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</si>
  <si>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</si>
  <si>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</si>
  <si>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</si>
  <si>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</si>
  <si>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</si>
  <si>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</si>
  <si>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</si>
  <si>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</si>
  <si>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</si>
  <si>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</si>
  <si>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</si>
  <si>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</si>
  <si>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</si>
  <si>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</si>
  <si>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</si>
  <si>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</si>
  <si>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</si>
  <si>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</si>
  <si>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</si>
  <si>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</si>
  <si>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</si>
  <si>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</si>
  <si>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</si>
  <si>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</si>
  <si>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</si>
  <si>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</si>
  <si>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</si>
  <si>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</si>
  <si>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</si>
  <si>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</si>
  <si>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</si>
  <si>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</si>
  <si>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</si>
  <si>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</si>
  <si>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</si>
  <si>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</si>
  <si>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</si>
  <si>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</si>
  <si>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</si>
  <si>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</si>
  <si>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</si>
  <si>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</si>
  <si>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</si>
  <si>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</si>
  <si>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</si>
  <si>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</si>
  <si>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</si>
  <si>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</si>
  <si>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</si>
  <si>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</si>
  <si>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</si>
  <si>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</si>
  <si>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</si>
  <si>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</si>
  <si>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</si>
  <si>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</si>
  <si>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</si>
  <si>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</si>
  <si>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</si>
  <si>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</si>
  <si>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</si>
  <si>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</si>
  <si>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</si>
  <si>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</si>
  <si>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</si>
  <si>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</si>
  <si>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</si>
  <si>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</si>
  <si>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</si>
  <si>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</si>
  <si>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</si>
  <si>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</si>
  <si>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</si>
  <si>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</si>
  <si>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</si>
  <si>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</si>
  <si>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</si>
  <si>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</si>
  <si>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</si>
  <si>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</si>
  <si>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</si>
  <si>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</si>
  <si>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</si>
  <si>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</si>
  <si>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</si>
  <si>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</si>
  <si>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</si>
  <si>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</si>
  <si>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</si>
  <si>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</si>
  <si>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</si>
  <si>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</si>
  <si>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</si>
  <si>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</si>
  <si>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</si>
  <si>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</si>
  <si>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</si>
  <si>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</si>
  <si>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</si>
  <si>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</si>
  <si>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</si>
  <si>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</si>
  <si>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</si>
  <si>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</si>
  <si>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</si>
  <si>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</si>
  <si>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</si>
  <si>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</si>
  <si>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</si>
  <si>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</si>
  <si>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</si>
  <si>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</si>
  <si>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</si>
  <si>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</si>
  <si>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</si>
  <si>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</si>
  <si>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</si>
  <si>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</si>
  <si>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</si>
  <si>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</si>
  <si>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</si>
  <si>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</si>
  <si>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</si>
  <si>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</si>
  <si>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</si>
  <si>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</si>
  <si>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</si>
  <si>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</si>
  <si>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</si>
  <si>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</si>
  <si>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</si>
  <si>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</si>
  <si>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</si>
  <si>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</si>
  <si>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</si>
  <si>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</si>
  <si>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</si>
  <si>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</si>
  <si>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</si>
  <si>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</si>
  <si>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</si>
  <si>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</si>
  <si>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</si>
  <si>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</si>
  <si>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</si>
  <si>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</si>
  <si>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</si>
  <si>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</si>
  <si>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</si>
  <si>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</si>
  <si>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</si>
  <si>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</si>
  <si>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</si>
  <si>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</si>
  <si>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</si>
  <si>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</si>
  <si>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</si>
  <si>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</si>
  <si>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</si>
  <si>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</si>
  <si>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</si>
  <si>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</si>
  <si>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</si>
  <si>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</si>
  <si>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</si>
  <si>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</si>
  <si>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</si>
  <si>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</si>
  <si>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</si>
  <si>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</si>
  <si>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</si>
  <si>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</si>
  <si>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</si>
  <si>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</si>
  <si>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</si>
  <si>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</si>
  <si>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</si>
  <si>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</si>
  <si>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</si>
  <si>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</si>
  <si>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</si>
  <si>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</si>
  <si>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</si>
  <si>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</si>
  <si>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</si>
  <si>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</si>
  <si>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</si>
  <si>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</si>
  <si>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</si>
  <si>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</si>
  <si>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</si>
  <si>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</si>
  <si>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</si>
  <si>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</si>
  <si>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</si>
  <si>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</si>
  <si>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</si>
  <si>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</si>
  <si>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</si>
  <si>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</si>
  <si>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</si>
  <si>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</si>
  <si>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</si>
  <si>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</si>
  <si>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</si>
  <si>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</si>
  <si>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</si>
  <si>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</si>
  <si>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</si>
  <si>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</si>
  <si>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</si>
  <si>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</si>
  <si>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</si>
  <si>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</si>
  <si>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</si>
  <si>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</si>
  <si>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</si>
  <si>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</si>
  <si>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</si>
  <si>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</si>
  <si>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</si>
  <si>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</si>
  <si>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</si>
  <si>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</si>
  <si>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</si>
  <si>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</si>
  <si>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</si>
  <si>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</si>
  <si>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</si>
  <si>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</si>
  <si>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</si>
  <si>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</si>
  <si>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</si>
  <si>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</si>
  <si>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</si>
  <si>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</si>
  <si>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</si>
  <si>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</si>
  <si>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</si>
  <si>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</si>
  <si>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</si>
  <si>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</si>
  <si>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</si>
  <si>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</si>
  <si>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</si>
  <si>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</si>
  <si>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</si>
  <si>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</si>
  <si>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</si>
  <si>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</si>
  <si>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</si>
  <si>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</si>
  <si>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</si>
  <si>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</si>
  <si>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</si>
  <si>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</si>
  <si>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</si>
  <si>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</si>
  <si>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</si>
  <si>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</si>
  <si>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</si>
  <si>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</si>
  <si>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</si>
  <si>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</si>
  <si>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</si>
  <si>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</si>
  <si>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</si>
  <si>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</si>
  <si>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</si>
  <si>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</si>
  <si>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</si>
  <si>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</si>
  <si>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</si>
  <si>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</si>
  <si>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</si>
  <si>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</si>
  <si>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</si>
  <si>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</si>
  <si>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</si>
  <si>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</si>
  <si>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</si>
  <si>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</si>
  <si>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</si>
  <si>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</si>
  <si>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</si>
  <si>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</si>
  <si>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</si>
  <si>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</si>
  <si>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</si>
  <si>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</si>
  <si>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</si>
  <si>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</si>
  <si>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</si>
  <si>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</si>
  <si>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</si>
  <si>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</si>
  <si>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</si>
  <si>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</si>
  <si>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</si>
  <si>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</si>
  <si>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</si>
  <si>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</si>
  <si>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</si>
  <si>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</si>
  <si>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</si>
  <si>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</si>
  <si>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</si>
  <si>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</si>
  <si>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</si>
  <si>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</si>
  <si>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</si>
  <si>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</si>
  <si>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</si>
  <si>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</si>
  <si>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</si>
  <si>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</si>
  <si>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</si>
  <si>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</si>
  <si>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</si>
  <si>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</si>
  <si>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</si>
  <si>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</si>
  <si>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</si>
  <si>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</si>
  <si>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</si>
  <si>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</si>
  <si>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</si>
  <si>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</si>
  <si>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</si>
  <si>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</si>
  <si>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</si>
  <si>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</si>
  <si>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</si>
  <si>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</si>
  <si>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</si>
  <si>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</si>
  <si>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</si>
  <si>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</si>
  <si>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</si>
  <si>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</si>
  <si>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</si>
  <si>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</si>
  <si>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</si>
  <si>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</si>
  <si>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</si>
  <si>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</si>
  <si>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</si>
  <si>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</si>
  <si>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</si>
  <si>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</si>
  <si>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</si>
  <si>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</si>
  <si>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</si>
  <si>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</si>
  <si>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</si>
  <si>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</si>
  <si>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</si>
  <si>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</si>
  <si>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</si>
  <si>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</si>
  <si>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</si>
  <si>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</si>
  <si>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</si>
  <si>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</si>
  <si>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</si>
  <si>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</si>
  <si>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</si>
  <si>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</si>
  <si>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</si>
  <si>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</si>
  <si>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</si>
  <si>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</si>
  <si>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</si>
  <si>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</si>
  <si>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</si>
  <si>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</si>
  <si>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</si>
  <si>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</si>
  <si>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</si>
  <si>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</si>
  <si>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</si>
  <si>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</si>
  <si>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</si>
  <si>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</si>
  <si>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</si>
  <si>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</si>
  <si>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</si>
  <si>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</si>
  <si>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</si>
  <si>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</si>
  <si>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</si>
  <si>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</si>
  <si>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</si>
  <si>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</si>
  <si>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</si>
  <si>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</si>
  <si>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</si>
  <si>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</si>
  <si>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</si>
  <si>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</si>
  <si>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</si>
  <si>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</si>
  <si>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</si>
  <si>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</si>
  <si>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</si>
  <si>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</si>
  <si>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</si>
  <si>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</si>
  <si>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</si>
  <si>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</si>
  <si>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</si>
  <si>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</si>
  <si>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</si>
  <si>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</si>
  <si>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</si>
  <si>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</si>
  <si>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</si>
  <si>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</si>
  <si>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</si>
  <si>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</si>
  <si>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</si>
  <si>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</si>
  <si>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</si>
  <si>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</si>
  <si>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</si>
  <si>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</si>
  <si>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</si>
  <si>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</si>
  <si>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</si>
  <si>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</si>
  <si>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</si>
  <si>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</si>
  <si>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</si>
  <si>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</si>
  <si>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</si>
  <si>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</si>
  <si>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</si>
  <si>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</si>
  <si>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</si>
  <si>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</si>
  <si>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</si>
  <si>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</si>
  <si>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</si>
  <si>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</si>
  <si>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</si>
  <si>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</si>
  <si>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</si>
  <si>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</si>
  <si>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</si>
  <si>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</si>
  <si>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</si>
  <si>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</si>
  <si>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</si>
  <si>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</si>
  <si>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</si>
  <si>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</si>
  <si>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</si>
  <si>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</si>
  <si>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</si>
  <si>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</si>
  <si>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</si>
  <si>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</si>
  <si>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</si>
  <si>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</si>
  <si>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</si>
  <si>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</si>
  <si>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</si>
  <si>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</si>
  <si>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</si>
  <si>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</si>
  <si>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</si>
  <si>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</si>
  <si>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</si>
  <si>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</si>
  <si>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</si>
  <si>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</si>
  <si>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</si>
  <si>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</si>
  <si>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</si>
  <si>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</si>
  <si>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</si>
  <si>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</si>
  <si>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</si>
  <si>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</si>
  <si>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</si>
  <si>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</si>
  <si>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</si>
  <si>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</si>
  <si>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</si>
  <si>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</si>
  <si>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</si>
  <si>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</si>
  <si>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</si>
  <si>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</si>
  <si>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</si>
  <si>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</si>
  <si>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</si>
  <si>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</si>
  <si>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</si>
  <si>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</si>
  <si>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</si>
  <si>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</si>
  <si>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</si>
  <si>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</si>
  <si>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</si>
  <si>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</si>
  <si>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</si>
  <si>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</si>
  <si>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</si>
  <si>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</si>
  <si>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</si>
  <si>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</si>
  <si>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</si>
  <si>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</si>
  <si>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</si>
  <si>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</si>
  <si>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</si>
  <si>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</si>
  <si>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</si>
  <si>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</si>
  <si>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</si>
  <si>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</si>
  <si>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</si>
  <si>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</si>
  <si>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</si>
  <si>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</si>
  <si>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</si>
  <si>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</si>
  <si>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</si>
  <si>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</si>
  <si>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</si>
  <si>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</si>
  <si>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</si>
  <si>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</si>
  <si>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</si>
  <si>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</si>
  <si>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</si>
  <si>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</si>
  <si>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</si>
  <si>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</si>
  <si>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</si>
  <si>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</si>
  <si>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</si>
  <si>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</si>
  <si>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</si>
  <si>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</si>
  <si>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</si>
  <si>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</si>
  <si>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</si>
  <si>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</si>
  <si>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</si>
  <si>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</si>
  <si>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</si>
  <si>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</si>
  <si>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</si>
  <si>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</si>
  <si>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</si>
  <si>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</si>
  <si>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</si>
  <si>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</si>
  <si>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</si>
  <si>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</si>
  <si>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</si>
  <si>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</si>
  <si>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</si>
  <si>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</si>
  <si>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</si>
  <si>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</si>
  <si>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</si>
  <si>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</si>
  <si>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</si>
  <si>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</si>
  <si>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</si>
  <si>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</si>
  <si>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</si>
  <si>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</si>
  <si>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</si>
  <si>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</si>
  <si>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</si>
  <si>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</si>
  <si>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</si>
  <si>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</si>
  <si>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</si>
  <si>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</si>
  <si>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</si>
  <si>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</si>
  <si>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</si>
  <si>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</si>
  <si>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</si>
  <si>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</si>
  <si>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</si>
  <si>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</si>
  <si>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</si>
  <si>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</si>
  <si>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</si>
  <si>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</si>
  <si>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</si>
  <si>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</si>
  <si>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</si>
  <si>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</si>
  <si>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</si>
  <si>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</si>
  <si>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</si>
  <si>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</si>
  <si>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</si>
  <si>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</si>
  <si>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</si>
  <si>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</si>
  <si>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</si>
  <si>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</si>
  <si>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</si>
  <si>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</si>
  <si>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</si>
  <si>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</si>
  <si>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</si>
  <si>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</si>
  <si>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</si>
  <si>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</si>
  <si>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19Y</t>
  </si>
  <si>
    <t>2019T</t>
  </si>
  <si>
    <t>GICS_SECTOR_NAME</t>
  </si>
  <si>
    <t>20Y</t>
  </si>
  <si>
    <t>2020T</t>
  </si>
  <si>
    <t>2019 yılı F/K tahminine göre pahalı</t>
  </si>
  <si>
    <t>2019 yılı FD/FAVÖK tahminine göre pahalı</t>
  </si>
  <si>
    <t>2019 yılı F/K tahminine göre ucuz</t>
  </si>
  <si>
    <t>2019 yılı FD/FAVÖK tahminine göre ucuz</t>
  </si>
  <si>
    <t>2019 FK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</si>
  <si>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</si>
  <si>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</si>
  <si>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</si>
  <si>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</si>
  <si>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</si>
  <si>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</si>
  <si>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</si>
  <si>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</si>
  <si>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</si>
  <si>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</si>
  <si>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</si>
  <si>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</si>
  <si>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</si>
  <si>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</si>
  <si>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</si>
  <si>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</si>
  <si>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</si>
  <si>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</si>
  <si>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</si>
  <si>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</si>
  <si>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</si>
  <si>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</si>
  <si>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</si>
  <si>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</si>
  <si>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</si>
  <si>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</si>
  <si>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</si>
  <si>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</si>
  <si>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</si>
  <si>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</si>
  <si>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</si>
  <si>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</si>
  <si>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</si>
  <si>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</si>
  <si>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</si>
  <si>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</si>
  <si>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</si>
  <si>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</si>
  <si>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</si>
  <si>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</si>
  <si>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</si>
  <si>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</si>
  <si>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</si>
  <si>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</si>
  <si>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</si>
  <si>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</si>
  <si>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</si>
  <si>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</si>
  <si>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</si>
  <si>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</si>
  <si>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</si>
  <si>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</si>
  <si>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</si>
  <si>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</si>
  <si>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</si>
  <si>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</si>
  <si>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</si>
  <si>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</si>
  <si>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</si>
  <si>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</si>
  <si>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</si>
  <si>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</si>
  <si>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</si>
  <si>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</si>
  <si>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</si>
  <si>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</si>
  <si>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</si>
  <si>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</si>
  <si>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</si>
  <si>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</si>
  <si>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</si>
  <si>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</si>
  <si>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</si>
  <si>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</si>
  <si>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</si>
  <si>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</si>
  <si>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</si>
  <si>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</si>
  <si>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</si>
  <si>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</si>
  <si>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</si>
  <si>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</si>
  <si>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</si>
  <si>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</si>
  <si>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</si>
  <si>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</si>
  <si>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</si>
  <si>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</si>
  <si>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</si>
  <si>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</si>
  <si>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</si>
  <si>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</si>
  <si>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</si>
  <si>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</si>
  <si>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</si>
  <si>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</si>
  <si>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</si>
  <si>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</si>
  <si>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</si>
  <si>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</si>
  <si>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</si>
  <si>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</si>
  <si>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</si>
  <si>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</si>
  <si>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</si>
  <si>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</si>
  <si>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</si>
  <si>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</si>
  <si>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</si>
  <si>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</si>
  <si>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</si>
  <si>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</si>
  <si>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</si>
  <si>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</si>
  <si>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</si>
  <si>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</si>
  <si>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</si>
  <si>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</si>
  <si>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</si>
  <si>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</si>
  <si>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</si>
  <si>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</si>
  <si>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</si>
  <si>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</si>
  <si>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</si>
  <si>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</si>
  <si>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</si>
  <si>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</si>
  <si>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</si>
  <si>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</si>
  <si>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</si>
  <si>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</si>
  <si>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</si>
  <si>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</si>
  <si>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</si>
  <si>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</si>
  <si>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</si>
  <si>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</si>
  <si>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</si>
  <si>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</si>
  <si>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</si>
  <si>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</si>
  <si>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</si>
  <si>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</si>
  <si>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</si>
  <si>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</si>
  <si>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</si>
  <si>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</si>
  <si>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</si>
  <si>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</si>
  <si>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</si>
  <si>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</si>
  <si>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</si>
  <si>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</si>
  <si>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</si>
  <si>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</si>
  <si>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</si>
  <si>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</si>
  <si>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</si>
  <si>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</si>
  <si>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</si>
  <si>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</si>
  <si>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</si>
  <si>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</si>
  <si>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</si>
  <si>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</si>
  <si>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</si>
  <si>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</si>
  <si>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</si>
  <si>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</si>
  <si>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</si>
  <si>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</si>
  <si>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</si>
  <si>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</si>
  <si>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</si>
  <si>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</si>
  <si>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</si>
  <si>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</si>
  <si>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</si>
  <si>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</si>
  <si>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</si>
  <si>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</si>
  <si>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</si>
  <si>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</si>
  <si>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</si>
  <si>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</si>
  <si>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</si>
  <si>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</si>
  <si>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</si>
  <si>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</si>
  <si>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</si>
  <si>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</si>
  <si>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</si>
  <si>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</si>
  <si>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</si>
  <si>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</si>
  <si>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</si>
  <si>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</si>
  <si>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</si>
  <si>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</si>
  <si>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</si>
  <si>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</si>
  <si>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</si>
  <si>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</si>
  <si>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</si>
  <si>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</si>
  <si>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</si>
  <si>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</si>
  <si>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</si>
  <si>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</si>
  <si>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</si>
  <si>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</si>
  <si>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</si>
  <si>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</si>
  <si>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</si>
  <si>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</si>
  <si>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</si>
  <si>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</si>
  <si>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</si>
  <si>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</si>
  <si>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</si>
  <si>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</si>
  <si>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</si>
  <si>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</si>
  <si>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</si>
  <si>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</si>
  <si>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</si>
  <si>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</si>
  <si>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</si>
  <si>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</si>
  <si>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</si>
  <si>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</si>
  <si>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</si>
  <si>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</si>
  <si>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</si>
  <si>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</si>
  <si>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</si>
  <si>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</si>
  <si>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</si>
  <si>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</si>
  <si>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</si>
  <si>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</si>
  <si>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</si>
  <si>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</si>
  <si>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</si>
  <si>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</si>
  <si>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</si>
  <si>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</si>
  <si>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</si>
  <si>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</si>
  <si>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</si>
  <si>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</si>
  <si>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</si>
  <si>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</si>
  <si>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</si>
  <si>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</si>
  <si>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</si>
  <si>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</si>
  <si>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</si>
  <si>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</si>
  <si>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</si>
  <si>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</si>
  <si>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</si>
  <si>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</si>
  <si>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</si>
  <si>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</si>
  <si>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</si>
  <si>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</si>
  <si>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</si>
  <si>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</si>
  <si>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</si>
  <si>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</si>
  <si>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</si>
  <si>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</si>
  <si>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</si>
  <si>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</si>
  <si>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</si>
  <si>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</si>
  <si>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</si>
  <si>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</si>
  <si>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</si>
  <si>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</si>
  <si>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</si>
  <si>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</si>
  <si>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</si>
  <si>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</si>
  <si>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</si>
  <si>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</si>
  <si>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</si>
  <si>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</si>
  <si>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</si>
  <si>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</si>
  <si>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</si>
  <si>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</si>
  <si>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</si>
  <si>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</si>
  <si>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</si>
  <si>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</si>
  <si>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</si>
  <si>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</si>
  <si>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</si>
  <si>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</si>
  <si>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</si>
  <si>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</si>
  <si>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</si>
  <si>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</si>
  <si>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</si>
  <si>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</si>
  <si>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</si>
  <si>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</si>
  <si>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</si>
  <si>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</si>
  <si>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</si>
  <si>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</si>
  <si>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</si>
  <si>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</si>
  <si>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</si>
  <si>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</si>
  <si>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</si>
  <si>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</si>
  <si>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</si>
  <si>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</si>
  <si>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</si>
  <si>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</si>
  <si>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</si>
  <si>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</si>
  <si>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</si>
  <si>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</si>
  <si>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</si>
  <si>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</si>
  <si>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</si>
  <si>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</si>
  <si>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</si>
  <si>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</si>
  <si>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</si>
  <si>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</si>
  <si>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</si>
  <si>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</si>
  <si>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</si>
  <si>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</si>
  <si>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</si>
  <si>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</si>
  <si>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</si>
  <si>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</si>
  <si>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</si>
  <si>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</si>
  <si>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</si>
  <si>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</si>
  <si>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</si>
  <si>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2020T Temettü verimi düşük.</t>
  </si>
  <si>
    <t>2020T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</si>
  <si>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</si>
  <si>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</si>
  <si>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</si>
  <si>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</si>
  <si>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</si>
  <si>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</si>
  <si>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</si>
  <si>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</si>
  <si>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</si>
  <si>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</si>
  <si>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</si>
  <si>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</si>
  <si>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</si>
  <si>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</si>
  <si>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</si>
  <si>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</si>
  <si>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</si>
  <si>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</si>
  <si>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</si>
  <si>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</si>
  <si>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</si>
  <si>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</si>
  <si>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</si>
  <si>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</si>
  <si>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</si>
  <si>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</si>
  <si>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</si>
  <si>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</si>
  <si>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</si>
  <si>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</si>
  <si>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</si>
  <si>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</si>
  <si>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</si>
  <si>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</si>
  <si>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</si>
  <si>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</si>
  <si>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</si>
  <si>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</si>
  <si>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</si>
  <si>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</si>
  <si>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</si>
  <si>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</si>
  <si>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</si>
  <si>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</si>
  <si>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</si>
  <si>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</si>
  <si>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</si>
  <si>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</si>
  <si>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</si>
  <si>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</si>
  <si>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</si>
  <si>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</si>
  <si>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</si>
  <si>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</si>
  <si>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</si>
  <si>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</si>
  <si>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</si>
  <si>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</si>
  <si>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</si>
  <si>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</si>
  <si>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</si>
  <si>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</si>
  <si>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</si>
  <si>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</si>
  <si>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</si>
  <si>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</si>
  <si>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</si>
  <si>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</si>
  <si>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</si>
  <si>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</si>
  <si>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</si>
  <si>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</si>
  <si>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</si>
  <si>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</si>
  <si>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</si>
  <si>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</si>
  <si>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</si>
  <si>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</si>
  <si>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</si>
  <si>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</si>
  <si>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</si>
  <si>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</si>
  <si>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</si>
  <si>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</si>
  <si>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</si>
  <si>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</si>
  <si>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</si>
  <si>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</si>
  <si>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</si>
  <si>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</si>
  <si>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</si>
  <si>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</si>
  <si>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</si>
  <si>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</si>
  <si>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</si>
  <si>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</si>
  <si>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</si>
  <si>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</si>
  <si>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</si>
  <si>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</si>
  <si>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</si>
  <si>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</si>
  <si>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</si>
  <si>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</si>
  <si>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</si>
  <si>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</si>
  <si>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</si>
  <si>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</si>
  <si>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</si>
  <si>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</si>
  <si>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</si>
  <si>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</si>
  <si>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</si>
  <si>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</si>
  <si>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</si>
  <si>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</si>
  <si>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</si>
  <si>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</si>
  <si>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</si>
  <si>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</si>
  <si>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</si>
  <si>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</si>
  <si>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</si>
  <si>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</si>
  <si>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</si>
  <si>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</si>
  <si>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</si>
  <si>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</si>
  <si>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</si>
  <si>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</si>
  <si>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</si>
  <si>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</si>
  <si>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</si>
  <si>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</si>
  <si>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</si>
  <si>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</si>
  <si>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</si>
  <si>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</si>
  <si>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</si>
  <si>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</si>
  <si>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</si>
  <si>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</si>
  <si>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</si>
  <si>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</si>
  <si>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</si>
  <si>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</si>
  <si>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</si>
  <si>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</si>
  <si>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</si>
  <si>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</si>
  <si>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</si>
  <si>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</si>
  <si>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</si>
  <si>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</si>
  <si>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</si>
  <si>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</si>
  <si>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</si>
  <si>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</si>
  <si>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</si>
  <si>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</si>
  <si>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</si>
  <si>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</si>
  <si>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</si>
  <si>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</si>
  <si>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</si>
  <si>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</si>
  <si>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</si>
  <si>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</si>
  <si>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</si>
  <si>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</si>
  <si>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</si>
  <si>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</si>
  <si>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</si>
  <si>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</si>
  <si>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</si>
  <si>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</si>
  <si>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</si>
  <si>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</si>
  <si>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</si>
  <si>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</si>
  <si>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</si>
  <si>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</si>
  <si>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</si>
  <si>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</si>
  <si>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</si>
  <si>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</si>
  <si>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</si>
  <si>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</si>
  <si>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</si>
  <si>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</si>
  <si>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</si>
  <si>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</si>
  <si>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</si>
  <si>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</si>
  <si>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</si>
  <si>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</si>
  <si>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</si>
  <si>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</si>
  <si>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</si>
  <si>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</si>
  <si>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</si>
  <si>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</si>
  <si>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</si>
  <si>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</si>
  <si>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</si>
  <si>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</si>
  <si>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</si>
  <si>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</si>
  <si>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</si>
  <si>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</si>
  <si>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</si>
  <si>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</si>
  <si>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</si>
  <si>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</si>
  <si>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</si>
  <si>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</si>
  <si>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</si>
  <si>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</si>
  <si>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</si>
  <si>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</si>
  <si>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</si>
  <si>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</si>
  <si>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</si>
  <si>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</si>
  <si>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</si>
  <si>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</si>
  <si>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</si>
  <si>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</si>
  <si>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</si>
  <si>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</si>
  <si>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</si>
  <si>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</si>
  <si>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</si>
  <si>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</si>
  <si>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</si>
  <si>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</si>
  <si>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</si>
  <si>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</si>
  <si>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</si>
  <si>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</si>
  <si>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</si>
  <si>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</si>
  <si>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</si>
  <si>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</si>
  <si>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</si>
  <si>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</si>
  <si>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</si>
  <si>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</si>
  <si>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</si>
  <si>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</si>
  <si>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</si>
  <si>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</si>
  <si>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</si>
  <si>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</si>
  <si>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</si>
  <si>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</si>
  <si>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</si>
  <si>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</si>
  <si>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</si>
  <si>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</si>
  <si>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</si>
  <si>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</si>
  <si>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</si>
  <si>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</si>
  <si>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</si>
  <si>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</si>
  <si>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</si>
  <si>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</si>
  <si>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</si>
  <si>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</si>
  <si>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</si>
  <si>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</si>
  <si>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</si>
  <si>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</si>
  <si>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</si>
  <si>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</si>
  <si>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</si>
  <si>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</si>
  <si>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</si>
  <si>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</si>
  <si>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</si>
  <si>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</si>
  <si>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</si>
  <si>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</si>
  <si>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</si>
  <si>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</si>
  <si>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</si>
  <si>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</si>
  <si>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</si>
  <si>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</si>
  <si>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</si>
  <si>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</si>
  <si>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</si>
  <si>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</si>
  <si>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</si>
  <si>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</si>
  <si>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</si>
  <si>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</si>
  <si>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</si>
  <si>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</si>
  <si>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</si>
  <si>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</si>
  <si>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</si>
  <si>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</si>
  <si>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</si>
  <si>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</si>
  <si>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</si>
  <si>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</si>
  <si>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</si>
  <si>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</si>
  <si>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</si>
  <si>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</si>
  <si>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</si>
  <si>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</si>
  <si>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</si>
  <si>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</si>
  <si>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</si>
  <si>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</si>
  <si>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</si>
  <si>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</si>
  <si>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</si>
  <si>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</si>
  <si>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</si>
  <si>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</si>
  <si>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</si>
  <si>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</si>
  <si>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</si>
  <si>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</si>
  <si>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</si>
  <si>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</si>
  <si>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</si>
  <si>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</si>
  <si>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</si>
  <si>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</si>
  <si>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</si>
  <si>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</si>
  <si>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</si>
  <si>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</si>
  <si>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</si>
  <si>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</si>
  <si>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</si>
  <si>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</si>
  <si>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</si>
  <si>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</si>
  <si>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</si>
  <si>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</si>
  <si>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</si>
  <si>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</si>
  <si>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</si>
  <si>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</si>
  <si>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</si>
  <si>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</si>
  <si>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</si>
  <si>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</si>
  <si>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</si>
  <si>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</si>
  <si>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</si>
  <si>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</si>
  <si>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</si>
  <si>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</si>
  <si>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</si>
  <si>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</si>
  <si>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</si>
  <si>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</si>
  <si>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</si>
  <si>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</si>
  <si>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</si>
  <si>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</si>
  <si>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</si>
  <si>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</si>
  <si>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</si>
  <si>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</si>
  <si>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</si>
  <si>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</si>
  <si>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</si>
  <si>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</si>
  <si>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</si>
  <si>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</si>
  <si>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</si>
  <si>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</si>
  <si>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</si>
  <si>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</si>
  <si>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</si>
  <si>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</si>
  <si>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Inc/DE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</si>
  <si>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</si>
  <si>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</si>
  <si>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</si>
  <si>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</si>
  <si>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</si>
  <si>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</si>
  <si>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</si>
  <si>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</si>
  <si>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</si>
  <si>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</si>
  <si>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</si>
  <si>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</si>
  <si>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</si>
  <si>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</si>
  <si>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</si>
  <si>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</si>
  <si>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</si>
  <si>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</si>
  <si>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</si>
  <si>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</si>
  <si>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</si>
  <si>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</si>
  <si>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</si>
  <si>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</si>
  <si>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</si>
  <si>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</si>
  <si>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</si>
  <si>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</si>
  <si>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</si>
  <si>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</si>
  <si>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</si>
  <si>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</si>
  <si>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</si>
  <si>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</si>
  <si>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</si>
  <si>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</si>
  <si>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</si>
  <si>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</si>
  <si>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</si>
  <si>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</si>
  <si>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</si>
  <si>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</si>
  <si>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</si>
  <si>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</si>
  <si>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</si>
  <si>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</si>
  <si>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</si>
  <si>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</si>
  <si>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</si>
  <si>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</si>
  <si>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</si>
  <si>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</si>
  <si>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</si>
  <si>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</si>
  <si>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</si>
  <si>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</si>
  <si>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</si>
  <si>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</si>
  <si>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</si>
  <si>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</si>
  <si>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</si>
  <si>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</si>
  <si>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</si>
  <si>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</si>
  <si>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</si>
  <si>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</si>
  <si>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</si>
  <si>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</si>
  <si>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</si>
  <si>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</si>
  <si>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</si>
  <si>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</si>
  <si>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</si>
  <si>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</si>
  <si>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</si>
  <si>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</si>
  <si>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</si>
  <si>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</si>
  <si>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</si>
  <si>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</si>
  <si>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</si>
  <si>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</si>
  <si>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</si>
  <si>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</si>
  <si>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</si>
  <si>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</si>
  <si>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</si>
  <si>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</si>
  <si>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</si>
  <si>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</si>
  <si>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</si>
  <si>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</si>
  <si>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</si>
  <si>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</si>
  <si>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</si>
  <si>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</si>
  <si>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</si>
  <si>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</si>
  <si>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</si>
  <si>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</si>
  <si>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</si>
  <si>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</si>
  <si>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</si>
  <si>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</si>
  <si>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</si>
  <si>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</si>
  <si>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</si>
  <si>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</si>
  <si>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</si>
  <si>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</si>
  <si>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</si>
  <si>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</si>
  <si>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</si>
  <si>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</si>
  <si>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</si>
  <si>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</si>
  <si>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</si>
  <si>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</si>
  <si>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</si>
  <si>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</si>
  <si>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</si>
  <si>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</si>
  <si>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</si>
  <si>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</si>
  <si>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</si>
  <si>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</si>
  <si>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</si>
  <si>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</si>
  <si>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</si>
  <si>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</si>
  <si>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</si>
  <si>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</si>
  <si>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</si>
  <si>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</si>
  <si>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</si>
  <si>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</si>
  <si>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</si>
  <si>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</si>
  <si>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</si>
  <si>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</si>
  <si>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</si>
  <si>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</si>
  <si>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</si>
  <si>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</si>
  <si>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</si>
  <si>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</si>
  <si>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</si>
  <si>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</si>
  <si>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</si>
  <si>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</si>
  <si>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</si>
  <si>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</si>
  <si>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</si>
  <si>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</si>
  <si>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</si>
  <si>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</si>
  <si>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</si>
  <si>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</si>
  <si>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</si>
  <si>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</si>
  <si>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</si>
  <si>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</si>
  <si>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</si>
  <si>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</si>
  <si>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</si>
  <si>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</si>
  <si>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</si>
  <si>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</si>
  <si>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</si>
  <si>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</si>
  <si>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</si>
  <si>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</si>
  <si>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</si>
  <si>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</si>
  <si>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</si>
  <si>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</si>
  <si>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</si>
  <si>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</si>
  <si>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</si>
  <si>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</si>
  <si>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</si>
  <si>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</si>
  <si>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</si>
  <si>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</si>
  <si>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</si>
  <si>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</si>
  <si>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</si>
  <si>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</si>
  <si>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</si>
  <si>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</si>
  <si>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</si>
  <si>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</si>
  <si>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</si>
  <si>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</si>
  <si>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</si>
  <si>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</si>
  <si>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</si>
  <si>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</si>
  <si>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</si>
  <si>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</si>
  <si>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</si>
  <si>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</si>
  <si>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</si>
  <si>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</si>
  <si>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</si>
  <si>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</si>
  <si>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</si>
  <si>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</si>
  <si>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</si>
  <si>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</si>
  <si>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</si>
  <si>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</si>
  <si>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</si>
  <si>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</si>
  <si>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</si>
  <si>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</si>
  <si>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</si>
  <si>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</si>
  <si>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</si>
  <si>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</si>
  <si>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</si>
  <si>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</si>
  <si>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</si>
  <si>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</si>
  <si>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</si>
  <si>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</si>
  <si>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</si>
  <si>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</si>
  <si>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</si>
  <si>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</si>
  <si>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</si>
  <si>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</si>
  <si>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</si>
  <si>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</si>
  <si>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</si>
  <si>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</si>
  <si>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</si>
  <si>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</si>
  <si>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</si>
  <si>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</si>
  <si>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</si>
  <si>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</si>
  <si>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</si>
  <si>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</si>
  <si>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</si>
  <si>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</si>
  <si>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</si>
  <si>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</si>
  <si>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</si>
  <si>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</si>
  <si>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</si>
  <si>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</si>
  <si>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</si>
  <si>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</si>
  <si>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</si>
  <si>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</si>
  <si>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</si>
  <si>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</si>
  <si>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</si>
  <si>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</si>
  <si>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</si>
  <si>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</si>
  <si>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</si>
  <si>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</si>
  <si>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</si>
  <si>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</si>
  <si>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</si>
  <si>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</si>
  <si>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</si>
  <si>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</si>
  <si>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</si>
  <si>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</si>
  <si>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</si>
  <si>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</si>
  <si>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</si>
  <si>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</si>
  <si>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</si>
  <si>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</si>
  <si>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</si>
  <si>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</si>
  <si>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</si>
  <si>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</si>
  <si>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</si>
  <si>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</si>
  <si>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</si>
  <si>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</si>
  <si>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</si>
  <si>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</si>
  <si>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</si>
  <si>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</si>
  <si>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</si>
  <si>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</si>
  <si>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</si>
  <si>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</si>
  <si>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</si>
  <si>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</si>
  <si>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</si>
  <si>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</si>
  <si>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</si>
  <si>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</si>
  <si>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</si>
  <si>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</si>
  <si>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</si>
  <si>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</si>
  <si>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</si>
  <si>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</si>
  <si>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</si>
  <si>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</si>
  <si>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</si>
  <si>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</si>
  <si>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</si>
  <si>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</si>
  <si>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</si>
  <si>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</si>
  <si>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</si>
  <si>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</si>
  <si>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</si>
  <si>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</si>
  <si>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</si>
  <si>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</si>
  <si>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</si>
  <si>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</si>
  <si>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</si>
  <si>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</si>
  <si>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</si>
  <si>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</si>
  <si>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</si>
  <si>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</si>
  <si>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</si>
  <si>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</si>
  <si>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</si>
  <si>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</si>
  <si>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</si>
  <si>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</si>
  <si>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</si>
  <si>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</si>
  <si>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</si>
  <si>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</si>
  <si>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</si>
  <si>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</si>
  <si>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</si>
  <si>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</si>
  <si>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</si>
  <si>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</si>
  <si>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</si>
  <si>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</si>
  <si>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</si>
  <si>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</si>
  <si>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</si>
  <si>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</si>
  <si>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</si>
  <si>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</si>
  <si>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</si>
  <si>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</si>
  <si>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</si>
  <si>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</si>
  <si>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</si>
  <si>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</si>
  <si>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</si>
  <si>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</si>
  <si>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</si>
  <si>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</si>
  <si>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</si>
  <si>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</si>
  <si>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</si>
  <si>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</si>
  <si>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</si>
  <si>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</si>
  <si>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</si>
  <si>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</si>
  <si>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</si>
  <si>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</si>
  <si>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</si>
  <si>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</si>
  <si>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</si>
  <si>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</si>
  <si>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</si>
  <si>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</si>
  <si>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</si>
  <si>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</si>
  <si>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</si>
  <si>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</si>
  <si>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</si>
  <si>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</si>
  <si>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</si>
  <si>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</si>
  <si>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</si>
  <si>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</si>
  <si>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</si>
  <si>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</si>
  <si>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</si>
  <si>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</si>
  <si>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</si>
  <si>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</si>
  <si>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</si>
  <si>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</si>
  <si>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</si>
  <si>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</si>
  <si>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</si>
  <si>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</si>
  <si>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</si>
  <si>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</si>
  <si>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</si>
  <si>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</si>
  <si>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</si>
  <si>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</si>
  <si>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</si>
  <si>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</si>
  <si>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</si>
  <si>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</si>
  <si>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</si>
  <si>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</si>
  <si>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</si>
  <si>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</si>
  <si>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</si>
  <si>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</si>
  <si>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</si>
  <si>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</si>
  <si>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</si>
  <si>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</si>
  <si>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</si>
  <si>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Cott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</si>
  <si>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</si>
  <si>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</si>
  <si>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</si>
  <si>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</si>
  <si>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</si>
  <si>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</si>
  <si>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</si>
  <si>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</si>
  <si>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</si>
  <si>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</si>
  <si>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</si>
  <si>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</si>
  <si>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</si>
  <si>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</si>
  <si>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</si>
  <si>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</si>
  <si>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</si>
  <si>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</si>
  <si>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</si>
  <si>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</si>
  <si>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</si>
  <si>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</si>
  <si>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</si>
  <si>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</si>
  <si>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</si>
  <si>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</si>
  <si>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</si>
  <si>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</si>
  <si>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</si>
  <si>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</si>
  <si>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</si>
  <si>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</si>
  <si>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</si>
  <si>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</si>
  <si>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</si>
  <si>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</si>
  <si>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</si>
  <si>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</si>
  <si>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</si>
  <si>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</si>
  <si>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</si>
  <si>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</si>
  <si>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</si>
  <si>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</si>
  <si>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</si>
  <si>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</si>
  <si>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</si>
  <si>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</si>
  <si>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</si>
  <si>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</si>
  <si>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</si>
  <si>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</si>
  <si>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</si>
  <si>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</si>
  <si>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</si>
  <si>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</si>
  <si>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</si>
  <si>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</si>
  <si>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</si>
  <si>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</si>
  <si>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</si>
  <si>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</si>
  <si>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</si>
  <si>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</si>
  <si>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</si>
  <si>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</si>
  <si>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</si>
  <si>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</si>
  <si>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</si>
  <si>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</si>
  <si>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</si>
  <si>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</si>
  <si>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</si>
  <si>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</si>
  <si>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</si>
  <si>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</si>
  <si>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</si>
  <si>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</si>
  <si>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</si>
  <si>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</si>
  <si>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</si>
  <si>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</si>
  <si>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</si>
  <si>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</si>
  <si>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</si>
  <si>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</si>
  <si>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</si>
  <si>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</si>
  <si>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</si>
  <si>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</si>
  <si>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</si>
  <si>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</si>
  <si>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</si>
  <si>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</si>
  <si>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</si>
  <si>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</si>
  <si>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</si>
  <si>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</si>
  <si>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</si>
  <si>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</si>
  <si>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</si>
  <si>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</si>
  <si>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</si>
  <si>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</si>
  <si>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</si>
  <si>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</si>
  <si>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</si>
  <si>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</si>
  <si>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</si>
  <si>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</si>
  <si>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</si>
  <si>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</si>
  <si>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</si>
  <si>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</si>
  <si>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</si>
  <si>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</si>
  <si>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</si>
  <si>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</si>
  <si>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</si>
  <si>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</si>
  <si>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</si>
  <si>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</si>
  <si>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</si>
  <si>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</si>
  <si>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</si>
  <si>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</si>
  <si>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</si>
  <si>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</si>
  <si>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</si>
  <si>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</si>
  <si>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</si>
  <si>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</si>
  <si>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</si>
  <si>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</si>
  <si>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</si>
  <si>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</si>
  <si>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</si>
  <si>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</si>
  <si>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</si>
  <si>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</si>
  <si>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</si>
  <si>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</si>
  <si>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</si>
  <si>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</si>
  <si>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</si>
  <si>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Fuel Corp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</si>
  <si>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</si>
  <si>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</si>
  <si>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</si>
  <si>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</si>
  <si>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</si>
  <si>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</si>
  <si>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</si>
  <si>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</si>
  <si>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</si>
  <si>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</si>
  <si>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</si>
  <si>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</si>
  <si>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</si>
  <si>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</si>
  <si>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</si>
  <si>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</si>
  <si>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</si>
  <si>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</si>
  <si>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</si>
  <si>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</si>
  <si>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</si>
  <si>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</si>
  <si>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</si>
  <si>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</si>
  <si>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</si>
  <si>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</si>
  <si>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</si>
  <si>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</si>
  <si>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</si>
  <si>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</si>
  <si>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</si>
  <si>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</si>
  <si>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</si>
  <si>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</si>
  <si>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</si>
  <si>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</si>
  <si>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</si>
  <si>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Capital Group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</si>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</sst>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5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O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7" width="9.140625" style="42" hidden="1" customWidth="1"/>
    <col min="68" max="68" width="9.140625" style="42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866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43879</v>
      </c>
      <c r="S1" s="168" t="s">
        <v>876</v>
      </c>
      <c r="V1" s="43" t="s">
        <v>132</v>
      </c>
      <c r="W1" s="42" t="s">
        <v>134</v>
      </c>
      <c r="X1" s="42">
        <v>1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Türkiye</v>
      </c>
      <c r="L2" s="49"/>
      <c r="M2" s="47" t="s">
        <v>841</v>
      </c>
      <c r="N2" s="48" t="str">
        <f>VLOOKUP($AB$2,$AC$2:$AJ$37,3,FALSE)</f>
        <v>Tahmini Temettü Verimine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14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886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temettü verimi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ARCLK TI Equity</v>
      </c>
      <c r="C4" s="55" t="str">
        <f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Discretionary</v>
      </c>
      <c r="D4" s="55"/>
      <c r="E4" s="56" t="str">
        <f>IF(ISERROR((VLOOKUP(2,$AC$45:$AD$80,2,FALSE)))=TRUE," ",((VLOOKUP(2,$AC$45:$AD$80,2,FALSE))))</f>
        <v>CCOLA TI Equity</v>
      </c>
      <c r="F4" s="55" t="str">
        <f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Consumer Staples</v>
      </c>
      <c r="G4" s="55"/>
      <c r="H4" s="56" t="str">
        <f>IF(ISERROR((VLOOKUP(3,$AC$45:$AD$80,2,FALSE)))=TRUE," ",((VLOOKUP(3,$AC$45:$AD$80,2,FALSE))))</f>
        <v>ENJSA TI Equity</v>
      </c>
      <c r="I4" s="55" t="str">
        <f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Utilities</v>
      </c>
      <c r="J4" s="55"/>
      <c r="K4" s="56" t="str">
        <f>IF(ISERROR((VLOOKUP(4,$AC$45:$AD$80,2,FALSE)))=TRUE," ",((VLOOKUP(4,$AC$45:$AD$80,2,FALSE))))</f>
        <v>EREGL TI Equity</v>
      </c>
      <c r="L4" s="55" t="str">
        <f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Materials</v>
      </c>
      <c r="M4" s="55"/>
      <c r="N4" s="56" t="str">
        <f>IF(ISERROR((VLOOKUP(5,$AC$45:$AD$80,2,FALSE)))=TRUE," ",((VLOOKUP(5,$AC$45:$AD$80,2,FALSE))))</f>
        <v>FROTO TI Equity</v>
      </c>
      <c r="O4" s="55" t="str">
        <f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INDES TI Equity</v>
      </c>
      <c r="R4" s="55" t="str">
        <f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Information Technology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882</v>
      </c>
      <c r="AG4" s="50" t="s">
        <v>884</v>
      </c>
      <c r="AH4" s="50" t="s">
        <v>878</v>
      </c>
      <c r="AI4" s="50" t="s">
        <v>881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883</v>
      </c>
      <c r="AG5" s="50" t="s">
        <v>885</v>
      </c>
      <c r="AH5" s="50" t="s">
        <v>878</v>
      </c>
      <c r="AI5" s="50" t="s">
        <v>881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20.54</v>
      </c>
      <c r="C6" s="65">
        <f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24</v>
      </c>
      <c r="D6" s="66">
        <f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16.845180136319371</v>
      </c>
      <c r="E6" s="67">
        <f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45.48</v>
      </c>
      <c r="F6" s="65">
        <f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47.860000610351563</v>
      </c>
      <c r="G6" s="66">
        <f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5.2330708231125067</v>
      </c>
      <c r="H6" s="67">
        <f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8.61</v>
      </c>
      <c r="I6" s="65">
        <f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9.625</v>
      </c>
      <c r="J6" s="66">
        <f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11.788617886178866</v>
      </c>
      <c r="K6" s="67">
        <f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9.02</v>
      </c>
      <c r="L6" s="65">
        <f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10.5</v>
      </c>
      <c r="M6" s="66">
        <f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16.407982261640797</v>
      </c>
      <c r="N6" s="67">
        <f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80</v>
      </c>
      <c r="O6" s="65">
        <f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84.5</v>
      </c>
      <c r="P6" s="66">
        <f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5.6249999999999911</v>
      </c>
      <c r="Q6" s="67">
        <f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13.09</v>
      </c>
      <c r="R6" s="65">
        <f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11.399999618530273</v>
      </c>
      <c r="S6" s="68">
        <f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-12.91062170717896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886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Piy.Deg.mn$</v>
      </c>
      <c r="C7" s="59" t="str">
        <f>VLOOKUP($AB$2,$AC$2:$AJ$37,7,FALSE)</f>
        <v>Tem.Ver.%</v>
      </c>
      <c r="D7" s="60" t="str">
        <f>VLOOKUP($AB$2,$AC$2:$AJ$37,8,FALSE)</f>
        <v>2019 FK</v>
      </c>
      <c r="E7" s="61" t="str">
        <f>VLOOKUP($AB$2,$AC$2:$AJ$37,6,FALSE)</f>
        <v>Piy.Deg.mn$</v>
      </c>
      <c r="F7" s="59" t="str">
        <f>VLOOKUP($AB$2,$AC$2:$AJ$37,7,FALSE)</f>
        <v>Tem.Ver.%</v>
      </c>
      <c r="G7" s="60" t="str">
        <f>VLOOKUP($AB$2,$AC$2:$AJ$37,8,FALSE)</f>
        <v>2019 FK</v>
      </c>
      <c r="H7" s="61" t="str">
        <f>VLOOKUP($AB$2,$AC$2:$AJ$37,6,FALSE)</f>
        <v>Piy.Deg.mn$</v>
      </c>
      <c r="I7" s="59" t="str">
        <f>VLOOKUP($AB$2,$AC$2:$AJ$37,7,FALSE)</f>
        <v>Tem.Ver.%</v>
      </c>
      <c r="J7" s="60" t="str">
        <f>VLOOKUP($AB$2,$AC$2:$AJ$37,8,FALSE)</f>
        <v>2019 FK</v>
      </c>
      <c r="K7" s="61" t="str">
        <f>VLOOKUP($AB$2,$AC$2:$AJ$37,6,FALSE)</f>
        <v>Piy.Deg.mn$</v>
      </c>
      <c r="L7" s="59" t="str">
        <f>VLOOKUP($AB$2,$AC$2:$AJ$37,7,FALSE)</f>
        <v>Tem.Ver.%</v>
      </c>
      <c r="M7" s="60" t="str">
        <f>VLOOKUP($AB$2,$AC$2:$AJ$37,8,FALSE)</f>
        <v>2019 FK</v>
      </c>
      <c r="N7" s="61" t="str">
        <f>VLOOKUP($AB$2,$AC$2:$AJ$37,6,FALSE)</f>
        <v>Piy.Deg.mn$</v>
      </c>
      <c r="O7" s="59" t="str">
        <f>VLOOKUP($AB$2,$AC$2:$AJ$37,7,FALSE)</f>
        <v>Tem.Ver.%</v>
      </c>
      <c r="P7" s="60" t="str">
        <f>VLOOKUP($AB$2,$AC$2:$AJ$37,8,FALSE)</f>
        <v>2019 FK</v>
      </c>
      <c r="Q7" s="61" t="str">
        <f>VLOOKUP($AB$2,$AC$2:$AJ$37,6,FALSE)</f>
        <v>Piy.Deg.mn$</v>
      </c>
      <c r="R7" s="59" t="str">
        <f>VLOOKUP($AB$2,$AC$2:$AJ$37,7,FALSE)</f>
        <v>Tem.Ver.%</v>
      </c>
      <c r="S7" s="62" t="str">
        <f>VLOOKUP($AB$2,$AC$2:$AJ$37,8,FALSE)</f>
        <v>2019 FK</v>
      </c>
      <c r="T7" s="63"/>
      <c r="U7" s="46"/>
      <c r="W7" s="42" t="s">
        <v>952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886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2291.8000000000002</v>
      </c>
      <c r="C8" s="73">
        <f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4.0999999999999996</v>
      </c>
      <c r="D8" s="66">
        <f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14.8</v>
      </c>
      <c r="E8" s="74">
        <f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1910.3</v>
      </c>
      <c r="F8" s="73">
        <f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4.0999999999999996</v>
      </c>
      <c r="G8" s="66">
        <f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14.2</v>
      </c>
      <c r="H8" s="74">
        <f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1679.1</v>
      </c>
      <c r="I8" s="73">
        <f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7.8</v>
      </c>
      <c r="J8" s="66">
        <f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9.8000000000000007</v>
      </c>
      <c r="K8" s="74">
        <f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5212.8999999999996</v>
      </c>
      <c r="L8" s="73">
        <f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10.9</v>
      </c>
      <c r="M8" s="66">
        <f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8.1999999999999993</v>
      </c>
      <c r="N8" s="74">
        <f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4635.5</v>
      </c>
      <c r="O8" s="73">
        <f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6.1</v>
      </c>
      <c r="P8" s="66">
        <f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14</v>
      </c>
      <c r="Q8" s="74">
        <f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121</v>
      </c>
      <c r="R8" s="73">
        <f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5.6</v>
      </c>
      <c r="S8" s="68">
        <f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8.6999999999999993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886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ISDMR TI Equity</v>
      </c>
      <c r="C9" s="77" t="str">
        <f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Materials</v>
      </c>
      <c r="D9" s="77"/>
      <c r="E9" s="61" t="str">
        <f>IF(ISERROR((VLOOKUP(8,$AC$45:$AD$80,2,FALSE)))=TRUE," ",((VLOOKUP(8,$AC$45:$AD$80,2,FALSE))))</f>
        <v>OTKAR TI Equity</v>
      </c>
      <c r="F9" s="77" t="str">
        <f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Industrials</v>
      </c>
      <c r="G9" s="77"/>
      <c r="H9" s="61" t="str">
        <f>IF(ISERROR((VLOOKUP(9,$AC$45:$AD$80,2,FALSE)))=TRUE," ",((VLOOKUP(9,$AC$45:$AD$80,2,FALSE))))</f>
        <v>PETKM TI Equity</v>
      </c>
      <c r="I9" s="77" t="str">
        <f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Materials</v>
      </c>
      <c r="J9" s="77"/>
      <c r="K9" s="61" t="str">
        <f>IF(ISERROR((VLOOKUP(10,$AC$45:$AD$80,2,FALSE)))=TRUE," ",((VLOOKUP(10,$AC$45:$AD$80,2,FALSE))))</f>
        <v>SISE TI Equity</v>
      </c>
      <c r="L9" s="77" t="str">
        <f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TAVHL TI Equity</v>
      </c>
      <c r="O9" s="77" t="str">
        <f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TCELL TI Equity</v>
      </c>
      <c r="R9" s="77" t="str">
        <f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Communication Services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882</v>
      </c>
      <c r="AG10" s="50" t="s">
        <v>884</v>
      </c>
      <c r="AH10" s="50" t="s">
        <v>878</v>
      </c>
      <c r="AI10" s="50" t="s">
        <v>881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7.64</v>
      </c>
      <c r="C11" s="65">
        <f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7.875</v>
      </c>
      <c r="D11" s="66">
        <f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3.0759162303664933</v>
      </c>
      <c r="E11" s="67">
        <f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168</v>
      </c>
      <c r="F11" s="65">
        <f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189</v>
      </c>
      <c r="G11" s="66">
        <f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12.5</v>
      </c>
      <c r="H11" s="67">
        <f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4.16</v>
      </c>
      <c r="I11" s="65">
        <f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4.8000001907348633</v>
      </c>
      <c r="J11" s="66">
        <f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15.384619969588066</v>
      </c>
      <c r="K11" s="67">
        <f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5.42</v>
      </c>
      <c r="L11" s="65">
        <f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6.3500003814697266</v>
      </c>
      <c r="M11" s="66">
        <f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17.158678624902702</v>
      </c>
      <c r="N11" s="67">
        <f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26.82</v>
      </c>
      <c r="O11" s="65">
        <f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35.5</v>
      </c>
      <c r="P11" s="66">
        <f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32.36390753169276</v>
      </c>
      <c r="Q11" s="67">
        <f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14.59</v>
      </c>
      <c r="R11" s="65">
        <f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18</v>
      </c>
      <c r="S11" s="68">
        <f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23.372172721041817</v>
      </c>
      <c r="T11" s="46"/>
      <c r="U11" s="46"/>
      <c r="W11" s="42" t="s">
        <v>135</v>
      </c>
      <c r="X11" s="42">
        <v>5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883</v>
      </c>
      <c r="AG11" s="50" t="s">
        <v>885</v>
      </c>
      <c r="AH11" s="50" t="s">
        <v>878</v>
      </c>
      <c r="AI11" s="50" t="s">
        <v>881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Piy.Deg.mn$</v>
      </c>
      <c r="C12" s="59" t="str">
        <f>VLOOKUP($AB$2,$AC$2:$AJ$37,7,FALSE)</f>
        <v>Tem.Ver.%</v>
      </c>
      <c r="D12" s="60" t="str">
        <f>VLOOKUP($AB$2,$AC$2:$AJ$37,8,FALSE)</f>
        <v>2019 FK</v>
      </c>
      <c r="E12" s="61" t="str">
        <f>VLOOKUP($AB$2,$AC$2:$AJ$37,6,FALSE)</f>
        <v>Piy.Deg.mn$</v>
      </c>
      <c r="F12" s="59" t="str">
        <f>VLOOKUP($AB$2,$AC$2:$AJ$37,7,FALSE)</f>
        <v>Tem.Ver.%</v>
      </c>
      <c r="G12" s="60" t="str">
        <f>VLOOKUP($AB$2,$AC$2:$AJ$37,8,FALSE)</f>
        <v>2019 FK</v>
      </c>
      <c r="H12" s="61" t="str">
        <f>VLOOKUP($AB$2,$AC$2:$AJ$37,6,FALSE)</f>
        <v>Piy.Deg.mn$</v>
      </c>
      <c r="I12" s="59" t="str">
        <f>VLOOKUP($AB$2,$AC$2:$AJ$37,7,FALSE)</f>
        <v>Tem.Ver.%</v>
      </c>
      <c r="J12" s="60" t="str">
        <f>VLOOKUP($AB$2,$AC$2:$AJ$37,8,FALSE)</f>
        <v>2019 FK</v>
      </c>
      <c r="K12" s="61" t="str">
        <f>VLOOKUP($AB$2,$AC$2:$AJ$37,6,FALSE)</f>
        <v>Piy.Deg.mn$</v>
      </c>
      <c r="L12" s="59" t="str">
        <f>VLOOKUP($AB$2,$AC$2:$AJ$37,7,FALSE)</f>
        <v>Tem.Ver.%</v>
      </c>
      <c r="M12" s="60" t="str">
        <f>VLOOKUP($AB$2,$AC$2:$AJ$37,8,FALSE)</f>
        <v>2019 FK</v>
      </c>
      <c r="N12" s="61" t="str">
        <f>VLOOKUP($AB$2,$AC$2:$AJ$37,6,FALSE)</f>
        <v>Piy.Deg.mn$</v>
      </c>
      <c r="O12" s="59" t="str">
        <f>VLOOKUP($AB$2,$AC$2:$AJ$37,7,FALSE)</f>
        <v>Tem.Ver.%</v>
      </c>
      <c r="P12" s="60" t="str">
        <f>VLOOKUP($AB$2,$AC$2:$AJ$37,8,FALSE)</f>
        <v>2019 FK</v>
      </c>
      <c r="Q12" s="61" t="str">
        <f>VLOOKUP($AB$2,$AC$2:$AJ$37,6,FALSE)</f>
        <v>Piy.Deg.mn$</v>
      </c>
      <c r="R12" s="59" t="str">
        <f>VLOOKUP($AB$2,$AC$2:$AJ$37,7,FALSE)</f>
        <v>Tem.Ver.%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886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3658.5</v>
      </c>
      <c r="C13" s="73">
        <f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10.5</v>
      </c>
      <c r="D13" s="66">
        <f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8.5</v>
      </c>
      <c r="E13" s="74">
        <f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665.8</v>
      </c>
      <c r="F13" s="73">
        <f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7.7</v>
      </c>
      <c r="G13" s="66">
        <f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11.1</v>
      </c>
      <c r="H13" s="74">
        <f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1450.8</v>
      </c>
      <c r="I13" s="73">
        <f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8</v>
      </c>
      <c r="J13" s="66">
        <f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8.6</v>
      </c>
      <c r="K13" s="74">
        <f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2013.7</v>
      </c>
      <c r="L13" s="73">
        <f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4.5</v>
      </c>
      <c r="M13" s="66">
        <f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6</v>
      </c>
      <c r="N13" s="74">
        <f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1608.8</v>
      </c>
      <c r="O13" s="73">
        <f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4.5</v>
      </c>
      <c r="P13" s="66">
        <f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11.2</v>
      </c>
      <c r="Q13" s="74">
        <f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5300.1</v>
      </c>
      <c r="R13" s="73">
        <f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7.1</v>
      </c>
      <c r="S13" s="68">
        <f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10.3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886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TKFEN TI Equity</v>
      </c>
      <c r="C14" s="77" t="str">
        <f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Industrials</v>
      </c>
      <c r="D14" s="77"/>
      <c r="E14" s="61" t="str">
        <f>IF(ISERROR((VLOOKUP(14,$AC$45:$AD$80,2,FALSE)))=TRUE," ",((VLOOKUP(14,$AC$45:$AD$80,2,FALSE))))</f>
        <v>TOASO TI Equity</v>
      </c>
      <c r="F14" s="77" t="str">
        <f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TRKCM TI Equity</v>
      </c>
      <c r="I14" s="77" t="str">
        <f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Industrials</v>
      </c>
      <c r="J14" s="77"/>
      <c r="K14" s="61" t="str">
        <f>IF(ISERROR((VLOOKUP(16,$AC$45:$AD$80,2,FALSE)))=TRUE," ",((VLOOKUP(16,$AC$45:$AD$80,2,FALSE))))</f>
        <v>TTKOM TI Equity</v>
      </c>
      <c r="L14" s="77" t="str">
        <f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Communication Services</v>
      </c>
      <c r="M14" s="77"/>
      <c r="N14" s="61" t="str">
        <f>IF(ISERROR((VLOOKUP(17,$AC$45:$AD$80,2,FALSE)))=TRUE," ",((VLOOKUP(17,$AC$45:$AD$80,2,FALSE))))</f>
        <v>TTRAK TI Equity</v>
      </c>
      <c r="O14" s="77" t="str">
        <f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Industrials</v>
      </c>
      <c r="P14" s="77"/>
      <c r="Q14" s="61" t="str">
        <f>IF(ISERROR((VLOOKUP(18,$AC$45:$AD$80,2,FALSE)))=TRUE," ",((VLOOKUP(18,$AC$45:$AD$80,2,FALSE))))</f>
        <v>TUPRS TI Equity</v>
      </c>
      <c r="R14" s="77" t="str">
        <f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Energy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886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18.850000000000001</v>
      </c>
      <c r="C16" s="65">
        <f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25.350000381469727</v>
      </c>
      <c r="D16" s="66">
        <f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34.482760644401722</v>
      </c>
      <c r="E16" s="67">
        <f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27.3</v>
      </c>
      <c r="F16" s="65">
        <f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32.25</v>
      </c>
      <c r="G16" s="66">
        <f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18.131868131868135</v>
      </c>
      <c r="H16" s="67">
        <f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3.79</v>
      </c>
      <c r="I16" s="65">
        <f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4.3000001907348633</v>
      </c>
      <c r="J16" s="66">
        <f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13.456469412529382</v>
      </c>
      <c r="K16" s="67">
        <f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8.44</v>
      </c>
      <c r="L16" s="65">
        <f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9.1999998092651367</v>
      </c>
      <c r="M16" s="66">
        <f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9.0047370766011436</v>
      </c>
      <c r="N16" s="67">
        <f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60.9</v>
      </c>
      <c r="O16" s="65">
        <f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68.75</v>
      </c>
      <c r="P16" s="66">
        <f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12.889983579638752</v>
      </c>
      <c r="Q16" s="67">
        <f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111.7</v>
      </c>
      <c r="R16" s="65">
        <f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146</v>
      </c>
      <c r="S16" s="68">
        <f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30.707251566696513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882</v>
      </c>
      <c r="AG16" s="50" t="s">
        <v>884</v>
      </c>
      <c r="AH16" s="50" t="s">
        <v>878</v>
      </c>
      <c r="AI16" s="50" t="s">
        <v>881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Piy.Deg.mn$</v>
      </c>
      <c r="C17" s="59" t="str">
        <f>VLOOKUP($AB$2,$AC$2:$AJ$37,7,FALSE)</f>
        <v>Tem.Ver.%</v>
      </c>
      <c r="D17" s="60" t="str">
        <f>VLOOKUP($AB$2,$AC$2:$AJ$37,8,FALSE)</f>
        <v>2019 FK</v>
      </c>
      <c r="E17" s="61" t="str">
        <f>VLOOKUP($AB$2,$AC$2:$AJ$37,6,FALSE)</f>
        <v>Piy.Deg.mn$</v>
      </c>
      <c r="F17" s="59" t="str">
        <f>VLOOKUP($AB$2,$AC$2:$AJ$37,7,FALSE)</f>
        <v>Tem.Ver.%</v>
      </c>
      <c r="G17" s="60" t="str">
        <f>VLOOKUP($AB$2,$AC$2:$AJ$37,8,FALSE)</f>
        <v>2019 FK</v>
      </c>
      <c r="H17" s="61" t="str">
        <f>VLOOKUP($AB$2,$AC$2:$AJ$37,6,FALSE)</f>
        <v>Piy.Deg.mn$</v>
      </c>
      <c r="I17" s="59" t="str">
        <f>VLOOKUP($AB$2,$AC$2:$AJ$37,7,FALSE)</f>
        <v>Tem.Ver.%</v>
      </c>
      <c r="J17" s="60" t="str">
        <f>VLOOKUP($AB$2,$AC$2:$AJ$37,8,FALSE)</f>
        <v>2019 FK</v>
      </c>
      <c r="K17" s="61" t="str">
        <f>VLOOKUP($AB$2,$AC$2:$AJ$37,6,FALSE)</f>
        <v>Piy.Deg.mn$</v>
      </c>
      <c r="L17" s="59" t="str">
        <f>VLOOKUP($AB$2,$AC$2:$AJ$37,7,FALSE)</f>
        <v>Tem.Ver.%</v>
      </c>
      <c r="M17" s="60" t="str">
        <f>VLOOKUP($AB$2,$AC$2:$AJ$37,8,FALSE)</f>
        <v>2019 FK</v>
      </c>
      <c r="N17" s="61" t="str">
        <f>VLOOKUP($AB$2,$AC$2:$AJ$37,6,FALSE)</f>
        <v>Piy.Deg.mn$</v>
      </c>
      <c r="O17" s="59" t="str">
        <f>VLOOKUP($AB$2,$AC$2:$AJ$37,7,FALSE)</f>
        <v>Tem.Ver.%</v>
      </c>
      <c r="P17" s="60" t="str">
        <f>VLOOKUP($AB$2,$AC$2:$AJ$37,8,FALSE)</f>
        <v>2019 FK</v>
      </c>
      <c r="Q17" s="61" t="str">
        <f>VLOOKUP($AB$2,$AC$2:$AJ$37,6,FALSE)</f>
        <v>Piy.Deg.mn$</v>
      </c>
      <c r="R17" s="59" t="str">
        <f>VLOOKUP($AB$2,$AC$2:$AJ$37,7,FALSE)</f>
        <v>Tem.Ver.%</v>
      </c>
      <c r="S17" s="62" t="str">
        <f>VLOOKUP($AB$2,$AC$2:$AJ$37,8,FALSE)</f>
        <v>2019 FK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883</v>
      </c>
      <c r="AG17" s="50" t="s">
        <v>885</v>
      </c>
      <c r="AH17" s="50" t="s">
        <v>878</v>
      </c>
      <c r="AI17" s="50" t="s">
        <v>881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1151.5999999999999</v>
      </c>
      <c r="C18" s="73">
        <f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5.9</v>
      </c>
      <c r="D18" s="66">
        <f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4.0999999999999996</v>
      </c>
      <c r="E18" s="74">
        <f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2253.9</v>
      </c>
      <c r="F18" s="73">
        <f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6.6</v>
      </c>
      <c r="G18" s="66">
        <f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9.4</v>
      </c>
      <c r="H18" s="74">
        <f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782.3</v>
      </c>
      <c r="I18" s="73">
        <f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4.2</v>
      </c>
      <c r="J18" s="66">
        <f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6.1</v>
      </c>
      <c r="K18" s="74">
        <f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4877.7</v>
      </c>
      <c r="L18" s="73">
        <f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8.4</v>
      </c>
      <c r="M18" s="66">
        <f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12.4</v>
      </c>
      <c r="N18" s="74">
        <f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536.70000000000005</v>
      </c>
      <c r="O18" s="73">
        <f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</v>
      </c>
      <c r="P18" s="66">
        <f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32.9</v>
      </c>
      <c r="Q18" s="74">
        <f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4618.8</v>
      </c>
      <c r="R18" s="73">
        <f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12.7</v>
      </c>
      <c r="S18" s="68" t="str">
        <f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 xml:space="preserve"> 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886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886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886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Piy.Deg.mn$</v>
      </c>
      <c r="C22" s="59" t="str">
        <f>VLOOKUP($AB$2,$AC$2:$AJ$37,7,FALSE)</f>
        <v>Tem.Ver.%</v>
      </c>
      <c r="D22" s="60" t="str">
        <f>VLOOKUP($AB$2,$AC$2:$AJ$37,8,FALSE)</f>
        <v>2019 FK</v>
      </c>
      <c r="E22" s="61" t="str">
        <f>VLOOKUP($AB$2,$AC$2:$AJ$37,6,FALSE)</f>
        <v>Piy.Deg.mn$</v>
      </c>
      <c r="F22" s="59" t="str">
        <f>VLOOKUP($AB$2,$AC$2:$AJ$37,7,FALSE)</f>
        <v>Tem.Ver.%</v>
      </c>
      <c r="G22" s="60" t="str">
        <f>VLOOKUP($AB$2,$AC$2:$AJ$37,8,FALSE)</f>
        <v>2019 FK</v>
      </c>
      <c r="H22" s="61" t="str">
        <f>VLOOKUP($AB$2,$AC$2:$AJ$37,6,FALSE)</f>
        <v>Piy.Deg.mn$</v>
      </c>
      <c r="I22" s="59" t="str">
        <f>VLOOKUP($AB$2,$AC$2:$AJ$37,7,FALSE)</f>
        <v>Tem.Ver.%</v>
      </c>
      <c r="J22" s="60" t="str">
        <f>VLOOKUP($AB$2,$AC$2:$AJ$37,8,FALSE)</f>
        <v>2019 FK</v>
      </c>
      <c r="K22" s="61" t="str">
        <f>VLOOKUP($AB$2,$AC$2:$AJ$37,6,FALSE)</f>
        <v>Piy.Deg.mn$</v>
      </c>
      <c r="L22" s="59" t="str">
        <f>VLOOKUP($AB$2,$AC$2:$AJ$37,7,FALSE)</f>
        <v>Tem.Ver.%</v>
      </c>
      <c r="M22" s="60" t="str">
        <f>VLOOKUP($AB$2,$AC$2:$AJ$37,8,FALSE)</f>
        <v>2019 FK</v>
      </c>
      <c r="N22" s="61" t="str">
        <f>VLOOKUP($AB$2,$AC$2:$AJ$37,6,FALSE)</f>
        <v>Piy.Deg.mn$</v>
      </c>
      <c r="O22" s="59" t="str">
        <f>VLOOKUP($AB$2,$AC$2:$AJ$37,7,FALSE)</f>
        <v>Tem.Ver.%</v>
      </c>
      <c r="P22" s="60" t="str">
        <f>VLOOKUP($AB$2,$AC$2:$AJ$37,8,FALSE)</f>
        <v>2019 FK</v>
      </c>
      <c r="Q22" s="61" t="str">
        <f>VLOOKUP($AB$2,$AC$2:$AJ$37,6,FALSE)</f>
        <v>Piy.Deg.mn$</v>
      </c>
      <c r="R22" s="59" t="str">
        <f>VLOOKUP($AB$2,$AC$2:$AJ$37,7,FALSE)</f>
        <v>Tem.Ver.%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882</v>
      </c>
      <c r="AG22" s="50" t="s">
        <v>884</v>
      </c>
      <c r="AH22" s="50" t="s">
        <v>878</v>
      </c>
      <c r="AI22" s="50" t="s">
        <v>881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883</v>
      </c>
      <c r="AG23" s="50" t="s">
        <v>885</v>
      </c>
      <c r="AH23" s="50" t="s">
        <v>878</v>
      </c>
      <c r="AI23" s="50" t="s">
        <v>881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886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886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886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Piy.Deg.mn$</v>
      </c>
      <c r="C27" s="59" t="str">
        <f>VLOOKUP($AB$2,$AC$2:$AJ$37,7,FALSE)</f>
        <v>Tem.Ver.%</v>
      </c>
      <c r="D27" s="60" t="str">
        <f>VLOOKUP($AB$2,$AC$2:$AJ$37,8,FALSE)</f>
        <v>2019 FK</v>
      </c>
      <c r="E27" s="61" t="str">
        <f>VLOOKUP($AB$2,$AC$2:$AJ$37,6,FALSE)</f>
        <v>Piy.Deg.mn$</v>
      </c>
      <c r="F27" s="59" t="str">
        <f>VLOOKUP($AB$2,$AC$2:$AJ$37,7,FALSE)</f>
        <v>Tem.Ver.%</v>
      </c>
      <c r="G27" s="60" t="str">
        <f>VLOOKUP($AB$2,$AC$2:$AJ$37,8,FALSE)</f>
        <v>2019 FK</v>
      </c>
      <c r="H27" s="61" t="str">
        <f>VLOOKUP($AB$2,$AC$2:$AJ$37,6,FALSE)</f>
        <v>Piy.Deg.mn$</v>
      </c>
      <c r="I27" s="59" t="str">
        <f>VLOOKUP($AB$2,$AC$2:$AJ$37,7,FALSE)</f>
        <v>Tem.Ver.%</v>
      </c>
      <c r="J27" s="60" t="str">
        <f>VLOOKUP($AB$2,$AC$2:$AJ$37,8,FALSE)</f>
        <v>2019 FK</v>
      </c>
      <c r="K27" s="61" t="str">
        <f>VLOOKUP($AB$2,$AC$2:$AJ$37,6,FALSE)</f>
        <v>Piy.Deg.mn$</v>
      </c>
      <c r="L27" s="59" t="str">
        <f>VLOOKUP($AB$2,$AC$2:$AJ$37,7,FALSE)</f>
        <v>Tem.Ver.%</v>
      </c>
      <c r="M27" s="60" t="str">
        <f>VLOOKUP($AB$2,$AC$2:$AJ$37,8,FALSE)</f>
        <v>2019 FK</v>
      </c>
      <c r="N27" s="61" t="str">
        <f>VLOOKUP($AB$2,$AC$2:$AJ$37,6,FALSE)</f>
        <v>Piy.Deg.mn$</v>
      </c>
      <c r="O27" s="59" t="str">
        <f>VLOOKUP($AB$2,$AC$2:$AJ$37,7,FALSE)</f>
        <v>Tem.Ver.%</v>
      </c>
      <c r="P27" s="60" t="str">
        <f>VLOOKUP($AB$2,$AC$2:$AJ$37,8,FALSE)</f>
        <v>2019 FK</v>
      </c>
      <c r="Q27" s="61" t="str">
        <f>VLOOKUP($AB$2,$AC$2:$AJ$37,6,FALSE)</f>
        <v>Piy.Deg.mn$</v>
      </c>
      <c r="R27" s="59" t="str">
        <f>VLOOKUP($AB$2,$AC$2:$AJ$37,7,FALSE)</f>
        <v>Tem.Ver.%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882</v>
      </c>
      <c r="AG28" s="50" t="s">
        <v>884</v>
      </c>
      <c r="AH28" s="50" t="s">
        <v>878</v>
      </c>
      <c r="AI28" s="50" t="s">
        <v>881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883</v>
      </c>
      <c r="AG29" s="50" t="s">
        <v>885</v>
      </c>
      <c r="AH29" s="50" t="s">
        <v>878</v>
      </c>
      <c r="AI29" s="50" t="s">
        <v>881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886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886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Piy.Deg.mn$</v>
      </c>
      <c r="C32" s="59" t="str">
        <f>VLOOKUP($AB$2,$AC$2:$AJ$37,7,FALSE)</f>
        <v>Tem.Ver.%</v>
      </c>
      <c r="D32" s="60" t="str">
        <f>VLOOKUP($AB$2,$AC$2:$AJ$37,8,FALSE)</f>
        <v>2019 FK</v>
      </c>
      <c r="E32" s="61" t="str">
        <f>VLOOKUP($AB$2,$AC$2:$AJ$37,6,FALSE)</f>
        <v>Piy.Deg.mn$</v>
      </c>
      <c r="F32" s="59" t="str">
        <f>VLOOKUP($AB$2,$AC$2:$AJ$37,7,FALSE)</f>
        <v>Tem.Ver.%</v>
      </c>
      <c r="G32" s="60" t="str">
        <f>VLOOKUP($AB$2,$AC$2:$AJ$37,8,FALSE)</f>
        <v>2019 FK</v>
      </c>
      <c r="H32" s="61" t="str">
        <f>VLOOKUP($AB$2,$AC$2:$AJ$37,6,FALSE)</f>
        <v>Piy.Deg.mn$</v>
      </c>
      <c r="I32" s="59" t="str">
        <f>VLOOKUP($AB$2,$AC$2:$AJ$37,7,FALSE)</f>
        <v>Tem.Ver.%</v>
      </c>
      <c r="J32" s="60" t="str">
        <f>VLOOKUP($AB$2,$AC$2:$AJ$37,8,FALSE)</f>
        <v>2019 FK</v>
      </c>
      <c r="K32" s="61" t="str">
        <f>VLOOKUP($AB$2,$AC$2:$AJ$37,6,FALSE)</f>
        <v>Piy.Deg.mn$</v>
      </c>
      <c r="L32" s="59" t="str">
        <f>VLOOKUP($AB$2,$AC$2:$AJ$37,7,FALSE)</f>
        <v>Tem.Ver.%</v>
      </c>
      <c r="M32" s="60" t="str">
        <f>VLOOKUP($AB$2,$AC$2:$AJ$37,8,FALSE)</f>
        <v>2019 FK</v>
      </c>
      <c r="N32" s="61" t="str">
        <f>VLOOKUP($AB$2,$AC$2:$AJ$37,6,FALSE)</f>
        <v>Piy.Deg.mn$</v>
      </c>
      <c r="O32" s="59" t="str">
        <f>VLOOKUP($AB$2,$AC$2:$AJ$37,7,FALSE)</f>
        <v>Tem.Ver.%</v>
      </c>
      <c r="P32" s="60" t="str">
        <f>VLOOKUP($AB$2,$AC$2:$AJ$37,8,FALSE)</f>
        <v>2019 FK</v>
      </c>
      <c r="Q32" s="61" t="str">
        <f>VLOOKUP($AB$2,$AC$2:$AJ$37,6,FALSE)</f>
        <v>Piy.Deg.mn$</v>
      </c>
      <c r="R32" s="59" t="str">
        <f>VLOOKUP($AB$2,$AC$2:$AJ$37,7,FALSE)</f>
        <v>Tem.Ver.%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952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886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952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>Türkiye için internet sitemizdeki `Gelişmiş Hisse Arama` sayfasında daha detaylı arama yapabilir, şablonlarınızı kayıt edebilirsiniz.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952</v>
      </c>
      <c r="AE34" s="50" t="s">
        <v>17</v>
      </c>
      <c r="AF34" s="50" t="s">
        <v>882</v>
      </c>
      <c r="AG34" s="50" t="s">
        <v>884</v>
      </c>
      <c r="AH34" s="50" t="s">
        <v>878</v>
      </c>
      <c r="AI34" s="50" t="s">
        <v>881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1193</v>
      </c>
      <c r="Z35" s="80">
        <v>6</v>
      </c>
      <c r="AA35" s="80">
        <v>4</v>
      </c>
      <c r="AC35" s="42">
        <f t="shared" si="5"/>
        <v>63</v>
      </c>
      <c r="AD35" s="42" t="s">
        <v>952</v>
      </c>
      <c r="AE35" s="50" t="s">
        <v>18</v>
      </c>
      <c r="AF35" s="50" t="s">
        <v>883</v>
      </c>
      <c r="AG35" s="50" t="s">
        <v>885</v>
      </c>
      <c r="AH35" s="50" t="s">
        <v>878</v>
      </c>
      <c r="AI35" s="50" t="s">
        <v>881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5" t="s">
        <v>842</v>
      </c>
      <c r="C36" s="186"/>
      <c r="D36" s="186"/>
      <c r="E36" s="186"/>
      <c r="F36" s="186"/>
      <c r="G36" s="186"/>
      <c r="H36" s="185" t="s">
        <v>858</v>
      </c>
      <c r="I36" s="186"/>
      <c r="J36" s="186"/>
      <c r="K36" s="186"/>
      <c r="L36" s="186"/>
      <c r="M36" s="186"/>
      <c r="N36" s="186"/>
      <c r="O36" s="187"/>
      <c r="P36" s="185" t="s">
        <v>845</v>
      </c>
      <c r="Q36" s="186"/>
      <c r="R36" s="186"/>
      <c r="S36" s="187"/>
      <c r="Z36" s="80">
        <v>6</v>
      </c>
      <c r="AA36" s="80">
        <v>5</v>
      </c>
      <c r="AC36" s="42">
        <f t="shared" si="5"/>
        <v>64</v>
      </c>
      <c r="AD36" s="42" t="s">
        <v>952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886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5" t="s">
        <v>843</v>
      </c>
      <c r="C37" s="186"/>
      <c r="D37" s="186"/>
      <c r="E37" s="186" t="s">
        <v>844</v>
      </c>
      <c r="F37" s="186"/>
      <c r="G37" s="186"/>
      <c r="H37" s="185" t="s">
        <v>871</v>
      </c>
      <c r="I37" s="186"/>
      <c r="J37" s="186"/>
      <c r="K37" s="186"/>
      <c r="L37" s="186" t="s">
        <v>872</v>
      </c>
      <c r="M37" s="186"/>
      <c r="N37" s="186"/>
      <c r="O37" s="187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952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886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5">
        <v>15</v>
      </c>
      <c r="C38" s="186"/>
      <c r="D38" s="186"/>
      <c r="E38" s="186">
        <v>-15</v>
      </c>
      <c r="F38" s="186"/>
      <c r="G38" s="187"/>
      <c r="H38" s="185">
        <v>-30</v>
      </c>
      <c r="I38" s="186"/>
      <c r="J38" s="186"/>
      <c r="K38" s="86"/>
      <c r="L38" s="86"/>
      <c r="M38" s="186">
        <v>300</v>
      </c>
      <c r="N38" s="186"/>
      <c r="O38" s="92"/>
      <c r="P38" s="93">
        <v>2</v>
      </c>
      <c r="Q38" s="93">
        <v>50</v>
      </c>
      <c r="R38" s="185">
        <v>0</v>
      </c>
      <c r="S38" s="187"/>
      <c r="V38" s="46"/>
      <c r="W38" s="46"/>
      <c r="X38" s="46"/>
      <c r="Y38" s="46"/>
    </row>
    <row r="39" spans="1:67" ht="14.1" customHeight="1" x14ac:dyDescent="0.2">
      <c r="B39" s="185" t="s">
        <v>859</v>
      </c>
      <c r="C39" s="186"/>
      <c r="D39" s="186"/>
      <c r="E39" s="186"/>
      <c r="F39" s="186"/>
      <c r="G39" s="186"/>
      <c r="H39" s="188" t="s">
        <v>854</v>
      </c>
      <c r="I39" s="189"/>
      <c r="J39" s="189"/>
      <c r="K39" s="189"/>
      <c r="L39" s="189"/>
      <c r="M39" s="189"/>
      <c r="N39" s="189"/>
      <c r="O39" s="190"/>
      <c r="P39" s="185" t="s">
        <v>847</v>
      </c>
      <c r="Q39" s="186"/>
      <c r="R39" s="186"/>
      <c r="S39" s="187"/>
      <c r="V39" s="46"/>
      <c r="W39" s="46"/>
      <c r="X39" s="46"/>
      <c r="Y39" s="46"/>
      <c r="AD39" s="76" t="s">
        <v>157</v>
      </c>
      <c r="AE39" s="94">
        <f>MAX(AE$45:AE$80)</f>
        <v>12.65085049239033</v>
      </c>
      <c r="AF39" s="94">
        <f t="shared" ref="AF39:BO39" si="6">MAX(AF$45:AF$80)</f>
        <v>0.34482760644401722</v>
      </c>
      <c r="AG39" s="94">
        <f t="shared" si="6"/>
        <v>83.333333333333329</v>
      </c>
      <c r="AH39" s="94">
        <f t="shared" si="6"/>
        <v>38.717282212334133</v>
      </c>
      <c r="AI39" s="94">
        <f t="shared" si="6"/>
        <v>71.591368297726675</v>
      </c>
      <c r="AJ39" s="94">
        <f t="shared" si="6"/>
        <v>12.65085049239033</v>
      </c>
      <c r="AK39" s="94">
        <f t="shared" si="6"/>
        <v>642.52380952380952</v>
      </c>
      <c r="AL39" s="94">
        <f t="shared" ca="1" si="6"/>
        <v>0</v>
      </c>
      <c r="AM39" s="94">
        <f t="shared" ca="1" si="6"/>
        <v>0</v>
      </c>
      <c r="AN39" s="94">
        <f t="shared" ca="1" si="6"/>
        <v>0</v>
      </c>
      <c r="AO39" s="94">
        <f t="shared" ca="1" si="6"/>
        <v>0</v>
      </c>
      <c r="AP39" s="94">
        <f t="shared" ca="1" si="6"/>
        <v>0</v>
      </c>
      <c r="AQ39" s="94">
        <f t="shared" ca="1" si="6"/>
        <v>0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5" t="s">
        <v>871</v>
      </c>
      <c r="C40" s="186"/>
      <c r="D40" s="186"/>
      <c r="E40" s="186" t="s">
        <v>872</v>
      </c>
      <c r="F40" s="186"/>
      <c r="G40" s="186"/>
      <c r="H40" s="185" t="s">
        <v>855</v>
      </c>
      <c r="I40" s="186"/>
      <c r="J40" s="186"/>
      <c r="K40" s="186"/>
      <c r="L40" s="186" t="s">
        <v>856</v>
      </c>
      <c r="M40" s="186"/>
      <c r="N40" s="186"/>
      <c r="O40" s="187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>MIN(AE$45:AE$80)</f>
        <v>4.0603700097370981</v>
      </c>
      <c r="AF40" s="95">
        <f t="shared" ref="AF40:BO40" si="7">MIN(AF$45:AF$80)</f>
        <v>-0.1291062170717896</v>
      </c>
      <c r="AG40" s="95">
        <f t="shared" si="7"/>
        <v>22.222222222222221</v>
      </c>
      <c r="AH40" s="95">
        <f t="shared" si="7"/>
        <v>-394.76198507623099</v>
      </c>
      <c r="AI40" s="95">
        <f t="shared" si="7"/>
        <v>-109.90791157423607</v>
      </c>
      <c r="AJ40" s="95">
        <f t="shared" si="7"/>
        <v>4.0603700097370981</v>
      </c>
      <c r="AK40" s="95">
        <f t="shared" si="7"/>
        <v>-64.923312883435585</v>
      </c>
      <c r="AL40" s="95">
        <f t="shared" ca="1" si="7"/>
        <v>0</v>
      </c>
      <c r="AM40" s="95">
        <f t="shared" ca="1" si="7"/>
        <v>0</v>
      </c>
      <c r="AN40" s="95">
        <f t="shared" ca="1" si="7"/>
        <v>0</v>
      </c>
      <c r="AO40" s="95">
        <f t="shared" ca="1" si="7"/>
        <v>0</v>
      </c>
      <c r="AP40" s="95">
        <f t="shared" ca="1" si="7"/>
        <v>0</v>
      </c>
      <c r="AQ40" s="95">
        <f t="shared" ca="1" si="7"/>
        <v>0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5">
        <v>-30</v>
      </c>
      <c r="C41" s="186"/>
      <c r="D41" s="186"/>
      <c r="E41" s="186">
        <v>200</v>
      </c>
      <c r="F41" s="186"/>
      <c r="G41" s="187"/>
      <c r="H41" s="185">
        <v>70</v>
      </c>
      <c r="I41" s="186"/>
      <c r="J41" s="186"/>
      <c r="K41" s="96"/>
      <c r="L41" s="96"/>
      <c r="M41" s="186">
        <v>70</v>
      </c>
      <c r="N41" s="186"/>
      <c r="O41" s="97"/>
      <c r="P41" s="93">
        <v>50</v>
      </c>
      <c r="Q41" s="93">
        <v>100</v>
      </c>
      <c r="R41" s="185">
        <v>-50</v>
      </c>
      <c r="S41" s="187"/>
      <c r="V41" s="46"/>
      <c r="W41" s="46"/>
      <c r="X41" s="46"/>
      <c r="Y41" s="46" t="s">
        <v>837</v>
      </c>
      <c r="Z41" s="98" t="str">
        <f>(IF((AND(AE40&lt;0,AE39&lt;0))=TRUE,"A",IF((AND(AE40&gt;=0,AE39&gt;=0))=TRUE,"B","C")))</f>
        <v>B</v>
      </c>
      <c r="AD41" s="46" t="s">
        <v>159</v>
      </c>
      <c r="AE41" s="95">
        <f>AE39-AE40</f>
        <v>8.5904804826532306</v>
      </c>
      <c r="AF41" s="95">
        <f t="shared" ref="AF41:AW41" si="8">AF39-AF40</f>
        <v>0.47393382351580682</v>
      </c>
      <c r="AG41" s="95">
        <f t="shared" si="8"/>
        <v>61.111111111111107</v>
      </c>
      <c r="AH41" s="95">
        <f t="shared" si="8"/>
        <v>433.4792672885651</v>
      </c>
      <c r="AI41" s="95">
        <f t="shared" si="8"/>
        <v>181.49927987196276</v>
      </c>
      <c r="AJ41" s="95">
        <f t="shared" si="8"/>
        <v>8.5904804826532306</v>
      </c>
      <c r="AK41" s="95">
        <f t="shared" si="8"/>
        <v>707.44712240724516</v>
      </c>
      <c r="AL41" s="95">
        <f t="shared" ca="1" si="8"/>
        <v>0</v>
      </c>
      <c r="AM41" s="95">
        <f t="shared" ca="1" si="8"/>
        <v>0</v>
      </c>
      <c r="AN41" s="95">
        <f t="shared" ca="1" si="8"/>
        <v>0</v>
      </c>
      <c r="AO41" s="95">
        <f t="shared" ca="1" si="8"/>
        <v>0</v>
      </c>
      <c r="AP41" s="95">
        <f t="shared" ca="1" si="8"/>
        <v>0</v>
      </c>
      <c r="AQ41" s="95">
        <f t="shared" ca="1" si="8"/>
        <v>0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>(IF($Z$41="A",(($AE$39-$AE$40)/17),IF($Z$41="B",(($AE$39-$AE$40)/17),$AE$43)))</f>
        <v>0.50532238133254292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>(AE41/AE42)</f>
        <v>0.24544229950437801</v>
      </c>
      <c r="AF43" s="116">
        <f t="shared" ref="AF43:AW43" si="10">AF41/AF42</f>
        <v>1.3164828430994634E-2</v>
      </c>
      <c r="AG43" s="116">
        <f t="shared" si="10"/>
        <v>1.6975308641975309</v>
      </c>
      <c r="AH43" s="116">
        <f t="shared" si="10"/>
        <v>12.041090758015697</v>
      </c>
      <c r="AI43" s="116">
        <f t="shared" si="10"/>
        <v>5.0416466631100763</v>
      </c>
      <c r="AJ43" s="116">
        <f t="shared" si="10"/>
        <v>0.23862445785147862</v>
      </c>
      <c r="AK43" s="116">
        <f t="shared" si="10"/>
        <v>19.651308955756811</v>
      </c>
      <c r="AL43" s="116">
        <f t="shared" ca="1" si="10"/>
        <v>0</v>
      </c>
      <c r="AM43" s="116">
        <f t="shared" ca="1" si="10"/>
        <v>0</v>
      </c>
      <c r="AN43" s="116">
        <f t="shared" ca="1" si="10"/>
        <v>0</v>
      </c>
      <c r="AO43" s="116">
        <f t="shared" ca="1" si="10"/>
        <v>0</v>
      </c>
      <c r="AP43" s="116">
        <f t="shared" ca="1" si="10"/>
        <v>0</v>
      </c>
      <c r="AQ43" s="116">
        <f t="shared" ca="1" si="10"/>
        <v>0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2020T Temettü verimi düşük.</v>
      </c>
      <c r="C44" s="118"/>
      <c r="D44" s="118"/>
      <c r="E44" s="118"/>
      <c r="S44" s="119" t="str">
        <f>VLOOKUP($AB$2,$AC$2:$AJ$37,5,FALSE)</f>
        <v>2020T Temettü verimi yüksek.</v>
      </c>
      <c r="V44" s="46"/>
      <c r="W44" s="46"/>
      <c r="X44" s="46"/>
      <c r="Y44" s="95"/>
      <c r="AB44" s="120" t="s">
        <v>166</v>
      </c>
      <c r="AD44" s="42">
        <f>AB2</f>
        <v>14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4">
        <f>'X1'!B3</f>
        <v>43879.360075115743</v>
      </c>
      <c r="C45" s="184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ARCLK TI Equity</v>
      </c>
      <c r="AE45" s="127">
        <f>IF(ISERROR((HLOOKUP($AD$44,$AF$44:$BO$80,W45,FALSE)))=TRUE," ",((HLOOKUP($AD$44,$AF$44:$BO$80,W45,FALSE))))</f>
        <v>4.0603700097370981</v>
      </c>
      <c r="AF45" s="128">
        <f>IF(ISERROR(((VLOOKUP(AD45,'X1'!$B:$AO,6,FALSE))/(VLOOKUP(AD45,'X1'!$B:$AO,7,FALSE))-1))=TRUE," ",(((VLOOKUP(AD45,'X1'!$B:$AO,6,FALSE))/(VLOOKUP(AD45,'X1'!$B:$AO,7,FALSE))-1)))</f>
        <v>0.16845180136319371</v>
      </c>
      <c r="AG45" s="128">
        <f>IF(ISERROR((((VLOOKUP(AD45,'X1'!$B:$G,2,FALSE))-(VLOOKUP(AD45,'X1'!$B:$G,3,FALSE)))*100)/(VLOOKUP(AD45,'X1'!$B:$G,5,FALSE)))=TRUE," ",((((VLOOKUP(AD45,'X1'!$B:$G,2,FALSE))-(VLOOKUP(AD45,'X1'!$B:$G,3,FALSE)))*100)/(VLOOKUP(AD45,'X1'!$B:$G,5,FALSE))))</f>
        <v>22.222222222222221</v>
      </c>
      <c r="AH45" s="128">
        <f>IF(ISERROR(((VLOOKUP(AD45,'X1'!$B:$AZ,42,FALSE))))=TRUE," ",(((VLOOKUP(AD45,'X1'!$B:$AZ,42,FALSE)))))</f>
        <v>-122.65424839296517</v>
      </c>
      <c r="AI45" s="128">
        <f>IF(ISERROR(((VLOOKUP(AD45,'X1'!$B:$AZ,43,FALSE))))=TRUE," ",(((VLOOKUP(AD45,'X1'!$B:$AZ,43,FALSE)))))</f>
        <v>-25.001957729021452</v>
      </c>
      <c r="AJ45" s="128">
        <f>IF(ISERROR(((VLOOKUP(AD45,'X1'!$B:$AZ,15,FALSE))))=TRUE," ",(((VLOOKUP(AD45,'X1'!$B:$AZ,15,FALSE)))))</f>
        <v>4.0603700097370981</v>
      </c>
      <c r="AK45" s="128">
        <f>IF(ISERROR(((VLOOKUP(AD45,'X1'!$B:$AZ,14,FALSE))))=TRUE," ",(((VLOOKUP(AD45,'X1'!$B:$AZ,14,FALSE)))))</f>
        <v>38.315018315018321</v>
      </c>
      <c r="AL45" s="128" t="str">
        <f ca="1">IF(ISERROR(((VLOOKUP(AD45,'X2'!$B:$AO,6,FALSE))/(VLOOKUP(AD45,'X2'!$B:$AO,7,FALSE))-1))=TRUE," ",(((VLOOKUP(AD45,'X2'!$B:$AO,6,FALSE))/(VLOOKUP(AD45,'X2'!$B:$AO,7,FALSE))-1)))</f>
        <v xml:space="preserve"> </v>
      </c>
      <c r="AM45" s="128" t="str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 xml:space="preserve"> </v>
      </c>
      <c r="AN45" s="128" t="str">
        <f ca="1">IF(ISERROR(((VLOOKUP(AD45,'X2'!$B:$AZ,42,FALSE))))=TRUE," ",(((VLOOKUP(AD45,'X2'!$B:$AZ,42,FALSE)))))</f>
        <v xml:space="preserve"> </v>
      </c>
      <c r="AO45" s="128" t="str">
        <f ca="1">IF(ISERROR(((VLOOKUP(AD45,'X2'!$B:$AZ,43,FALSE))))=TRUE," ",(((VLOOKUP(AD45,'X2'!$B:$AZ,43,FALSE)))))</f>
        <v xml:space="preserve"> </v>
      </c>
      <c r="AP45" s="128" t="str">
        <f ca="1">IF(ISERROR(((VLOOKUP(AD45,'X2'!$B:$AZ,15,FALSE))))=TRUE," ",(((VLOOKUP(AD45,'X2'!$B:$AZ,15,FALSE)))))</f>
        <v xml:space="preserve"> </v>
      </c>
      <c r="AQ45" s="128" t="str">
        <f ca="1">IF(ISERROR(((VLOOKUP(AD45,'X2'!$B:$AZ,14,FALSE))))=TRUE," ",(((VLOOKUP(AD45,'X2'!$B:$AZ,14,FALSE)))))</f>
        <v xml:space="preserve"> 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881</v>
      </c>
      <c r="S46" s="129"/>
      <c r="V46" s="46"/>
      <c r="W46" s="46">
        <f>W45+1</f>
        <v>3</v>
      </c>
      <c r="X46" s="46"/>
      <c r="Y46" s="134">
        <f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CCOLA TI Equity</v>
      </c>
      <c r="AE46" s="127">
        <f t="shared" ref="AE46:AE80" si="14">IF(ISERROR((HLOOKUP($AD$44,$AF$44:$BO$80,W46,FALSE)))=TRUE," ",((HLOOKUP($AD$44,$AF$44:$BO$80,W46,FALSE))))</f>
        <v>4.1182937554969223</v>
      </c>
      <c r="AF46" s="128">
        <f>IF(ISERROR(((VLOOKUP(AD46,'X1'!$B:$AO,6,FALSE))/(VLOOKUP(AD46,'X1'!$B:$AO,7,FALSE))-1))=TRUE," ",(((VLOOKUP(AD46,'X1'!$B:$AO,6,FALSE))/(VLOOKUP(AD46,'X1'!$B:$AO,7,FALSE))-1)))</f>
        <v>5.2330708231125067E-2</v>
      </c>
      <c r="AG46" s="128">
        <f>IF(ISERROR((((VLOOKUP(AD46,'X1'!$B:$G,2,FALSE))-(VLOOKUP(AD46,'X1'!$B:$G,3,FALSE)))*100)/(VLOOKUP(AD46,'X1'!$B:$G,5,FALSE)))=TRUE," ",((((VLOOKUP(AD46,'X1'!$B:$G,2,FALSE))-(VLOOKUP(AD46,'X1'!$B:$G,3,FALSE)))*100)/(VLOOKUP(AD46,'X1'!$B:$G,5,FALSE))))</f>
        <v>63.157894736842103</v>
      </c>
      <c r="AH46" s="128">
        <f>IF(ISERROR(((VLOOKUP(AD46,'X1'!$B:$AZ,42,FALSE))))=TRUE," ",(((VLOOKUP(AD46,'X1'!$B:$AZ,42,FALSE)))))</f>
        <v>-113.9076068542892</v>
      </c>
      <c r="AI46" s="128">
        <f>IF(ISERROR(((VLOOKUP(AD46,'X1'!$B:$AZ,43,FALSE))))=TRUE," ",(((VLOOKUP(AD46,'X1'!$B:$AZ,43,FALSE)))))</f>
        <v>-32.124700961059638</v>
      </c>
      <c r="AJ46" s="128">
        <f>IF(ISERROR(((VLOOKUP(AD46,'X1'!$B:$AZ,15,FALSE))))=TRUE," ",(((VLOOKUP(AD46,'X1'!$B:$AZ,15,FALSE)))))</f>
        <v>4.1182937554969223</v>
      </c>
      <c r="AK46" s="128">
        <f>IF(ISERROR(((VLOOKUP(AD46,'X1'!$B:$AZ,14,FALSE))))=TRUE," ",(((VLOOKUP(AD46,'X1'!$B:$AZ,14,FALSE)))))</f>
        <v>149.92187500000003</v>
      </c>
      <c r="AL46" s="128" t="str">
        <f ca="1">IF(ISERROR(((VLOOKUP(AD46,'X2'!$B:$AO,6,FALSE))/(VLOOKUP(AD46,'X2'!$B:$AO,7,FALSE))-1))=TRUE," ",(((VLOOKUP(AD46,'X2'!$B:$AO,6,FALSE))/(VLOOKUP(AD46,'X2'!$B:$AO,7,FALSE))-1)))</f>
        <v xml:space="preserve"> </v>
      </c>
      <c r="AM46" s="128" t="str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 xml:space="preserve"> 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 t="str">
        <f ca="1">IF(ISERROR(((VLOOKUP(AD46,'X2'!$B:$AZ,14,FALSE))))=TRUE," ",(((VLOOKUP(AD46,'X2'!$B:$AZ,14,FALSE)))))</f>
        <v xml:space="preserve"> 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1194</v>
      </c>
      <c r="I47" s="178" t="s">
        <v>140</v>
      </c>
      <c r="J47" s="178" t="s">
        <v>9</v>
      </c>
      <c r="K47" s="178" t="s">
        <v>836</v>
      </c>
      <c r="L47" s="178" t="s">
        <v>878</v>
      </c>
      <c r="M47" s="178" t="s">
        <v>881</v>
      </c>
      <c r="N47" s="178" t="s">
        <v>123</v>
      </c>
      <c r="O47" s="178" t="s">
        <v>878</v>
      </c>
      <c r="P47" s="178" t="s">
        <v>881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ENJSA TI Equity</v>
      </c>
      <c r="AE47" s="127">
        <f t="shared" si="14"/>
        <v>7.8281068524970978</v>
      </c>
      <c r="AF47" s="128">
        <f>IF(ISERROR(((VLOOKUP(AD47,'X1'!$B:$AO,6,FALSE))/(VLOOKUP(AD47,'X1'!$B:$AO,7,FALSE))-1))=TRUE," ",(((VLOOKUP(AD47,'X1'!$B:$AO,6,FALSE))/(VLOOKUP(AD47,'X1'!$B:$AO,7,FALSE))-1)))</f>
        <v>0.11788617886178865</v>
      </c>
      <c r="AG47" s="128">
        <f>IF(ISERROR((((VLOOKUP(AD47,'X1'!$B:$G,2,FALSE))-(VLOOKUP(AD47,'X1'!$B:$G,3,FALSE)))*100)/(VLOOKUP(AD47,'X1'!$B:$G,5,FALSE)))=TRUE," ",((((VLOOKUP(AD47,'X1'!$B:$G,2,FALSE))-(VLOOKUP(AD47,'X1'!$B:$G,3,FALSE)))*100)/(VLOOKUP(AD47,'X1'!$B:$G,5,FALSE))))</f>
        <v>83.333333333333329</v>
      </c>
      <c r="AH47" s="128">
        <f>IF(ISERROR(((VLOOKUP(AD47,'X1'!$B:$AZ,42,FALSE))))=TRUE," ",(((VLOOKUP(AD47,'X1'!$B:$AZ,42,FALSE)))))</f>
        <v>-47.546410536518621</v>
      </c>
      <c r="AI47" s="128">
        <f>IF(ISERROR(((VLOOKUP(AD47,'X1'!$B:$AZ,43,FALSE))))=TRUE," ",(((VLOOKUP(AD47,'X1'!$B:$AZ,43,FALSE)))))</f>
        <v>-0.65718217628352171</v>
      </c>
      <c r="AJ47" s="128">
        <f>IF(ISERROR(((VLOOKUP(AD47,'X1'!$B:$AZ,15,FALSE))))=TRUE," ",(((VLOOKUP(AD47,'X1'!$B:$AZ,15,FALSE)))))</f>
        <v>7.8281068524970978</v>
      </c>
      <c r="AK47" s="128" t="str">
        <f>IF(ISERROR(((VLOOKUP(AD47,'X1'!$B:$AZ,14,FALSE))))=TRUE," ",(((VLOOKUP(AD47,'X1'!$B:$AZ,14,FALSE)))))</f>
        <v>#N/A N/A</v>
      </c>
      <c r="AL47" s="128" t="str">
        <f ca="1">IF(ISERROR(((VLOOKUP(AD47,'X2'!$B:$AO,6,FALSE))/(VLOOKUP(AD47,'X2'!$B:$AO,7,FALSE))-1))=TRUE," ",(((VLOOKUP(AD47,'X2'!$B:$AO,6,FALSE))/(VLOOKUP(AD47,'X2'!$B:$AO,7,FALSE))-1)))</f>
        <v xml:space="preserve"> </v>
      </c>
      <c r="AM47" s="128" t="str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 xml:space="preserve"> </v>
      </c>
      <c r="AN47" s="128" t="str">
        <f ca="1">IF(ISERROR(((VLOOKUP(AD47,'X2'!$B:$AZ,42,FALSE))))=TRUE," ",(((VLOOKUP(AD47,'X2'!$B:$AZ,42,FALSE)))))</f>
        <v xml:space="preserve"> </v>
      </c>
      <c r="AO47" s="128" t="str">
        <f ca="1">IF(ISERROR(((VLOOKUP(AD47,'X2'!$B:$AZ,43,FALSE))))=TRUE," ",(((VLOOKUP(AD47,'X2'!$B:$AZ,43,FALSE)))))</f>
        <v xml:space="preserve"> </v>
      </c>
      <c r="AP47" s="128" t="str">
        <f ca="1">IF(ISERROR(((VLOOKUP(AD47,'X2'!$B:$AZ,15,FALSE))))=TRUE," ",(((VLOOKUP(AD47,'X2'!$B:$AZ,15,FALSE)))))</f>
        <v xml:space="preserve"> </v>
      </c>
      <c r="AQ47" s="128" t="str">
        <f ca="1">IF(ISERROR(((VLOOKUP(AD47,'X2'!$B:$AZ,14,FALSE))))=TRUE," ",(((VLOOKUP(AD47,'X2'!$B:$AZ,14,FALSE)))))</f>
        <v xml:space="preserve"> 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ARCLK TI Equity</v>
      </c>
      <c r="C48" s="137" t="str">
        <f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Arcelik AS</v>
      </c>
      <c r="D48" s="137" t="str">
        <f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Consumer Discretionary</v>
      </c>
      <c r="E48" s="138">
        <f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20.54</v>
      </c>
      <c r="F48" s="138">
        <f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24</v>
      </c>
      <c r="G48" s="138">
        <f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16.845180136319371</v>
      </c>
      <c r="H48" s="138">
        <f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2291.8144645876428</v>
      </c>
      <c r="I48" s="139">
        <f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6</v>
      </c>
      <c r="J48" s="139">
        <f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2</v>
      </c>
      <c r="K48" s="139">
        <f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18</v>
      </c>
      <c r="L48" s="140">
        <f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14.798270893371756</v>
      </c>
      <c r="M48" s="140">
        <f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10.879237288135592</v>
      </c>
      <c r="N48" s="141">
        <f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122.65424839296517</v>
      </c>
      <c r="O48" s="140">
        <f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6.4138819731254717</v>
      </c>
      <c r="P48" s="140">
        <f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5.5111577895098556</v>
      </c>
      <c r="Q48" s="141">
        <f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25.001957729021452</v>
      </c>
      <c r="R48" s="141">
        <f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4.0603700097370981</v>
      </c>
      <c r="S48" s="141">
        <f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38.315018315018321</v>
      </c>
      <c r="V48" s="46"/>
      <c r="W48" s="46">
        <f t="shared" si="15"/>
        <v>5</v>
      </c>
      <c r="X48" s="46"/>
      <c r="Y48" s="134">
        <f t="shared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EREGL TI Equity</v>
      </c>
      <c r="AE48" s="127">
        <f t="shared" si="14"/>
        <v>10.942350332594236</v>
      </c>
      <c r="AF48" s="128">
        <f>IF(ISERROR(((VLOOKUP(AD48,'X1'!$B:$AO,6,FALSE))/(VLOOKUP(AD48,'X1'!$B:$AO,7,FALSE))-1))=TRUE," ",(((VLOOKUP(AD48,'X1'!$B:$AO,6,FALSE))/(VLOOKUP(AD48,'X1'!$B:$AO,7,FALSE))-1)))</f>
        <v>0.16407982261640797</v>
      </c>
      <c r="AG48" s="128">
        <f>IF(ISERROR((((VLOOKUP(AD48,'X1'!$B:$G,2,FALSE))-(VLOOKUP(AD48,'X1'!$B:$G,3,FALSE)))*100)/(VLOOKUP(AD48,'X1'!$B:$G,5,FALSE)))=TRUE," ",((((VLOOKUP(AD48,'X1'!$B:$G,2,FALSE))-(VLOOKUP(AD48,'X1'!$B:$G,3,FALSE)))*100)/(VLOOKUP(AD48,'X1'!$B:$G,5,FALSE))))</f>
        <v>61.904761904761905</v>
      </c>
      <c r="AH48" s="128">
        <f>IF(ISERROR(((VLOOKUP(AD48,'X1'!$B:$AZ,42,FALSE))))=TRUE," ",(((VLOOKUP(AD48,'X1'!$B:$AZ,42,FALSE)))))</f>
        <v>-24.053559063436669</v>
      </c>
      <c r="AI48" s="128">
        <f>IF(ISERROR(((VLOOKUP(AD48,'X1'!$B:$AZ,43,FALSE))))=TRUE," ",(((VLOOKUP(AD48,'X1'!$B:$AZ,43,FALSE)))))</f>
        <v>1.249801177122345</v>
      </c>
      <c r="AJ48" s="128">
        <f>IF(ISERROR(((VLOOKUP(AD48,'X1'!$B:$AZ,15,FALSE))))=TRUE," ",(((VLOOKUP(AD48,'X1'!$B:$AZ,15,FALSE)))))</f>
        <v>10.942350332594236</v>
      </c>
      <c r="AK48" s="128">
        <f>IF(ISERROR(((VLOOKUP(AD48,'X1'!$B:$AZ,14,FALSE))))=TRUE," ",(((VLOOKUP(AD48,'X1'!$B:$AZ,14,FALSE)))))</f>
        <v>27.703398558187438</v>
      </c>
      <c r="AL48" s="128" t="str">
        <f ca="1">IF(ISERROR(((VLOOKUP(AD48,'X2'!$B:$AO,6,FALSE))/(VLOOKUP(AD48,'X2'!$B:$AO,7,FALSE))-1))=TRUE," ",(((VLOOKUP(AD48,'X2'!$B:$AO,6,FALSE))/(VLOOKUP(AD48,'X2'!$B:$AO,7,FALSE))-1)))</f>
        <v xml:space="preserve"> </v>
      </c>
      <c r="AM48" s="128" t="str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 xml:space="preserve"> </v>
      </c>
      <c r="AN48" s="128" t="str">
        <f ca="1">IF(ISERROR(((VLOOKUP(AD48,'X2'!$B:$AZ,42,FALSE))))=TRUE," ",(((VLOOKUP(AD48,'X2'!$B:$AZ,42,FALSE)))))</f>
        <v xml:space="preserve"> </v>
      </c>
      <c r="AO48" s="128" t="str">
        <f ca="1">IF(ISERROR(((VLOOKUP(AD48,'X2'!$B:$AZ,43,FALSE))))=TRUE," ",(((VLOOKUP(AD48,'X2'!$B:$AZ,43,FALSE)))))</f>
        <v xml:space="preserve"> </v>
      </c>
      <c r="AP48" s="128" t="str">
        <f ca="1">IF(ISERROR(((VLOOKUP(AD48,'X2'!$B:$AZ,15,FALSE))))=TRUE," ",(((VLOOKUP(AD48,'X2'!$B:$AZ,15,FALSE)))))</f>
        <v xml:space="preserve"> </v>
      </c>
      <c r="AQ48" s="128" t="str">
        <f ca="1">IF(ISERROR(((VLOOKUP(AD48,'X2'!$B:$AZ,14,FALSE))))=TRUE," ",(((VLOOKUP(AD48,'X2'!$B:$AZ,14,FALSE)))))</f>
        <v xml:space="preserve"> 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CCOLA TI Equity</v>
      </c>
      <c r="C49" s="137" t="str">
        <f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Coca-Cola Icecek AS</v>
      </c>
      <c r="D49" s="137" t="str">
        <f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Consumer Staples</v>
      </c>
      <c r="E49" s="138">
        <f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45.48</v>
      </c>
      <c r="F49" s="138">
        <f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47.860000610351563</v>
      </c>
      <c r="G49" s="138">
        <f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5.2330708231125067</v>
      </c>
      <c r="H49" s="138">
        <f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1910.2695418361054</v>
      </c>
      <c r="I49" s="139">
        <f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12</v>
      </c>
      <c r="J49" s="139">
        <f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19</v>
      </c>
      <c r="L49" s="140">
        <f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14.216942794623318</v>
      </c>
      <c r="M49" s="140">
        <f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12.245557350565427</v>
      </c>
      <c r="N49" s="141">
        <f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113.9076068542892</v>
      </c>
      <c r="O49" s="140">
        <f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6.7793517245209314</v>
      </c>
      <c r="P49" s="140">
        <f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6.1167110234926891</v>
      </c>
      <c r="Q49" s="141">
        <f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32.124700961059638</v>
      </c>
      <c r="R49" s="141">
        <f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4.1182937554969223</v>
      </c>
      <c r="S49" s="141">
        <f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149.92187500000003</v>
      </c>
      <c r="V49" s="46"/>
      <c r="W49" s="46">
        <f t="shared" si="15"/>
        <v>6</v>
      </c>
      <c r="X49" s="46"/>
      <c r="Y49" s="134">
        <f t="shared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FROTO TI Equity</v>
      </c>
      <c r="AE49" s="127">
        <f t="shared" si="14"/>
        <v>6.0787500000000012</v>
      </c>
      <c r="AF49" s="128">
        <f>IF(ISERROR(((VLOOKUP(AD49,'X1'!$B:$AO,6,FALSE))/(VLOOKUP(AD49,'X1'!$B:$AO,7,FALSE))-1))=TRUE," ",(((VLOOKUP(AD49,'X1'!$B:$AO,6,FALSE))/(VLOOKUP(AD49,'X1'!$B:$AO,7,FALSE))-1)))</f>
        <v>5.6249999999999911E-2</v>
      </c>
      <c r="AG49" s="128">
        <f>IF(ISERROR((((VLOOKUP(AD49,'X1'!$B:$G,2,FALSE))-(VLOOKUP(AD49,'X1'!$B:$G,3,FALSE)))*100)/(VLOOKUP(AD49,'X1'!$B:$G,5,FALSE)))=TRUE," ",((((VLOOKUP(AD49,'X1'!$B:$G,2,FALSE))-(VLOOKUP(AD49,'X1'!$B:$G,3,FALSE)))*100)/(VLOOKUP(AD49,'X1'!$B:$G,5,FALSE))))</f>
        <v>62.5</v>
      </c>
      <c r="AH49" s="128">
        <f>IF(ISERROR(((VLOOKUP(AD49,'X1'!$B:$AZ,42,FALSE))))=TRUE," ",(((VLOOKUP(AD49,'X1'!$B:$AZ,42,FALSE)))))</f>
        <v>-110.65402611766908</v>
      </c>
      <c r="AI49" s="128">
        <f>IF(ISERROR(((VLOOKUP(AD49,'X1'!$B:$AZ,43,FALSE))))=TRUE," ",(((VLOOKUP(AD49,'X1'!$B:$AZ,43,FALSE)))))</f>
        <v>-82.267724597943385</v>
      </c>
      <c r="AJ49" s="128">
        <f>IF(ISERROR(((VLOOKUP(AD49,'X1'!$B:$AZ,15,FALSE))))=TRUE," ",(((VLOOKUP(AD49,'X1'!$B:$AZ,15,FALSE)))))</f>
        <v>6.0787500000000012</v>
      </c>
      <c r="AK49" s="128">
        <f>IF(ISERROR(((VLOOKUP(AD49,'X1'!$B:$AZ,14,FALSE))))=TRUE," ",(((VLOOKUP(AD49,'X1'!$B:$AZ,14,FALSE)))))</f>
        <v>22.797277936962743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 t="str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 xml:space="preserve"> 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 t="str">
        <f ca="1">IF(ISERROR(((VLOOKUP(AD49,'X2'!$B:$AZ,14,FALSE))))=TRUE," ",(((VLOOKUP(AD49,'X2'!$B:$AZ,14,FALSE)))))</f>
        <v xml:space="preserve"> 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ENJSA TI Equity</v>
      </c>
      <c r="C50" s="137" t="str">
        <f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Enerjisa Enerji AS</v>
      </c>
      <c r="D50" s="137" t="str">
        <f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Utilities</v>
      </c>
      <c r="E50" s="138">
        <f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8.61</v>
      </c>
      <c r="F50" s="138">
        <f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9.625</v>
      </c>
      <c r="G50" s="138">
        <f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11.788617886178866</v>
      </c>
      <c r="H50" s="138">
        <f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1679.1340941832243</v>
      </c>
      <c r="I50" s="139">
        <f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5</v>
      </c>
      <c r="J50" s="139">
        <f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39">
        <f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6</v>
      </c>
      <c r="L50" s="140">
        <f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9.80637813211845</v>
      </c>
      <c r="M50" s="140">
        <f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7.8415300546448075</v>
      </c>
      <c r="N50" s="141">
        <f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47.546410536518621</v>
      </c>
      <c r="O50" s="140">
        <f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5.164745400432901</v>
      </c>
      <c r="P50" s="140">
        <f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4.6928371963585027</v>
      </c>
      <c r="Q50" s="141">
        <f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0.65718217628352171</v>
      </c>
      <c r="R50" s="141">
        <f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7.8281068524970978</v>
      </c>
      <c r="S50" s="141" t="str">
        <f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/>
      </c>
      <c r="V50" s="46"/>
      <c r="W50" s="46">
        <f t="shared" si="15"/>
        <v>7</v>
      </c>
      <c r="X50" s="46"/>
      <c r="Y50" s="134">
        <f t="shared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INDES TI Equity</v>
      </c>
      <c r="AE50" s="127">
        <f t="shared" si="14"/>
        <v>5.6149732620320858</v>
      </c>
      <c r="AF50" s="128">
        <f>IF(ISERROR(((VLOOKUP(AD50,'X1'!$B:$AO,6,FALSE))/(VLOOKUP(AD50,'X1'!$B:$AO,7,FALSE))-1))=TRUE," ",(((VLOOKUP(AD50,'X1'!$B:$AO,6,FALSE))/(VLOOKUP(AD50,'X1'!$B:$AO,7,FALSE))-1)))</f>
        <v>-0.1291062170717896</v>
      </c>
      <c r="AG50" s="128">
        <f>IF(ISERROR((((VLOOKUP(AD50,'X1'!$B:$G,2,FALSE))-(VLOOKUP(AD50,'X1'!$B:$G,3,FALSE)))*100)/(VLOOKUP(AD50,'X1'!$B:$G,5,FALSE)))=TRUE," ",((((VLOOKUP(AD50,'X1'!$B:$G,2,FALSE))-(VLOOKUP(AD50,'X1'!$B:$G,3,FALSE)))*100)/(VLOOKUP(AD50,'X1'!$B:$G,5,FALSE))))</f>
        <v>60</v>
      </c>
      <c r="AH50" s="128">
        <f>IF(ISERROR(((VLOOKUP(AD50,'X1'!$B:$AZ,42,FALSE))))=TRUE," ",(((VLOOKUP(AD50,'X1'!$B:$AZ,42,FALSE)))))</f>
        <v>-31.301110896199734</v>
      </c>
      <c r="AI50" s="128">
        <f>IF(ISERROR(((VLOOKUP(AD50,'X1'!$B:$AZ,43,FALSE))))=TRUE," ",(((VLOOKUP(AD50,'X1'!$B:$AZ,43,FALSE)))))</f>
        <v>-38.567950514131425</v>
      </c>
      <c r="AJ50" s="128">
        <f>IF(ISERROR(((VLOOKUP(AD50,'X1'!$B:$AZ,15,FALSE))))=TRUE," ",(((VLOOKUP(AD50,'X1'!$B:$AZ,15,FALSE)))))</f>
        <v>5.6149732620320858</v>
      </c>
      <c r="AK50" s="128">
        <f>IF(ISERROR(((VLOOKUP(AD50,'X1'!$B:$AZ,14,FALSE))))=TRUE," ",(((VLOOKUP(AD50,'X1'!$B:$AZ,14,FALSE)))))</f>
        <v>-30.939226519337019</v>
      </c>
      <c r="AL50" s="128" t="str">
        <f ca="1">IF(ISERROR(((VLOOKUP(AD50,'X2'!$B:$AO,6,FALSE))/(VLOOKUP(AD50,'X2'!$B:$AO,7,FALSE))-1))=TRUE," ",(((VLOOKUP(AD50,'X2'!$B:$AO,6,FALSE))/(VLOOKUP(AD50,'X2'!$B:$AO,7,FALSE))-1)))</f>
        <v xml:space="preserve"> </v>
      </c>
      <c r="AM50" s="128" t="str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 xml:space="preserve"> </v>
      </c>
      <c r="AN50" s="128" t="str">
        <f ca="1">IF(ISERROR(((VLOOKUP(AD50,'X2'!$B:$AZ,42,FALSE))))=TRUE," ",(((VLOOKUP(AD50,'X2'!$B:$AZ,42,FALSE)))))</f>
        <v xml:space="preserve"> </v>
      </c>
      <c r="AO50" s="128" t="str">
        <f ca="1">IF(ISERROR(((VLOOKUP(AD50,'X2'!$B:$AZ,43,FALSE))))=TRUE," ",(((VLOOKUP(AD50,'X2'!$B:$AZ,43,FALSE)))))</f>
        <v xml:space="preserve"> </v>
      </c>
      <c r="AP50" s="128" t="str">
        <f ca="1">IF(ISERROR(((VLOOKUP(AD50,'X2'!$B:$AZ,15,FALSE))))=TRUE," ",(((VLOOKUP(AD50,'X2'!$B:$AZ,15,FALSE)))))</f>
        <v xml:space="preserve"> </v>
      </c>
      <c r="AQ50" s="128" t="str">
        <f ca="1">IF(ISERROR(((VLOOKUP(AD50,'X2'!$B:$AZ,14,FALSE))))=TRUE," ",(((VLOOKUP(AD50,'X2'!$B:$AZ,14,FALSE)))))</f>
        <v xml:space="preserve"> 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EREGL TI Equity</v>
      </c>
      <c r="C51" s="137" t="str">
        <f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Eregli Demir ve Celik Fabrikal</v>
      </c>
      <c r="D51" s="137" t="str">
        <f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Materials</v>
      </c>
      <c r="E51" s="138">
        <f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9.02</v>
      </c>
      <c r="F51" s="138">
        <f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10.5</v>
      </c>
      <c r="G51" s="138">
        <f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16.407982261640797</v>
      </c>
      <c r="H51" s="138">
        <f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5212.9259035938721</v>
      </c>
      <c r="I51" s="139">
        <f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14</v>
      </c>
      <c r="J51" s="139">
        <f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1</v>
      </c>
      <c r="K51" s="139">
        <f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21</v>
      </c>
      <c r="L51" s="140">
        <f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8.2449725776965259</v>
      </c>
      <c r="M51" s="140">
        <f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7.2741935483870961</v>
      </c>
      <c r="N51" s="141">
        <f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24.053559063436669</v>
      </c>
      <c r="O51" s="140">
        <f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5.0668976036809896</v>
      </c>
      <c r="P51" s="140">
        <f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4.3840078404671026</v>
      </c>
      <c r="Q51" s="141">
        <f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-1.249801177122345</v>
      </c>
      <c r="R51" s="141">
        <f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10.942350332594236</v>
      </c>
      <c r="S51" s="141">
        <f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27.703398558187438</v>
      </c>
      <c r="V51" s="46"/>
      <c r="W51" s="46">
        <f t="shared" si="15"/>
        <v>8</v>
      </c>
      <c r="X51" s="46"/>
      <c r="Y51" s="134">
        <f t="shared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ISDMR TI Equity</v>
      </c>
      <c r="AE51" s="127">
        <f t="shared" si="14"/>
        <v>10.471204188481677</v>
      </c>
      <c r="AF51" s="128">
        <f>IF(ISERROR(((VLOOKUP(AD51,'X1'!$B:$AO,6,FALSE))/(VLOOKUP(AD51,'X1'!$B:$AO,7,FALSE))-1))=TRUE," ",(((VLOOKUP(AD51,'X1'!$B:$AO,6,FALSE))/(VLOOKUP(AD51,'X1'!$B:$AO,7,FALSE))-1)))</f>
        <v>3.0759162303664933E-2</v>
      </c>
      <c r="AG51" s="128">
        <f>IF(ISERROR((((VLOOKUP(AD51,'X1'!$B:$G,2,FALSE))-(VLOOKUP(AD51,'X1'!$B:$G,3,FALSE)))*100)/(VLOOKUP(AD51,'X1'!$B:$G,5,FALSE)))=TRUE," ",((((VLOOKUP(AD51,'X1'!$B:$G,2,FALSE))-(VLOOKUP(AD51,'X1'!$B:$G,3,FALSE)))*100)/(VLOOKUP(AD51,'X1'!$B:$G,5,FALSE))))</f>
        <v>50</v>
      </c>
      <c r="AH51" s="128">
        <f>IF(ISERROR(((VLOOKUP(AD51,'X1'!$B:$AZ,42,FALSE))))=TRUE," ",(((VLOOKUP(AD51,'X1'!$B:$AZ,42,FALSE)))))</f>
        <v>-27.723515055636106</v>
      </c>
      <c r="AI51" s="128">
        <f>IF(ISERROR(((VLOOKUP(AD51,'X1'!$B:$AZ,43,FALSE))))=TRUE," ",(((VLOOKUP(AD51,'X1'!$B:$AZ,43,FALSE)))))</f>
        <v>-31.082842434349132</v>
      </c>
      <c r="AJ51" s="128">
        <f>IF(ISERROR(((VLOOKUP(AD51,'X1'!$B:$AZ,15,FALSE))))=TRUE," ",(((VLOOKUP(AD51,'X1'!$B:$AZ,15,FALSE)))))</f>
        <v>10.471204188481677</v>
      </c>
      <c r="AK51" s="128">
        <f>IF(ISERROR(((VLOOKUP(AD51,'X1'!$B:$AZ,14,FALSE))))=TRUE," ",(((VLOOKUP(AD51,'X1'!$B:$AZ,14,FALSE)))))</f>
        <v>35.135135135135137</v>
      </c>
      <c r="AL51" s="128" t="str">
        <f ca="1">IF(ISERROR(((VLOOKUP(AD51,'X2'!$B:$AO,6,FALSE))/(VLOOKUP(AD51,'X2'!$B:$AO,7,FALSE))-1))=TRUE," ",(((VLOOKUP(AD51,'X2'!$B:$AO,6,FALSE))/(VLOOKUP(AD51,'X2'!$B:$AO,7,FALSE))-1)))</f>
        <v xml:space="preserve"> </v>
      </c>
      <c r="AM51" s="128" t="str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 xml:space="preserve"> </v>
      </c>
      <c r="AN51" s="128" t="str">
        <f ca="1">IF(ISERROR(((VLOOKUP(AD51,'X2'!$B:$AZ,42,FALSE))))=TRUE," ",(((VLOOKUP(AD51,'X2'!$B:$AZ,42,FALSE)))))</f>
        <v xml:space="preserve"> </v>
      </c>
      <c r="AO51" s="128" t="str">
        <f ca="1">IF(ISERROR(((VLOOKUP(AD51,'X2'!$B:$AZ,43,FALSE))))=TRUE," ",(((VLOOKUP(AD51,'X2'!$B:$AZ,43,FALSE)))))</f>
        <v xml:space="preserve"> </v>
      </c>
      <c r="AP51" s="128" t="str">
        <f ca="1">IF(ISERROR(((VLOOKUP(AD51,'X2'!$B:$AZ,15,FALSE))))=TRUE," ",(((VLOOKUP(AD51,'X2'!$B:$AZ,15,FALSE)))))</f>
        <v xml:space="preserve"> </v>
      </c>
      <c r="AQ51" s="128" t="str">
        <f ca="1">IF(ISERROR(((VLOOKUP(AD51,'X2'!$B:$AZ,14,FALSE))))=TRUE," ",(((VLOOKUP(AD51,'X2'!$B:$AZ,14,FALSE)))))</f>
        <v xml:space="preserve"> 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FROTO TI Equity</v>
      </c>
      <c r="C52" s="137" t="str">
        <f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Ford Otomotiv Sanayi AS</v>
      </c>
      <c r="D52" s="137" t="str">
        <f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Consumer Discretionary</v>
      </c>
      <c r="E52" s="138">
        <f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80</v>
      </c>
      <c r="F52" s="138">
        <f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84.5</v>
      </c>
      <c r="G52" s="138">
        <f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5.6249999999999911</v>
      </c>
      <c r="H52" s="138">
        <f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4635.4585462911009</v>
      </c>
      <c r="I52" s="139">
        <f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16</v>
      </c>
      <c r="J52" s="139">
        <f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24</v>
      </c>
      <c r="L52" s="140">
        <f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14.000700035001749</v>
      </c>
      <c r="M52" s="140">
        <f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11.666909727285985</v>
      </c>
      <c r="N52" s="141">
        <f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110.65402611766908</v>
      </c>
      <c r="O52" s="140">
        <f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9.3522029120183348</v>
      </c>
      <c r="P52" s="140">
        <f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7.9565580382939141</v>
      </c>
      <c r="Q52" s="141">
        <f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82.267724597943385</v>
      </c>
      <c r="R52" s="141">
        <f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6.0787500000000012</v>
      </c>
      <c r="S52" s="141">
        <f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22.797277936962743</v>
      </c>
      <c r="V52" s="46"/>
      <c r="W52" s="46">
        <f t="shared" si="15"/>
        <v>9</v>
      </c>
      <c r="X52" s="46"/>
      <c r="Y52" s="134">
        <f t="shared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OTKAR TI Equity</v>
      </c>
      <c r="AE52" s="127">
        <f t="shared" si="14"/>
        <v>7.7202380952380949</v>
      </c>
      <c r="AF52" s="128">
        <f>IF(ISERROR(((VLOOKUP(AD52,'X1'!$B:$AO,6,FALSE))/(VLOOKUP(AD52,'X1'!$B:$AO,7,FALSE))-1))=TRUE," ",(((VLOOKUP(AD52,'X1'!$B:$AO,6,FALSE))/(VLOOKUP(AD52,'X1'!$B:$AO,7,FALSE))-1)))</f>
        <v>0.125</v>
      </c>
      <c r="AG52" s="128">
        <f>IF(ISERROR((((VLOOKUP(AD52,'X1'!$B:$G,2,FALSE))-(VLOOKUP(AD52,'X1'!$B:$G,3,FALSE)))*100)/(VLOOKUP(AD52,'X1'!$B:$G,5,FALSE)))=TRUE," ",((((VLOOKUP(AD52,'X1'!$B:$G,2,FALSE))-(VLOOKUP(AD52,'X1'!$B:$G,3,FALSE)))*100)/(VLOOKUP(AD52,'X1'!$B:$G,5,FALSE))))</f>
        <v>77.777777777777771</v>
      </c>
      <c r="AH52" s="128">
        <f>IF(ISERROR(((VLOOKUP(AD52,'X1'!$B:$AZ,42,FALSE))))=TRUE," ",(((VLOOKUP(AD52,'X1'!$B:$AZ,42,FALSE)))))</f>
        <v>-66.626362623359142</v>
      </c>
      <c r="AI52" s="128">
        <f>IF(ISERROR(((VLOOKUP(AD52,'X1'!$B:$AZ,43,FALSE))))=TRUE," ",(((VLOOKUP(AD52,'X1'!$B:$AZ,43,FALSE)))))</f>
        <v>-98.201790572698286</v>
      </c>
      <c r="AJ52" s="128">
        <f>IF(ISERROR(((VLOOKUP(AD52,'X1'!$B:$AZ,15,FALSE))))=TRUE," ",(((VLOOKUP(AD52,'X1'!$B:$AZ,15,FALSE)))))</f>
        <v>7.7202380952380949</v>
      </c>
      <c r="AK52" s="128">
        <f>IF(ISERROR(((VLOOKUP(AD52,'X1'!$B:$AZ,14,FALSE))))=TRUE," ",(((VLOOKUP(AD52,'X1'!$B:$AZ,14,FALSE)))))</f>
        <v>25.051194539249146</v>
      </c>
      <c r="AL52" s="128" t="str">
        <f ca="1">IF(ISERROR(((VLOOKUP(AD52,'X2'!$B:$AO,6,FALSE))/(VLOOKUP(AD52,'X2'!$B:$AO,7,FALSE))-1))=TRUE," ",(((VLOOKUP(AD52,'X2'!$B:$AO,6,FALSE))/(VLOOKUP(AD52,'X2'!$B:$AO,7,FALSE))-1)))</f>
        <v xml:space="preserve"> </v>
      </c>
      <c r="AM52" s="128" t="str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 xml:space="preserve"> </v>
      </c>
      <c r="AN52" s="128" t="str">
        <f ca="1">IF(ISERROR(((VLOOKUP(AD52,'X2'!$B:$AZ,42,FALSE))))=TRUE," ",(((VLOOKUP(AD52,'X2'!$B:$AZ,42,FALSE)))))</f>
        <v xml:space="preserve"> </v>
      </c>
      <c r="AO52" s="128" t="str">
        <f ca="1">IF(ISERROR(((VLOOKUP(AD52,'X2'!$B:$AZ,43,FALSE))))=TRUE," ",(((VLOOKUP(AD52,'X2'!$B:$AZ,43,FALSE)))))</f>
        <v xml:space="preserve"> </v>
      </c>
      <c r="AP52" s="128" t="str">
        <f ca="1">IF(ISERROR(((VLOOKUP(AD52,'X2'!$B:$AZ,15,FALSE))))=TRUE," ",(((VLOOKUP(AD52,'X2'!$B:$AZ,15,FALSE)))))</f>
        <v xml:space="preserve"> </v>
      </c>
      <c r="AQ52" s="128" t="str">
        <f ca="1">IF(ISERROR(((VLOOKUP(AD52,'X2'!$B:$AZ,14,FALSE))))=TRUE," ",(((VLOOKUP(AD52,'X2'!$B:$AZ,14,FALSE)))))</f>
        <v xml:space="preserve"> 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INDES TI Equity</v>
      </c>
      <c r="C53" s="137" t="str">
        <f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Indeks Bilgisayar Sistemleri M</v>
      </c>
      <c r="D53" s="137" t="str">
        <f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Information Technology</v>
      </c>
      <c r="E53" s="138">
        <f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13.09</v>
      </c>
      <c r="F53" s="138">
        <f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11.399999618530273</v>
      </c>
      <c r="G53" s="138">
        <f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-12.91062170717896</v>
      </c>
      <c r="H53" s="138">
        <f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121.04159659076502</v>
      </c>
      <c r="I53" s="139">
        <f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3</v>
      </c>
      <c r="J53" s="139">
        <f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5</v>
      </c>
      <c r="L53" s="140">
        <f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8.7266666666666666</v>
      </c>
      <c r="M53" s="140">
        <f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7.0187667560321714</v>
      </c>
      <c r="N53" s="141">
        <f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31.301110896199734</v>
      </c>
      <c r="O53" s="140">
        <f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7.1099564838990421</v>
      </c>
      <c r="P53" s="140">
        <f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6.2792774788624133</v>
      </c>
      <c r="Q53" s="141">
        <f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38.567950514131425</v>
      </c>
      <c r="R53" s="141">
        <f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5.6149732620320858</v>
      </c>
      <c r="S53" s="141">
        <f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-30.939226519337019</v>
      </c>
      <c r="V53" s="46"/>
      <c r="W53" s="46">
        <f t="shared" si="15"/>
        <v>10</v>
      </c>
      <c r="X53" s="46"/>
      <c r="Y53" s="134">
        <f t="shared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PETKM TI Equity</v>
      </c>
      <c r="AE53" s="127">
        <f t="shared" si="14"/>
        <v>8.0048076923076934</v>
      </c>
      <c r="AF53" s="128">
        <f>IF(ISERROR(((VLOOKUP(AD53,'X1'!$B:$AO,6,FALSE))/(VLOOKUP(AD53,'X1'!$B:$AO,7,FALSE))-1))=TRUE," ",(((VLOOKUP(AD53,'X1'!$B:$AO,6,FALSE))/(VLOOKUP(AD53,'X1'!$B:$AO,7,FALSE))-1)))</f>
        <v>0.15384619969588065</v>
      </c>
      <c r="AG53" s="128">
        <f>IF(ISERROR((((VLOOKUP(AD53,'X1'!$B:$G,2,FALSE))-(VLOOKUP(AD53,'X1'!$B:$G,3,FALSE)))*100)/(VLOOKUP(AD53,'X1'!$B:$G,5,FALSE)))=TRUE," ",((((VLOOKUP(AD53,'X1'!$B:$G,2,FALSE))-(VLOOKUP(AD53,'X1'!$B:$G,3,FALSE)))*100)/(VLOOKUP(AD53,'X1'!$B:$G,5,FALSE))))</f>
        <v>50</v>
      </c>
      <c r="AH53" s="128">
        <f>IF(ISERROR(((VLOOKUP(AD53,'X1'!$B:$AZ,42,FALSE))))=TRUE," ",(((VLOOKUP(AD53,'X1'!$B:$AZ,42,FALSE)))))</f>
        <v>-29.588425408469512</v>
      </c>
      <c r="AI53" s="128">
        <f>IF(ISERROR(((VLOOKUP(AD53,'X1'!$B:$AZ,43,FALSE))))=TRUE," ",(((VLOOKUP(AD53,'X1'!$B:$AZ,43,FALSE)))))</f>
        <v>-59.245811694692321</v>
      </c>
      <c r="AJ53" s="128">
        <f>IF(ISERROR(((VLOOKUP(AD53,'X1'!$B:$AZ,15,FALSE))))=TRUE," ",(((VLOOKUP(AD53,'X1'!$B:$AZ,15,FALSE)))))</f>
        <v>8.0048076923076934</v>
      </c>
      <c r="AK53" s="128">
        <f>IF(ISERROR(((VLOOKUP(AD53,'X1'!$B:$AZ,14,FALSE))))=TRUE," ",(((VLOOKUP(AD53,'X1'!$B:$AZ,14,FALSE)))))</f>
        <v>16.949152542372868</v>
      </c>
      <c r="AL53" s="128" t="str">
        <f ca="1">IF(ISERROR(((VLOOKUP(AD53,'X2'!$B:$AO,6,FALSE))/(VLOOKUP(AD53,'X2'!$B:$AO,7,FALSE))-1))=TRUE," ",(((VLOOKUP(AD53,'X2'!$B:$AO,6,FALSE))/(VLOOKUP(AD53,'X2'!$B:$AO,7,FALSE))-1)))</f>
        <v xml:space="preserve"> </v>
      </c>
      <c r="AM53" s="128" t="str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 xml:space="preserve"> </v>
      </c>
      <c r="AN53" s="128" t="str">
        <f ca="1">IF(ISERROR(((VLOOKUP(AD53,'X2'!$B:$AZ,42,FALSE))))=TRUE," ",(((VLOOKUP(AD53,'X2'!$B:$AZ,42,FALSE)))))</f>
        <v xml:space="preserve"> </v>
      </c>
      <c r="AO53" s="128" t="str">
        <f ca="1">IF(ISERROR(((VLOOKUP(AD53,'X2'!$B:$AZ,43,FALSE))))=TRUE," ",(((VLOOKUP(AD53,'X2'!$B:$AZ,43,FALSE)))))</f>
        <v xml:space="preserve"> </v>
      </c>
      <c r="AP53" s="128" t="str">
        <f ca="1">IF(ISERROR(((VLOOKUP(AD53,'X2'!$B:$AZ,15,FALSE))))=TRUE," ",(((VLOOKUP(AD53,'X2'!$B:$AZ,15,FALSE)))))</f>
        <v xml:space="preserve"> </v>
      </c>
      <c r="AQ53" s="128" t="str">
        <f ca="1">IF(ISERROR(((VLOOKUP(AD53,'X2'!$B:$AZ,14,FALSE))))=TRUE," ",(((VLOOKUP(AD53,'X2'!$B:$AZ,14,FALSE)))))</f>
        <v xml:space="preserve"> 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ISDMR TI Equity</v>
      </c>
      <c r="C54" s="137" t="str">
        <f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Iskenderun Demir ve Celik AS</v>
      </c>
      <c r="D54" s="137" t="str">
        <f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Materials</v>
      </c>
      <c r="E54" s="138">
        <f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7.64</v>
      </c>
      <c r="F54" s="138">
        <f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7.875</v>
      </c>
      <c r="G54" s="138">
        <f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3.0759162303664933</v>
      </c>
      <c r="H54" s="138">
        <f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3658.4601305044607</v>
      </c>
      <c r="I54" s="139">
        <f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</v>
      </c>
      <c r="J54" s="139">
        <f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39">
        <f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</v>
      </c>
      <c r="L54" s="140">
        <f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8.4888888888888889</v>
      </c>
      <c r="M54" s="140">
        <f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7.64</v>
      </c>
      <c r="N54" s="141">
        <f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27.723515055636106</v>
      </c>
      <c r="O54" s="140">
        <f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6.7258937007874025</v>
      </c>
      <c r="P54" s="140">
        <f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5.7204683090169821</v>
      </c>
      <c r="Q54" s="141">
        <f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31.082842434349132</v>
      </c>
      <c r="R54" s="141">
        <f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10.471204188481677</v>
      </c>
      <c r="S54" s="141">
        <f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35.135135135135137</v>
      </c>
      <c r="V54" s="46"/>
      <c r="W54" s="46">
        <f t="shared" si="15"/>
        <v>11</v>
      </c>
      <c r="X54" s="46"/>
      <c r="Y54" s="134">
        <f t="shared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SISE TI Equity</v>
      </c>
      <c r="AE54" s="127">
        <f t="shared" si="14"/>
        <v>4.5202952029520294</v>
      </c>
      <c r="AF54" s="128">
        <f>IF(ISERROR(((VLOOKUP(AD54,'X1'!$B:$AO,6,FALSE))/(VLOOKUP(AD54,'X1'!$B:$AO,7,FALSE))-1))=TRUE," ",(((VLOOKUP(AD54,'X1'!$B:$AO,6,FALSE))/(VLOOKUP(AD54,'X1'!$B:$AO,7,FALSE))-1)))</f>
        <v>0.17158678624902701</v>
      </c>
      <c r="AG54" s="128">
        <f>IF(ISERROR((((VLOOKUP(AD54,'X1'!$B:$G,2,FALSE))-(VLOOKUP(AD54,'X1'!$B:$G,3,FALSE)))*100)/(VLOOKUP(AD54,'X1'!$B:$G,5,FALSE)))=TRUE," ",((((VLOOKUP(AD54,'X1'!$B:$G,2,FALSE))-(VLOOKUP(AD54,'X1'!$B:$G,3,FALSE)))*100)/(VLOOKUP(AD54,'X1'!$B:$G,5,FALSE))))</f>
        <v>61.53846153846154</v>
      </c>
      <c r="AH54" s="128">
        <f>IF(ISERROR(((VLOOKUP(AD54,'X1'!$B:$AZ,42,FALSE))))=TRUE," ",(((VLOOKUP(AD54,'X1'!$B:$AZ,42,FALSE)))))</f>
        <v>9.3898623558183676</v>
      </c>
      <c r="AI54" s="128">
        <f>IF(ISERROR(((VLOOKUP(AD54,'X1'!$B:$AZ,43,FALSE))))=TRUE," ",(((VLOOKUP(AD54,'X1'!$B:$AZ,43,FALSE)))))</f>
        <v>-8.7997630438976913</v>
      </c>
      <c r="AJ54" s="128">
        <f>IF(ISERROR(((VLOOKUP(AD54,'X1'!$B:$AZ,15,FALSE))))=TRUE," ",(((VLOOKUP(AD54,'X1'!$B:$AZ,15,FALSE)))))</f>
        <v>4.5202952029520294</v>
      </c>
      <c r="AK54" s="128">
        <f>IF(ISERROR(((VLOOKUP(AD54,'X1'!$B:$AZ,14,FALSE))))=TRUE," ",(((VLOOKUP(AD54,'X1'!$B:$AZ,14,FALSE)))))</f>
        <v>1.1862396204033225</v>
      </c>
      <c r="AL54" s="128" t="str">
        <f ca="1">IF(ISERROR(((VLOOKUP(AD54,'X2'!$B:$AO,6,FALSE))/(VLOOKUP(AD54,'X2'!$B:$AO,7,FALSE))-1))=TRUE," ",(((VLOOKUP(AD54,'X2'!$B:$AO,6,FALSE))/(VLOOKUP(AD54,'X2'!$B:$AO,7,FALSE))-1)))</f>
        <v xml:space="preserve"> </v>
      </c>
      <c r="AM54" s="128" t="str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 xml:space="preserve"> </v>
      </c>
      <c r="AN54" s="128" t="str">
        <f ca="1">IF(ISERROR(((VLOOKUP(AD54,'X2'!$B:$AZ,42,FALSE))))=TRUE," ",(((VLOOKUP(AD54,'X2'!$B:$AZ,42,FALSE)))))</f>
        <v xml:space="preserve"> </v>
      </c>
      <c r="AO54" s="128" t="str">
        <f ca="1">IF(ISERROR(((VLOOKUP(AD54,'X2'!$B:$AZ,43,FALSE))))=TRUE," ",(((VLOOKUP(AD54,'X2'!$B:$AZ,43,FALSE)))))</f>
        <v xml:space="preserve"> </v>
      </c>
      <c r="AP54" s="128" t="str">
        <f ca="1">IF(ISERROR(((VLOOKUP(AD54,'X2'!$B:$AZ,15,FALSE))))=TRUE," ",(((VLOOKUP(AD54,'X2'!$B:$AZ,15,FALSE)))))</f>
        <v xml:space="preserve"> </v>
      </c>
      <c r="AQ54" s="128" t="str">
        <f ca="1">IF(ISERROR(((VLOOKUP(AD54,'X2'!$B:$AZ,14,FALSE))))=TRUE," ",(((VLOOKUP(AD54,'X2'!$B:$AZ,14,FALSE)))))</f>
        <v xml:space="preserve"> 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OTKAR TI Equity</v>
      </c>
      <c r="C55" s="137" t="str">
        <f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Otokar Otomotiv Ve Savunma San</v>
      </c>
      <c r="D55" s="137" t="str">
        <f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Industrials</v>
      </c>
      <c r="E55" s="138">
        <f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168</v>
      </c>
      <c r="F55" s="138">
        <f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189</v>
      </c>
      <c r="G55" s="138">
        <f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12.5</v>
      </c>
      <c r="H55" s="138">
        <f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665.77501562529278</v>
      </c>
      <c r="I55" s="139">
        <f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7</v>
      </c>
      <c r="J55" s="139">
        <f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0</v>
      </c>
      <c r="K55" s="139">
        <f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9</v>
      </c>
      <c r="L55" s="140">
        <f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11.074489123269611</v>
      </c>
      <c r="M55" s="140">
        <f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9.1703056768558948</v>
      </c>
      <c r="N55" s="141">
        <f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66.626362623359142</v>
      </c>
      <c r="O55" s="140">
        <f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10.169783855315394</v>
      </c>
      <c r="P55" s="140">
        <f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8.7356796562549146</v>
      </c>
      <c r="Q55" s="141">
        <f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98.201790572698286</v>
      </c>
      <c r="R55" s="141">
        <f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7.7202380952380949</v>
      </c>
      <c r="S55" s="141">
        <f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25.051194539249146</v>
      </c>
      <c r="V55" s="46"/>
      <c r="W55" s="46">
        <f t="shared" si="15"/>
        <v>12</v>
      </c>
      <c r="X55" s="46"/>
      <c r="Y55" s="134">
        <f t="shared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TAVHL TI Equity</v>
      </c>
      <c r="AE55" s="127">
        <f t="shared" si="14"/>
        <v>4.5227442207307984</v>
      </c>
      <c r="AF55" s="128">
        <f>IF(ISERROR(((VLOOKUP(AD55,'X1'!$B:$AO,6,FALSE))/(VLOOKUP(AD55,'X1'!$B:$AO,7,FALSE))-1))=TRUE," ",(((VLOOKUP(AD55,'X1'!$B:$AO,6,FALSE))/(VLOOKUP(AD55,'X1'!$B:$AO,7,FALSE))-1)))</f>
        <v>0.32363907531692759</v>
      </c>
      <c r="AG55" s="128">
        <f>IF(ISERROR((((VLOOKUP(AD55,'X1'!$B:$G,2,FALSE))-(VLOOKUP(AD55,'X1'!$B:$G,3,FALSE)))*100)/(VLOOKUP(AD55,'X1'!$B:$G,5,FALSE)))=TRUE," ",((((VLOOKUP(AD55,'X1'!$B:$G,2,FALSE))-(VLOOKUP(AD55,'X1'!$B:$G,3,FALSE)))*100)/(VLOOKUP(AD55,'X1'!$B:$G,5,FALSE))))</f>
        <v>75</v>
      </c>
      <c r="AH55" s="128">
        <f>IF(ISERROR(((VLOOKUP(AD55,'X1'!$B:$AZ,42,FALSE))))=TRUE," ",(((VLOOKUP(AD55,'X1'!$B:$AZ,42,FALSE)))))</f>
        <v>-68.983563454979119</v>
      </c>
      <c r="AI55" s="128">
        <f>IF(ISERROR(((VLOOKUP(AD55,'X1'!$B:$AZ,43,FALSE))))=TRUE," ",(((VLOOKUP(AD55,'X1'!$B:$AZ,43,FALSE)))))</f>
        <v>-16.865300984366826</v>
      </c>
      <c r="AJ55" s="128">
        <f>IF(ISERROR(((VLOOKUP(AD55,'X1'!$B:$AZ,15,FALSE))))=TRUE," ",(((VLOOKUP(AD55,'X1'!$B:$AZ,15,FALSE)))))</f>
        <v>4.5227442207307984</v>
      </c>
      <c r="AK55" s="128">
        <f>IF(ISERROR(((VLOOKUP(AD55,'X1'!$B:$AZ,14,FALSE))))=TRUE," ",(((VLOOKUP(AD55,'X1'!$B:$AZ,14,FALSE)))))</f>
        <v>-64.923312883435585</v>
      </c>
      <c r="AL55" s="128" t="str">
        <f ca="1">IF(ISERROR(((VLOOKUP(AD55,'X2'!$B:$AO,6,FALSE))/(VLOOKUP(AD55,'X2'!$B:$AO,7,FALSE))-1))=TRUE," ",(((VLOOKUP(AD55,'X2'!$B:$AO,6,FALSE))/(VLOOKUP(AD55,'X2'!$B:$AO,7,FALSE))-1)))</f>
        <v xml:space="preserve"> </v>
      </c>
      <c r="AM55" s="128" t="str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 xml:space="preserve"> </v>
      </c>
      <c r="AN55" s="128" t="str">
        <f ca="1">IF(ISERROR(((VLOOKUP(AD55,'X2'!$B:$AZ,42,FALSE))))=TRUE," ",(((VLOOKUP(AD55,'X2'!$B:$AZ,42,FALSE)))))</f>
        <v xml:space="preserve"> </v>
      </c>
      <c r="AO55" s="128" t="str">
        <f ca="1">IF(ISERROR(((VLOOKUP(AD55,'X2'!$B:$AZ,43,FALSE))))=TRUE," ",(((VLOOKUP(AD55,'X2'!$B:$AZ,43,FALSE)))))</f>
        <v xml:space="preserve"> </v>
      </c>
      <c r="AP55" s="128" t="str">
        <f ca="1">IF(ISERROR(((VLOOKUP(AD55,'X2'!$B:$AZ,15,FALSE))))=TRUE," ",(((VLOOKUP(AD55,'X2'!$B:$AZ,15,FALSE)))))</f>
        <v xml:space="preserve"> </v>
      </c>
      <c r="AQ55" s="128" t="str">
        <f ca="1">IF(ISERROR(((VLOOKUP(AD55,'X2'!$B:$AZ,14,FALSE))))=TRUE," ",(((VLOOKUP(AD55,'X2'!$B:$AZ,14,FALSE)))))</f>
        <v xml:space="preserve"> 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PETKM TI Equity</v>
      </c>
      <c r="C56" s="137" t="str">
        <f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Petkim Petrokimya Holding AS</v>
      </c>
      <c r="D56" s="137" t="str">
        <f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Materials</v>
      </c>
      <c r="E56" s="138">
        <f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4.16</v>
      </c>
      <c r="F56" s="138">
        <f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4.8000001907348633</v>
      </c>
      <c r="G56" s="138">
        <f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15.384619969588066</v>
      </c>
      <c r="H56" s="138">
        <f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1450.7554626196857</v>
      </c>
      <c r="I56" s="139">
        <f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10</v>
      </c>
      <c r="J56" s="139">
        <f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39">
        <f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20</v>
      </c>
      <c r="L56" s="140">
        <f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8.6128364389233951</v>
      </c>
      <c r="M56" s="140">
        <f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5.9090909090909101</v>
      </c>
      <c r="N56" s="141">
        <f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29.588425408469512</v>
      </c>
      <c r="O56" s="140">
        <f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8.1709427554604446</v>
      </c>
      <c r="P56" s="140">
        <f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6.5049114969618138</v>
      </c>
      <c r="Q56" s="141">
        <f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59.245811694692321</v>
      </c>
      <c r="R56" s="141">
        <f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8.0048076923076934</v>
      </c>
      <c r="S56" s="141">
        <f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16.949152542372868</v>
      </c>
      <c r="V56" s="46"/>
      <c r="W56" s="46">
        <f t="shared" si="15"/>
        <v>13</v>
      </c>
      <c r="X56" s="46"/>
      <c r="Y56" s="134">
        <f t="shared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TCELL TI Equity</v>
      </c>
      <c r="AE56" s="127">
        <f t="shared" si="14"/>
        <v>7.100753941055518</v>
      </c>
      <c r="AF56" s="128">
        <f>IF(ISERROR(((VLOOKUP(AD56,'X1'!$B:$AO,6,FALSE))/(VLOOKUP(AD56,'X1'!$B:$AO,7,FALSE))-1))=TRUE," ",(((VLOOKUP(AD56,'X1'!$B:$AO,6,FALSE))/(VLOOKUP(AD56,'X1'!$B:$AO,7,FALSE))-1)))</f>
        <v>0.23372172721041817</v>
      </c>
      <c r="AG56" s="128">
        <f>IF(ISERROR((((VLOOKUP(AD56,'X1'!$B:$G,2,FALSE))-(VLOOKUP(AD56,'X1'!$B:$G,3,FALSE)))*100)/(VLOOKUP(AD56,'X1'!$B:$G,5,FALSE)))=TRUE," ",((((VLOOKUP(AD56,'X1'!$B:$G,2,FALSE))-(VLOOKUP(AD56,'X1'!$B:$G,3,FALSE)))*100)/(VLOOKUP(AD56,'X1'!$B:$G,5,FALSE))))</f>
        <v>72</v>
      </c>
      <c r="AH56" s="128">
        <f>IF(ISERROR(((VLOOKUP(AD56,'X1'!$B:$AZ,42,FALSE))))=TRUE," ",(((VLOOKUP(AD56,'X1'!$B:$AZ,42,FALSE)))))</f>
        <v>-55.467855571870658</v>
      </c>
      <c r="AI56" s="128">
        <f>IF(ISERROR(((VLOOKUP(AD56,'X1'!$B:$AZ,43,FALSE))))=TRUE," ",(((VLOOKUP(AD56,'X1'!$B:$AZ,43,FALSE)))))</f>
        <v>21.904005617094104</v>
      </c>
      <c r="AJ56" s="128">
        <f>IF(ISERROR(((VLOOKUP(AD56,'X1'!$B:$AZ,15,FALSE))))=TRUE," ",(((VLOOKUP(AD56,'X1'!$B:$AZ,15,FALSE)))))</f>
        <v>7.100753941055518</v>
      </c>
      <c r="AK56" s="128">
        <f>IF(ISERROR(((VLOOKUP(AD56,'X1'!$B:$AZ,14,FALSE))))=TRUE," ",(((VLOOKUP(AD56,'X1'!$B:$AZ,14,FALSE)))))</f>
        <v>53.645266594124031</v>
      </c>
      <c r="AL56" s="128" t="str">
        <f ca="1">IF(ISERROR(((VLOOKUP(AD56,'X2'!$B:$AO,6,FALSE))/(VLOOKUP(AD56,'X2'!$B:$AO,7,FALSE))-1))=TRUE," ",(((VLOOKUP(AD56,'X2'!$B:$AO,6,FALSE))/(VLOOKUP(AD56,'X2'!$B:$AO,7,FALSE))-1)))</f>
        <v xml:space="preserve"> </v>
      </c>
      <c r="AM56" s="128" t="str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 xml:space="preserve"> </v>
      </c>
      <c r="AN56" s="128" t="str">
        <f ca="1">IF(ISERROR(((VLOOKUP(AD56,'X2'!$B:$AZ,42,FALSE))))=TRUE," ",(((VLOOKUP(AD56,'X2'!$B:$AZ,42,FALSE)))))</f>
        <v xml:space="preserve"> </v>
      </c>
      <c r="AO56" s="128" t="str">
        <f ca="1">IF(ISERROR(((VLOOKUP(AD56,'X2'!$B:$AZ,43,FALSE))))=TRUE," ",(((VLOOKUP(AD56,'X2'!$B:$AZ,43,FALSE)))))</f>
        <v xml:space="preserve"> </v>
      </c>
      <c r="AP56" s="128" t="str">
        <f ca="1">IF(ISERROR(((VLOOKUP(AD56,'X2'!$B:$AZ,15,FALSE))))=TRUE," ",(((VLOOKUP(AD56,'X2'!$B:$AZ,15,FALSE)))))</f>
        <v xml:space="preserve"> </v>
      </c>
      <c r="AQ56" s="128" t="str">
        <f ca="1">IF(ISERROR(((VLOOKUP(AD56,'X2'!$B:$AZ,14,FALSE))))=TRUE," ",(((VLOOKUP(AD56,'X2'!$B:$AZ,14,FALSE)))))</f>
        <v xml:space="preserve"> 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SISE TI Equity</v>
      </c>
      <c r="C57" s="137" t="str">
        <f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Turkiye Sise ve Cam Fabrikalar</v>
      </c>
      <c r="D57" s="137" t="str">
        <f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Industrials</v>
      </c>
      <c r="E57" s="138">
        <f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5.42</v>
      </c>
      <c r="F57" s="138">
        <f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6.3500003814697266</v>
      </c>
      <c r="G57" s="138">
        <f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17.158678624902702</v>
      </c>
      <c r="H57" s="138">
        <f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2013.6718790898399</v>
      </c>
      <c r="I57" s="139">
        <f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8</v>
      </c>
      <c r="J57" s="139">
        <f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39">
        <f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13</v>
      </c>
      <c r="L57" s="140">
        <f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6.0222222222222221</v>
      </c>
      <c r="M57" s="140">
        <f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6.3540445486518173</v>
      </c>
      <c r="N57" s="141">
        <f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-9.3898623558183676</v>
      </c>
      <c r="O57" s="140">
        <f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5.5825432780847146</v>
      </c>
      <c r="P57" s="140">
        <f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4.800598851842425</v>
      </c>
      <c r="Q57" s="141">
        <f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8.7997630438976913</v>
      </c>
      <c r="R57" s="141">
        <f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4.5202952029520294</v>
      </c>
      <c r="S57" s="141">
        <f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1.1862396204033225</v>
      </c>
      <c r="V57" s="46"/>
      <c r="W57" s="46">
        <f t="shared" si="15"/>
        <v>14</v>
      </c>
      <c r="X57" s="46"/>
      <c r="Y57" s="134">
        <f t="shared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TKFEN TI Equity</v>
      </c>
      <c r="AE57" s="127">
        <f t="shared" si="14"/>
        <v>5.9416445623342176</v>
      </c>
      <c r="AF57" s="128">
        <f>IF(ISERROR(((VLOOKUP(AD57,'X1'!$B:$AO,6,FALSE))/(VLOOKUP(AD57,'X1'!$B:$AO,7,FALSE))-1))=TRUE," ",(((VLOOKUP(AD57,'X1'!$B:$AO,6,FALSE))/(VLOOKUP(AD57,'X1'!$B:$AO,7,FALSE))-1)))</f>
        <v>0.34482760644401722</v>
      </c>
      <c r="AG57" s="128">
        <f>IF(ISERROR((((VLOOKUP(AD57,'X1'!$B:$G,2,FALSE))-(VLOOKUP(AD57,'X1'!$B:$G,3,FALSE)))*100)/(VLOOKUP(AD57,'X1'!$B:$G,5,FALSE)))=TRUE," ",((((VLOOKUP(AD57,'X1'!$B:$G,2,FALSE))-(VLOOKUP(AD57,'X1'!$B:$G,3,FALSE)))*100)/(VLOOKUP(AD57,'X1'!$B:$G,5,FALSE))))</f>
        <v>78.571428571428569</v>
      </c>
      <c r="AH57" s="128">
        <f>IF(ISERROR(((VLOOKUP(AD57,'X1'!$B:$AZ,42,FALSE))))=TRUE," ",(((VLOOKUP(AD57,'X1'!$B:$AZ,42,FALSE)))))</f>
        <v>38.717282212334133</v>
      </c>
      <c r="AI57" s="128">
        <f>IF(ISERROR(((VLOOKUP(AD57,'X1'!$B:$AZ,43,FALSE))))=TRUE," ",(((VLOOKUP(AD57,'X1'!$B:$AZ,43,FALSE)))))</f>
        <v>71.591368297726675</v>
      </c>
      <c r="AJ57" s="128">
        <f>IF(ISERROR(((VLOOKUP(AD57,'X1'!$B:$AZ,15,FALSE))))=TRUE," ",(((VLOOKUP(AD57,'X1'!$B:$AZ,15,FALSE)))))</f>
        <v>5.9416445623342176</v>
      </c>
      <c r="AK57" s="128">
        <f>IF(ISERROR(((VLOOKUP(AD57,'X1'!$B:$AZ,14,FALSE))))=TRUE," ",(((VLOOKUP(AD57,'X1'!$B:$AZ,14,FALSE)))))</f>
        <v>22.046413502109701</v>
      </c>
      <c r="AL57" s="128" t="str">
        <f ca="1">IF(ISERROR(((VLOOKUP(AD57,'X2'!$B:$AO,6,FALSE))/(VLOOKUP(AD57,'X2'!$B:$AO,7,FALSE))-1))=TRUE," ",(((VLOOKUP(AD57,'X2'!$B:$AO,6,FALSE))/(VLOOKUP(AD57,'X2'!$B:$AO,7,FALSE))-1)))</f>
        <v xml:space="preserve"> </v>
      </c>
      <c r="AM57" s="128" t="str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 xml:space="preserve"> </v>
      </c>
      <c r="AN57" s="128" t="str">
        <f ca="1">IF(ISERROR(((VLOOKUP(AD57,'X2'!$B:$AZ,42,FALSE))))=TRUE," ",(((VLOOKUP(AD57,'X2'!$B:$AZ,42,FALSE)))))</f>
        <v xml:space="preserve"> </v>
      </c>
      <c r="AO57" s="128" t="str">
        <f ca="1">IF(ISERROR(((VLOOKUP(AD57,'X2'!$B:$AZ,43,FALSE))))=TRUE," ",(((VLOOKUP(AD57,'X2'!$B:$AZ,43,FALSE)))))</f>
        <v xml:space="preserve"> </v>
      </c>
      <c r="AP57" s="128" t="str">
        <f ca="1">IF(ISERROR(((VLOOKUP(AD57,'X2'!$B:$AZ,15,FALSE))))=TRUE," ",(((VLOOKUP(AD57,'X2'!$B:$AZ,15,FALSE)))))</f>
        <v xml:space="preserve"> </v>
      </c>
      <c r="AQ57" s="128" t="str">
        <f ca="1">IF(ISERROR(((VLOOKUP(AD57,'X2'!$B:$AZ,14,FALSE))))=TRUE," ",(((VLOOKUP(AD57,'X2'!$B:$AZ,14,FALSE)))))</f>
        <v xml:space="preserve"> 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TAVHL TI Equity</v>
      </c>
      <c r="C58" s="137" t="str">
        <f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TAV Havalimanlari Holding AS</v>
      </c>
      <c r="D58" s="137" t="str">
        <f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Industrials</v>
      </c>
      <c r="E58" s="138">
        <f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26.82</v>
      </c>
      <c r="F58" s="138">
        <f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35.5</v>
      </c>
      <c r="G58" s="138">
        <f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32.36390753169276</v>
      </c>
      <c r="H58" s="138">
        <f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1608.8247055523998</v>
      </c>
      <c r="I58" s="139">
        <f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12</v>
      </c>
      <c r="J58" s="139">
        <f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0</v>
      </c>
      <c r="K58" s="139">
        <f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0">
        <f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11.231155778894474</v>
      </c>
      <c r="M58" s="140">
        <f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11.727153476169654</v>
      </c>
      <c r="N58" s="141">
        <f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68.983563454979119</v>
      </c>
      <c r="O58" s="140">
        <f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5.9963880637166129</v>
      </c>
      <c r="P58" s="140">
        <f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5.0701653124494186</v>
      </c>
      <c r="Q58" s="141">
        <f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16.865300984366826</v>
      </c>
      <c r="R58" s="141">
        <f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4.5227442207307984</v>
      </c>
      <c r="S58" s="141">
        <f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-64.923312883435585</v>
      </c>
      <c r="V58" s="46"/>
      <c r="W58" s="46">
        <f t="shared" si="15"/>
        <v>15</v>
      </c>
      <c r="X58" s="46"/>
      <c r="Y58" s="134">
        <f t="shared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TOASO TI Equity</v>
      </c>
      <c r="AE58" s="127">
        <f t="shared" si="14"/>
        <v>6.5860805860805867</v>
      </c>
      <c r="AF58" s="128">
        <f>IF(ISERROR(((VLOOKUP(AD58,'X1'!$B:$AO,6,FALSE))/(VLOOKUP(AD58,'X1'!$B:$AO,7,FALSE))-1))=TRUE," ",(((VLOOKUP(AD58,'X1'!$B:$AO,6,FALSE))/(VLOOKUP(AD58,'X1'!$B:$AO,7,FALSE))-1)))</f>
        <v>0.18131868131868134</v>
      </c>
      <c r="AG58" s="128">
        <f>IF(ISERROR((((VLOOKUP(AD58,'X1'!$B:$G,2,FALSE))-(VLOOKUP(AD58,'X1'!$B:$G,3,FALSE)))*100)/(VLOOKUP(AD58,'X1'!$B:$G,5,FALSE)))=TRUE," ",((((VLOOKUP(AD58,'X1'!$B:$G,2,FALSE))-(VLOOKUP(AD58,'X1'!$B:$G,3,FALSE)))*100)/(VLOOKUP(AD58,'X1'!$B:$G,5,FALSE))))</f>
        <v>79.166666666666671</v>
      </c>
      <c r="AH58" s="128">
        <f>IF(ISERROR(((VLOOKUP(AD58,'X1'!$B:$AZ,42,FALSE))))=TRUE," ",(((VLOOKUP(AD58,'X1'!$B:$AZ,42,FALSE)))))</f>
        <v>-41.688448486342942</v>
      </c>
      <c r="AI58" s="128">
        <f>IF(ISERROR(((VLOOKUP(AD58,'X1'!$B:$AZ,43,FALSE))))=TRUE," ",(((VLOOKUP(AD58,'X1'!$B:$AZ,43,FALSE)))))</f>
        <v>-14.595892464092675</v>
      </c>
      <c r="AJ58" s="128">
        <f>IF(ISERROR(((VLOOKUP(AD58,'X1'!$B:$AZ,15,FALSE))))=TRUE," ",(((VLOOKUP(AD58,'X1'!$B:$AZ,15,FALSE)))))</f>
        <v>6.5860805860805867</v>
      </c>
      <c r="AK58" s="128">
        <f>IF(ISERROR(((VLOOKUP(AD58,'X1'!$B:$AZ,14,FALSE))))=TRUE," ",(((VLOOKUP(AD58,'X1'!$B:$AZ,14,FALSE)))))</f>
        <v>11.474856564292942</v>
      </c>
      <c r="AL58" s="128" t="str">
        <f ca="1">IF(ISERROR(((VLOOKUP(AD58,'X2'!$B:$AO,6,FALSE))/(VLOOKUP(AD58,'X2'!$B:$AO,7,FALSE))-1))=TRUE," ",(((VLOOKUP(AD58,'X2'!$B:$AO,6,FALSE))/(VLOOKUP(AD58,'X2'!$B:$AO,7,FALSE))-1)))</f>
        <v xml:space="preserve"> </v>
      </c>
      <c r="AM58" s="128" t="str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 xml:space="preserve"> </v>
      </c>
      <c r="AN58" s="128" t="str">
        <f ca="1">IF(ISERROR(((VLOOKUP(AD58,'X2'!$B:$AZ,42,FALSE))))=TRUE," ",(((VLOOKUP(AD58,'X2'!$B:$AZ,42,FALSE)))))</f>
        <v xml:space="preserve"> </v>
      </c>
      <c r="AO58" s="128" t="str">
        <f ca="1">IF(ISERROR(((VLOOKUP(AD58,'X2'!$B:$AZ,43,FALSE))))=TRUE," ",(((VLOOKUP(AD58,'X2'!$B:$AZ,43,FALSE)))))</f>
        <v xml:space="preserve"> </v>
      </c>
      <c r="AP58" s="128" t="str">
        <f ca="1">IF(ISERROR(((VLOOKUP(AD58,'X2'!$B:$AZ,15,FALSE))))=TRUE," ",(((VLOOKUP(AD58,'X2'!$B:$AZ,15,FALSE)))))</f>
        <v xml:space="preserve"> </v>
      </c>
      <c r="AQ58" s="128" t="str">
        <f ca="1">IF(ISERROR(((VLOOKUP(AD58,'X2'!$B:$AZ,14,FALSE))))=TRUE," ",(((VLOOKUP(AD58,'X2'!$B:$AZ,14,FALSE)))))</f>
        <v xml:space="preserve"> 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TCELL TI Equity</v>
      </c>
      <c r="C59" s="137" t="str">
        <f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Turkcell Iletisim Hizmetleri A</v>
      </c>
      <c r="D59" s="137" t="str">
        <f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Communication Services</v>
      </c>
      <c r="E59" s="138">
        <f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14.59</v>
      </c>
      <c r="F59" s="138">
        <f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18</v>
      </c>
      <c r="G59" s="138">
        <f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23.372172721041817</v>
      </c>
      <c r="H59" s="138">
        <f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5300.1107270686125</v>
      </c>
      <c r="I59" s="139">
        <f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18</v>
      </c>
      <c r="J59" s="139">
        <f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39">
        <f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25</v>
      </c>
      <c r="L59" s="140">
        <f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10.332861189801701</v>
      </c>
      <c r="M59" s="140">
        <f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8.0076838638858394</v>
      </c>
      <c r="N59" s="141">
        <f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55.467855571870658</v>
      </c>
      <c r="O59" s="140">
        <f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4.0071251654447941</v>
      </c>
      <c r="P59" s="140">
        <f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3.5221263407779917</v>
      </c>
      <c r="Q59" s="141">
        <f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-21.904005617094104</v>
      </c>
      <c r="R59" s="141">
        <f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7.100753941055518</v>
      </c>
      <c r="S59" s="141">
        <f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53.645266594124031</v>
      </c>
      <c r="V59" s="46"/>
      <c r="W59" s="46">
        <f t="shared" si="15"/>
        <v>16</v>
      </c>
      <c r="X59" s="46"/>
      <c r="Y59" s="134">
        <f t="shared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TRKCM TI Equity</v>
      </c>
      <c r="AE59" s="127">
        <f t="shared" si="14"/>
        <v>4.2216358839050132</v>
      </c>
      <c r="AF59" s="128">
        <f>IF(ISERROR(((VLOOKUP(AD59,'X1'!$B:$AO,6,FALSE))/(VLOOKUP(AD59,'X1'!$B:$AO,7,FALSE))-1))=TRUE," ",(((VLOOKUP(AD59,'X1'!$B:$AO,6,FALSE))/(VLOOKUP(AD59,'X1'!$B:$AO,7,FALSE))-1)))</f>
        <v>0.13456469412529382</v>
      </c>
      <c r="AG59" s="128">
        <f>IF(ISERROR((((VLOOKUP(AD59,'X1'!$B:$G,2,FALSE))-(VLOOKUP(AD59,'X1'!$B:$G,3,FALSE)))*100)/(VLOOKUP(AD59,'X1'!$B:$G,5,FALSE)))=TRUE," ",((((VLOOKUP(AD59,'X1'!$B:$G,2,FALSE))-(VLOOKUP(AD59,'X1'!$B:$G,3,FALSE)))*100)/(VLOOKUP(AD59,'X1'!$B:$G,5,FALSE))))</f>
        <v>66.666666666666671</v>
      </c>
      <c r="AH59" s="128">
        <f>IF(ISERROR(((VLOOKUP(AD59,'X1'!$B:$AZ,42,FALSE))))=TRUE," ",(((VLOOKUP(AD59,'X1'!$B:$AZ,42,FALSE)))))</f>
        <v>8.4683742205897143</v>
      </c>
      <c r="AI59" s="128">
        <f>IF(ISERROR(((VLOOKUP(AD59,'X1'!$B:$AZ,43,FALSE))))=TRUE," ",(((VLOOKUP(AD59,'X1'!$B:$AZ,43,FALSE)))))</f>
        <v>-3.1705887280745415</v>
      </c>
      <c r="AJ59" s="128">
        <f>IF(ISERROR(((VLOOKUP(AD59,'X1'!$B:$AZ,15,FALSE))))=TRUE," ",(((VLOOKUP(AD59,'X1'!$B:$AZ,15,FALSE)))))</f>
        <v>4.2216358839050132</v>
      </c>
      <c r="AK59" s="128">
        <f>IF(ISERROR(((VLOOKUP(AD59,'X1'!$B:$AZ,14,FALSE))))=TRUE," ",(((VLOOKUP(AD59,'X1'!$B:$AZ,14,FALSE)))))</f>
        <v>34.353741496598659</v>
      </c>
      <c r="AL59" s="128" t="str">
        <f ca="1">IF(ISERROR(((VLOOKUP(AD59,'X2'!$B:$AO,6,FALSE))/(VLOOKUP(AD59,'X2'!$B:$AO,7,FALSE))-1))=TRUE," ",(((VLOOKUP(AD59,'X2'!$B:$AO,6,FALSE))/(VLOOKUP(AD59,'X2'!$B:$AO,7,FALSE))-1)))</f>
        <v xml:space="preserve"> </v>
      </c>
      <c r="AM59" s="128" t="str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 xml:space="preserve"> </v>
      </c>
      <c r="AN59" s="128" t="str">
        <f ca="1">IF(ISERROR(((VLOOKUP(AD59,'X2'!$B:$AZ,42,FALSE))))=TRUE," ",(((VLOOKUP(AD59,'X2'!$B:$AZ,42,FALSE)))))</f>
        <v xml:space="preserve"> </v>
      </c>
      <c r="AO59" s="128" t="str">
        <f ca="1">IF(ISERROR(((VLOOKUP(AD59,'X2'!$B:$AZ,43,FALSE))))=TRUE," ",(((VLOOKUP(AD59,'X2'!$B:$AZ,43,FALSE)))))</f>
        <v xml:space="preserve"> </v>
      </c>
      <c r="AP59" s="128" t="str">
        <f ca="1">IF(ISERROR(((VLOOKUP(AD59,'X2'!$B:$AZ,15,FALSE))))=TRUE," ",(((VLOOKUP(AD59,'X2'!$B:$AZ,15,FALSE)))))</f>
        <v xml:space="preserve"> </v>
      </c>
      <c r="AQ59" s="128" t="str">
        <f ca="1">IF(ISERROR(((VLOOKUP(AD59,'X2'!$B:$AZ,14,FALSE))))=TRUE," ",(((VLOOKUP(AD59,'X2'!$B:$AZ,14,FALSE)))))</f>
        <v xml:space="preserve"> 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TKFEN TI Equity</v>
      </c>
      <c r="C60" s="137" t="str">
        <f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Tekfen Holding AS</v>
      </c>
      <c r="D60" s="137" t="str">
        <f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Industrials</v>
      </c>
      <c r="E60" s="138">
        <f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18.850000000000001</v>
      </c>
      <c r="F60" s="138">
        <f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25.350000381469727</v>
      </c>
      <c r="G60" s="138">
        <f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34.482760644401722</v>
      </c>
      <c r="H60" s="138">
        <f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1151.6487714480668</v>
      </c>
      <c r="I60" s="139">
        <f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11</v>
      </c>
      <c r="J60" s="139">
        <f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14</v>
      </c>
      <c r="L60" s="140">
        <f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4.0730337078651688</v>
      </c>
      <c r="M60" s="140">
        <f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6.6725663716814161</v>
      </c>
      <c r="N60" s="141">
        <f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-38.717282212334133</v>
      </c>
      <c r="O60" s="140">
        <f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1.4576540565177756</v>
      </c>
      <c r="P60" s="140">
        <f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2.6239299058596113</v>
      </c>
      <c r="Q60" s="141">
        <f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-71.591368297726675</v>
      </c>
      <c r="R60" s="141">
        <f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5.9416445623342176</v>
      </c>
      <c r="S60" s="141">
        <f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22.046413502109701</v>
      </c>
      <c r="V60" s="46"/>
      <c r="W60" s="46">
        <f t="shared" si="15"/>
        <v>17</v>
      </c>
      <c r="X60" s="46"/>
      <c r="Y60" s="134">
        <f t="shared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TTKOM TI Equity</v>
      </c>
      <c r="AE60" s="127">
        <f t="shared" si="14"/>
        <v>8.4478672985781991</v>
      </c>
      <c r="AF60" s="128">
        <f>IF(ISERROR(((VLOOKUP(AD60,'X1'!$B:$AO,6,FALSE))/(VLOOKUP(AD60,'X1'!$B:$AO,7,FALSE))-1))=TRUE," ",(((VLOOKUP(AD60,'X1'!$B:$AO,6,FALSE))/(VLOOKUP(AD60,'X1'!$B:$AO,7,FALSE))-1)))</f>
        <v>9.0047370766011436E-2</v>
      </c>
      <c r="AG60" s="128">
        <f>IF(ISERROR((((VLOOKUP(AD60,'X1'!$B:$G,2,FALSE))-(VLOOKUP(AD60,'X1'!$B:$G,3,FALSE)))*100)/(VLOOKUP(AD60,'X1'!$B:$G,5,FALSE)))=TRUE," ",((((VLOOKUP(AD60,'X1'!$B:$G,2,FALSE))-(VLOOKUP(AD60,'X1'!$B:$G,3,FALSE)))*100)/(VLOOKUP(AD60,'X1'!$B:$G,5,FALSE))))</f>
        <v>80.952380952380949</v>
      </c>
      <c r="AH60" s="128">
        <f>IF(ISERROR(((VLOOKUP(AD60,'X1'!$B:$AZ,42,FALSE))))=TRUE," ",(((VLOOKUP(AD60,'X1'!$B:$AZ,42,FALSE)))))</f>
        <v>-87.297838646660892</v>
      </c>
      <c r="AI60" s="128">
        <f>IF(ISERROR(((VLOOKUP(AD60,'X1'!$B:$AZ,43,FALSE))))=TRUE," ",(((VLOOKUP(AD60,'X1'!$B:$AZ,43,FALSE)))))</f>
        <v>20.141593698806346</v>
      </c>
      <c r="AJ60" s="128">
        <f>IF(ISERROR(((VLOOKUP(AD60,'X1'!$B:$AZ,15,FALSE))))=TRUE," ",(((VLOOKUP(AD60,'X1'!$B:$AZ,15,FALSE)))))</f>
        <v>8.4478672985781991</v>
      </c>
      <c r="AK60" s="128">
        <f>IF(ISERROR(((VLOOKUP(AD60,'X1'!$B:$AZ,14,FALSE))))=TRUE," ",(((VLOOKUP(AD60,'X1'!$B:$AZ,14,FALSE)))))</f>
        <v>38.22674418604651</v>
      </c>
      <c r="AL60" s="128" t="str">
        <f ca="1">IF(ISERROR(((VLOOKUP(AD60,'X2'!$B:$AO,6,FALSE))/(VLOOKUP(AD60,'X2'!$B:$AO,7,FALSE))-1))=TRUE," ",(((VLOOKUP(AD60,'X2'!$B:$AO,6,FALSE))/(VLOOKUP(AD60,'X2'!$B:$AO,7,FALSE))-1)))</f>
        <v xml:space="preserve"> </v>
      </c>
      <c r="AM60" s="128" t="str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 xml:space="preserve"> </v>
      </c>
      <c r="AN60" s="128" t="str">
        <f ca="1">IF(ISERROR(((VLOOKUP(AD60,'X2'!$B:$AZ,42,FALSE))))=TRUE," ",(((VLOOKUP(AD60,'X2'!$B:$AZ,42,FALSE)))))</f>
        <v xml:space="preserve"> </v>
      </c>
      <c r="AO60" s="128" t="str">
        <f ca="1">IF(ISERROR(((VLOOKUP(AD60,'X2'!$B:$AZ,43,FALSE))))=TRUE," ",(((VLOOKUP(AD60,'X2'!$B:$AZ,43,FALSE)))))</f>
        <v xml:space="preserve"> </v>
      </c>
      <c r="AP60" s="128" t="str">
        <f ca="1">IF(ISERROR(((VLOOKUP(AD60,'X2'!$B:$AZ,15,FALSE))))=TRUE," ",(((VLOOKUP(AD60,'X2'!$B:$AZ,15,FALSE)))))</f>
        <v xml:space="preserve"> </v>
      </c>
      <c r="AQ60" s="128" t="str">
        <f ca="1">IF(ISERROR(((VLOOKUP(AD60,'X2'!$B:$AZ,14,FALSE))))=TRUE," ",(((VLOOKUP(AD60,'X2'!$B:$AZ,14,FALSE)))))</f>
        <v xml:space="preserve"> 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TOASO TI Equity</v>
      </c>
      <c r="C61" s="137" t="str">
        <f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Tofas Turk Otomobil Fabrikasi</v>
      </c>
      <c r="D61" s="137" t="str">
        <f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27.3</v>
      </c>
      <c r="F61" s="138">
        <f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32.25</v>
      </c>
      <c r="G61" s="138">
        <f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18.131868131868135</v>
      </c>
      <c r="H61" s="138">
        <f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2253.9258341481263</v>
      </c>
      <c r="I61" s="139">
        <f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19</v>
      </c>
      <c r="J61" s="139">
        <f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39">
        <f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0">
        <f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9.4170403587443943</v>
      </c>
      <c r="M61" s="140">
        <f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8.2652134423251589</v>
      </c>
      <c r="N61" s="141">
        <f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41.688448486342942</v>
      </c>
      <c r="O61" s="140">
        <f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5.8799441402590498</v>
      </c>
      <c r="P61" s="140">
        <f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5.3087861234706128</v>
      </c>
      <c r="Q61" s="141">
        <f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14.595892464092675</v>
      </c>
      <c r="R61" s="141">
        <f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6.5860805860805867</v>
      </c>
      <c r="S61" s="141">
        <f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11.474856564292942</v>
      </c>
      <c r="V61" s="46"/>
      <c r="W61" s="46">
        <f t="shared" si="15"/>
        <v>18</v>
      </c>
      <c r="X61" s="46"/>
      <c r="Y61" s="134">
        <f t="shared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TTRAK TI Equity</v>
      </c>
      <c r="AE61" s="127">
        <f t="shared" si="14"/>
        <v>6.0377668308702788</v>
      </c>
      <c r="AF61" s="128">
        <f>IF(ISERROR(((VLOOKUP(AD61,'X1'!$B:$AO,6,FALSE))/(VLOOKUP(AD61,'X1'!$B:$AO,7,FALSE))-1))=TRUE," ",(((VLOOKUP(AD61,'X1'!$B:$AO,6,FALSE))/(VLOOKUP(AD61,'X1'!$B:$AO,7,FALSE))-1)))</f>
        <v>0.12889983579638753</v>
      </c>
      <c r="AG61" s="128">
        <f>IF(ISERROR((((VLOOKUP(AD61,'X1'!$B:$G,2,FALSE))-(VLOOKUP(AD61,'X1'!$B:$G,3,FALSE)))*100)/(VLOOKUP(AD61,'X1'!$B:$G,5,FALSE)))=TRUE," ",((((VLOOKUP(AD61,'X1'!$B:$G,2,FALSE))-(VLOOKUP(AD61,'X1'!$B:$G,3,FALSE)))*100)/(VLOOKUP(AD61,'X1'!$B:$G,5,FALSE))))</f>
        <v>75</v>
      </c>
      <c r="AH61" s="128">
        <f>IF(ISERROR(((VLOOKUP(AD61,'X1'!$B:$AZ,42,FALSE))))=TRUE," ",(((VLOOKUP(AD61,'X1'!$B:$AZ,42,FALSE)))))</f>
        <v>-394.76198507623099</v>
      </c>
      <c r="AI61" s="128">
        <f>IF(ISERROR(((VLOOKUP(AD61,'X1'!$B:$AZ,43,FALSE))))=TRUE," ",(((VLOOKUP(AD61,'X1'!$B:$AZ,43,FALSE)))))</f>
        <v>-109.90791157423607</v>
      </c>
      <c r="AJ61" s="128">
        <f>IF(ISERROR(((VLOOKUP(AD61,'X1'!$B:$AZ,15,FALSE))))=TRUE," ",(((VLOOKUP(AD61,'X1'!$B:$AZ,15,FALSE)))))</f>
        <v>6.0377668308702788</v>
      </c>
      <c r="AK61" s="128">
        <f>IF(ISERROR(((VLOOKUP(AD61,'X1'!$B:$AZ,14,FALSE))))=TRUE," ",(((VLOOKUP(AD61,'X1'!$B:$AZ,14,FALSE)))))</f>
        <v>93.371483071053873</v>
      </c>
      <c r="AL61" s="128" t="str">
        <f ca="1">IF(ISERROR(((VLOOKUP(AD61,'X2'!$B:$AO,6,FALSE))/(VLOOKUP(AD61,'X2'!$B:$AO,7,FALSE))-1))=TRUE," ",(((VLOOKUP(AD61,'X2'!$B:$AO,6,FALSE))/(VLOOKUP(AD61,'X2'!$B:$AO,7,FALSE))-1)))</f>
        <v xml:space="preserve"> </v>
      </c>
      <c r="AM61" s="128" t="str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 xml:space="preserve"> </v>
      </c>
      <c r="AN61" s="128" t="str">
        <f ca="1">IF(ISERROR(((VLOOKUP(AD61,'X2'!$B:$AZ,42,FALSE))))=TRUE," ",(((VLOOKUP(AD61,'X2'!$B:$AZ,42,FALSE)))))</f>
        <v xml:space="preserve"> </v>
      </c>
      <c r="AO61" s="128" t="str">
        <f ca="1">IF(ISERROR(((VLOOKUP(AD61,'X2'!$B:$AZ,43,FALSE))))=TRUE," ",(((VLOOKUP(AD61,'X2'!$B:$AZ,43,FALSE)))))</f>
        <v xml:space="preserve"> </v>
      </c>
      <c r="AP61" s="128" t="str">
        <f ca="1">IF(ISERROR(((VLOOKUP(AD61,'X2'!$B:$AZ,15,FALSE))))=TRUE," ",(((VLOOKUP(AD61,'X2'!$B:$AZ,15,FALSE)))))</f>
        <v xml:space="preserve"> </v>
      </c>
      <c r="AQ61" s="128" t="str">
        <f ca="1">IF(ISERROR(((VLOOKUP(AD61,'X2'!$B:$AZ,14,FALSE))))=TRUE," ",(((VLOOKUP(AD61,'X2'!$B:$AZ,14,FALSE)))))</f>
        <v xml:space="preserve"> 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TRKCM TI Equity</v>
      </c>
      <c r="C62" s="137" t="str">
        <f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Trakya Cam Sanayii AS</v>
      </c>
      <c r="D62" s="137" t="str">
        <f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Industrials</v>
      </c>
      <c r="E62" s="138">
        <f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3.79</v>
      </c>
      <c r="F62" s="138">
        <f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4.3000001907348633</v>
      </c>
      <c r="G62" s="138">
        <f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13.456469412529382</v>
      </c>
      <c r="H62" s="138">
        <f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782.26913108254575</v>
      </c>
      <c r="I62" s="139">
        <f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8</v>
      </c>
      <c r="J62" s="139">
        <f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12</v>
      </c>
      <c r="L62" s="140">
        <f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6.0834670947030496</v>
      </c>
      <c r="M62" s="140">
        <f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4.7974683544303796</v>
      </c>
      <c r="N62" s="141">
        <f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-8.4683742205897143</v>
      </c>
      <c r="O62" s="140">
        <f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5.2937089244171744</v>
      </c>
      <c r="P62" s="140">
        <f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4.5386995221292352</v>
      </c>
      <c r="Q62" s="141">
        <f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3.1705887280745415</v>
      </c>
      <c r="R62" s="141">
        <f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4.2216358839050132</v>
      </c>
      <c r="S62" s="141">
        <f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34.353741496598659</v>
      </c>
      <c r="V62" s="46"/>
      <c r="W62" s="46">
        <f t="shared" si="15"/>
        <v>19</v>
      </c>
      <c r="X62" s="46"/>
      <c r="Y62" s="147">
        <f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TUPRS TI Equity</v>
      </c>
      <c r="AE62" s="127">
        <f t="shared" si="14"/>
        <v>12.65085049239033</v>
      </c>
      <c r="AF62" s="128">
        <f>IF(ISERROR(((VLOOKUP(AD62,'X1'!$B:$AO,6,FALSE))/(VLOOKUP(AD62,'X1'!$B:$AO,7,FALSE))-1))=TRUE," ",(((VLOOKUP(AD62,'X1'!$B:$AO,6,FALSE))/(VLOOKUP(AD62,'X1'!$B:$AO,7,FALSE))-1)))</f>
        <v>0.30707251566696514</v>
      </c>
      <c r="AG62" s="128">
        <f>IF(ISERROR((((VLOOKUP(AD62,'X1'!$B:$G,2,FALSE))-(VLOOKUP(AD62,'X1'!$B:$G,3,FALSE)))*100)/(VLOOKUP(AD62,'X1'!$B:$G,5,FALSE)))=TRUE," ",((((VLOOKUP(AD62,'X1'!$B:$G,2,FALSE))-(VLOOKUP(AD62,'X1'!$B:$G,3,FALSE)))*100)/(VLOOKUP(AD62,'X1'!$B:$G,5,FALSE))))</f>
        <v>30.76923076923077</v>
      </c>
      <c r="AH62" s="128" t="str">
        <f>IF(ISERROR(((VLOOKUP(AD62,'X1'!$B:$AZ,42,FALSE))))=TRUE," ",(((VLOOKUP(AD62,'X1'!$B:$AZ,42,FALSE)))))</f>
        <v xml:space="preserve"> </v>
      </c>
      <c r="AI62" s="128">
        <f>IF(ISERROR(((VLOOKUP(AD62,'X1'!$B:$AZ,43,FALSE))))=TRUE," ",(((VLOOKUP(AD62,'X1'!$B:$AZ,43,FALSE)))))</f>
        <v>-80.457416998906183</v>
      </c>
      <c r="AJ62" s="128">
        <f>IF(ISERROR(((VLOOKUP(AD62,'X1'!$B:$AZ,15,FALSE))))=TRUE," ",(((VLOOKUP(AD62,'X1'!$B:$AZ,15,FALSE)))))</f>
        <v>12.65085049239033</v>
      </c>
      <c r="AK62" s="128">
        <f>IF(ISERROR(((VLOOKUP(AD62,'X1'!$B:$AZ,14,FALSE))))=TRUE," ",(((VLOOKUP(AD62,'X1'!$B:$AZ,14,FALSE)))))</f>
        <v>642.52380952380952</v>
      </c>
      <c r="AL62" s="128" t="str">
        <f ca="1">IF(ISERROR(((VLOOKUP(AD62,'X2'!$B:$AO,6,FALSE))/(VLOOKUP(AD62,'X2'!$B:$AO,7,FALSE))-1))=TRUE," ",(((VLOOKUP(AD62,'X2'!$B:$AO,6,FALSE))/(VLOOKUP(AD62,'X2'!$B:$AO,7,FALSE))-1)))</f>
        <v xml:space="preserve"> </v>
      </c>
      <c r="AM62" s="128" t="str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 xml:space="preserve"> </v>
      </c>
      <c r="AN62" s="128" t="str">
        <f ca="1">IF(ISERROR(((VLOOKUP(AD62,'X2'!$B:$AZ,42,FALSE))))=TRUE," ",(((VLOOKUP(AD62,'X2'!$B:$AZ,42,FALSE)))))</f>
        <v xml:space="preserve"> </v>
      </c>
      <c r="AO62" s="128" t="str">
        <f ca="1">IF(ISERROR(((VLOOKUP(AD62,'X2'!$B:$AZ,43,FALSE))))=TRUE," ",(((VLOOKUP(AD62,'X2'!$B:$AZ,43,FALSE)))))</f>
        <v xml:space="preserve"> </v>
      </c>
      <c r="AP62" s="128" t="str">
        <f ca="1">IF(ISERROR(((VLOOKUP(AD62,'X2'!$B:$AZ,15,FALSE))))=TRUE," ",(((VLOOKUP(AD62,'X2'!$B:$AZ,15,FALSE)))))</f>
        <v xml:space="preserve"> </v>
      </c>
      <c r="AQ62" s="128" t="str">
        <f ca="1">IF(ISERROR(((VLOOKUP(AD62,'X2'!$B:$AZ,14,FALSE))))=TRUE," ",(((VLOOKUP(AD62,'X2'!$B:$AZ,14,FALSE)))))</f>
        <v xml:space="preserve"> 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TTKOM TI Equity</v>
      </c>
      <c r="C63" s="137" t="str">
        <f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Turk Telekomunikasyon AS</v>
      </c>
      <c r="D63" s="137" t="str">
        <f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Communication Services</v>
      </c>
      <c r="E63" s="138">
        <f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8.44</v>
      </c>
      <c r="F63" s="138">
        <f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9.1999998092651367</v>
      </c>
      <c r="G63" s="138">
        <f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9.0047370766011436</v>
      </c>
      <c r="H63" s="138">
        <f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4877.7266769769712</v>
      </c>
      <c r="I63" s="139">
        <f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18</v>
      </c>
      <c r="J63" s="139">
        <f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39">
        <f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0">
        <f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12.448377581120942</v>
      </c>
      <c r="M63" s="140">
        <f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8.8748685594111443</v>
      </c>
      <c r="N63" s="141">
        <f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87.297838646660892</v>
      </c>
      <c r="O63" s="140">
        <f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4.0975549654038623</v>
      </c>
      <c r="P63" s="140">
        <f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3.7148793710588812</v>
      </c>
      <c r="Q63" s="141">
        <f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-20.141593698806346</v>
      </c>
      <c r="R63" s="141">
        <f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8.4478672985781991</v>
      </c>
      <c r="S63" s="141">
        <f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38.22674418604651</v>
      </c>
      <c r="V63" s="46"/>
      <c r="W63" s="46">
        <f t="shared" si="15"/>
        <v>20</v>
      </c>
      <c r="X63" s="46"/>
      <c r="Y63" s="148">
        <f>IF($Z$41="A",0,IF($Z$41="B",$AE$40,Y62+$AE$43))</f>
        <v>4.0603700097370981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TTRAK TI Equity</v>
      </c>
      <c r="C64" s="137" t="str">
        <f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Turk Traktor ve Ziraat Makinel</v>
      </c>
      <c r="D64" s="137" t="str">
        <f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Industrials</v>
      </c>
      <c r="E64" s="138">
        <f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60.9</v>
      </c>
      <c r="F64" s="138">
        <f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68.75</v>
      </c>
      <c r="G64" s="138">
        <f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12.889983579638752</v>
      </c>
      <c r="H64" s="138">
        <f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536.67742575952138</v>
      </c>
      <c r="I64" s="139">
        <f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9</v>
      </c>
      <c r="J64" s="139">
        <f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0</v>
      </c>
      <c r="K64" s="139">
        <f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12</v>
      </c>
      <c r="L64" s="140">
        <f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32.883369330453561</v>
      </c>
      <c r="M64" s="140">
        <f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15.018495684340321</v>
      </c>
      <c r="N64" s="141">
        <f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394.76198507623099</v>
      </c>
      <c r="O64" s="140">
        <f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10.770427875865458</v>
      </c>
      <c r="P64" s="140">
        <f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7.1414379654672935</v>
      </c>
      <c r="Q64" s="141">
        <f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109.90791157423607</v>
      </c>
      <c r="R64" s="141">
        <f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6.0377668308702788</v>
      </c>
      <c r="S64" s="141">
        <f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93.371483071053873</v>
      </c>
      <c r="V64" s="46"/>
      <c r="W64" s="46">
        <f t="shared" si="15"/>
        <v>21</v>
      </c>
      <c r="X64" s="46"/>
      <c r="Y64" s="149">
        <f>IF($Z$41="A",0,IF($Z$41="B",Y63+$Z$42,Y63+$AE$43))</f>
        <v>4.565692391069641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TUPRS TI Equity</v>
      </c>
      <c r="C65" s="137" t="str">
        <f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Tupras Turkiye Petrol Rafineri</v>
      </c>
      <c r="D65" s="137" t="str">
        <f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Energy</v>
      </c>
      <c r="E65" s="138">
        <f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111.7</v>
      </c>
      <c r="F65" s="138">
        <f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146</v>
      </c>
      <c r="G65" s="138">
        <f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30.707251566696513</v>
      </c>
      <c r="H65" s="138">
        <f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4618.7852149712171</v>
      </c>
      <c r="I65" s="139">
        <f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11</v>
      </c>
      <c r="J65" s="139">
        <f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3</v>
      </c>
      <c r="K65" s="139">
        <f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26</v>
      </c>
      <c r="L65" s="140" t="str">
        <f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NA</v>
      </c>
      <c r="M65" s="140">
        <f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7.1634707881741813</v>
      </c>
      <c r="N65" s="141" t="str">
        <f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 xml:space="preserve"> </v>
      </c>
      <c r="O65" s="140">
        <f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9.2593155726020413</v>
      </c>
      <c r="P65" s="140">
        <f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5.4304753232470429</v>
      </c>
      <c r="Q65" s="141">
        <f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80.457416998906183</v>
      </c>
      <c r="R65" s="141">
        <f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12.65085049239033</v>
      </c>
      <c r="S65" s="141">
        <f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642.52380952380952</v>
      </c>
      <c r="V65" s="46"/>
      <c r="W65" s="46">
        <f t="shared" si="15"/>
        <v>22</v>
      </c>
      <c r="X65" s="46"/>
      <c r="Y65" s="149">
        <f t="shared" ref="Y65:Y79" si="19">IF($Z$41="A",0,IF($Z$41="B",Y64+$Z$42,Y64+$AE$43))</f>
        <v>5.0710147724021839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si="19"/>
        <v>5.5763371537347268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si="19"/>
        <v>6.0816595350672698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si="19"/>
        <v>6.5869819163998127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si="19"/>
        <v>7.0923042977323556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si="19"/>
        <v>7.5976266790648985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si="19"/>
        <v>8.1029490603974423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si="19"/>
        <v>8.6082714417299862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si="19"/>
        <v>9.11359382306253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si="19"/>
        <v>9.6189162043950738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si="19"/>
        <v>10.124238585727618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si="19"/>
        <v>10.629560967060161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si="19"/>
        <v>11.134883348392705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si="19"/>
        <v>11.640205729725249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si="19"/>
        <v>12.145528111057793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>IF($Z$41="A",0,IF($Z$41="B",((Y79+$Z$42)+0.00001),Y79+$AE$43))</f>
        <v>12.650860492390336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1195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1195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1195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1195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1195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1195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1195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1195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1195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1195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1195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1195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1195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1195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1195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1195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1195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1195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1195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1195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1195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1195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1195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1195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1195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1195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1195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1195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1195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1195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1195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1195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1195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1195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1195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1195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1195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1195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1195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1195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1195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1195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1195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1195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1195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1195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1195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1195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1195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1195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1195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1195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1195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1195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1195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1195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1195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1195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1195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1195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1195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1195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1195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1195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1195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1195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1195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1195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1195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1195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1195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1195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1195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1195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1195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1195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1195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1195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1195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1195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1195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1195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1195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1195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1195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1195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1195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1195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1195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1195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1195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1195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1195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1195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1195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1195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1195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1195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1195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1195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1195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1195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1195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1195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1195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1195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1195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1195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1195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1195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1195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1195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1195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1195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1195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1195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1195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1195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1195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1195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1195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1195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1195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1195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1195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1195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1195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1195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1195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1195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1195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1195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1195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1195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1195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1195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1195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1195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1195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1195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1195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1195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1195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1195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1195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1195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1195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1195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1195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1195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1195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1195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1195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1195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1195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1195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1195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1195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1195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1195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1195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1195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1195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1195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1195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1195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1195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1195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1195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1195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1195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1195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1195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1195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1195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1195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1195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1195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1195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1195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1195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1195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1195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1195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1195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1195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1195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1195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1195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1195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1195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1195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1195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1195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1195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1195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1195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1195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1195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1195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1195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1195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1195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1195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1195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1195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1195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1195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1195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1195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1195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1195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1195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1195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1195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1195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1195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1195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1195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1195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1195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1195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1195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1195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1195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1195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1195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1195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1195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1195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1195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1195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1195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1195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1195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1195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1195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1195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1195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1195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1195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1195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1195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1195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1195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1195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1195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1195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1195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1195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1195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1195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1195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1195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1195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1195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1195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1195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1195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1195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1195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1195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1195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1195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1195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1195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1195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1195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1195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1195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1195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1195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1195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1195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1195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1195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1195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1195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1195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1195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1195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1195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1195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1195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1195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1195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1195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1195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1195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1195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1195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1195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1195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1195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1195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1195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1195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1195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1195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1195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1195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1195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1195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1195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1195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1195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1195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1195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1195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1195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1195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1195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1195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1195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1195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1195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1195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1195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1195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1195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1195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1195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1195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1195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1195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1195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1195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1195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1195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1195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1195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1195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1195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1195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1195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1195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1195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1195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1195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1195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1195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1195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1195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1195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1195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1195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1195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1195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1195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1195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1195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1195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1195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1195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1195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1195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1195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1195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1195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1195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1195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1195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1195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1195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1195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1195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1195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1195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1195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1195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1195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1195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1195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1195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1195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1195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1195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1195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1195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1195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1195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1195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1195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1195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1195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1195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1195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1195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1195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1195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1195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1195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1195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1195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1195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1195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1195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1195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1195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1195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1195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1195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1195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1195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1195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1195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1195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1195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1195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1195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1195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1195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1195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1195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1195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1195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1195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1195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1195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1195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1195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1195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1195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1195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1195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1195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1195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1195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1195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1195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1195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1195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1195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1195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1195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1195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1195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1195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1195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1195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1195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1195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1195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1195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1195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1195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1195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1195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1195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1195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1195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1195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1195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1195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1195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1195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1195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1195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1195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1195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1195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1195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1195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1195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1195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1195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1195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1195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1195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Ze99auXCl3FBa6vfO7D5ziH425mHctlped0cJY4C1xQGel6Zs2DJJIiAJapAz7D6xuVQNCxqyLdvPZcO/3iR0Q==" saltValue="mG4BLFTEPZsJyx3/sOPQvQ==" spinCount="100000" sheet="1" objects="1" scenarios="1" autoFilter="0"/>
  <autoFilter ref="B47:S552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v>43879.360075115743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6.6463007107118424</v>
      </c>
      <c r="K6" s="32">
        <v>5.6992541563988253</v>
      </c>
      <c r="L6" s="32">
        <v>5.1310252172445567</v>
      </c>
      <c r="M6" s="32">
        <v>4.5724895098728737</v>
      </c>
      <c r="N6" s="32"/>
      <c r="O6" s="32"/>
      <c r="P6" s="32">
        <v>3.8026797194182729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1196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1.53</v>
      </c>
      <c r="I7" s="34">
        <v>63.664735869168616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1196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13</v>
      </c>
      <c r="D8" s="4">
        <v>0</v>
      </c>
      <c r="E8" s="4">
        <v>3</v>
      </c>
      <c r="F8" s="4">
        <v>16</v>
      </c>
      <c r="G8" s="4">
        <v>30.100000381469727</v>
      </c>
      <c r="H8" s="4">
        <v>25.18</v>
      </c>
      <c r="I8" s="34">
        <v>2461.8501657915908</v>
      </c>
      <c r="J8" s="35">
        <v>14.665113570180546</v>
      </c>
      <c r="K8" s="35">
        <v>12.577422577422576</v>
      </c>
      <c r="L8" s="35">
        <v>7.8542213258710367</v>
      </c>
      <c r="M8" s="35">
        <v>6.8418987960622211</v>
      </c>
      <c r="N8" s="4">
        <v>1.7170000000000001</v>
      </c>
      <c r="O8" s="4">
        <v>474.24749163879608</v>
      </c>
      <c r="P8" s="35">
        <v>3.653693407466243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0.19539318444160148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18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19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3.6536934075762431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22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-120.65076812646747</v>
      </c>
      <c r="AR8" s="21">
        <v>-53.073138277984924</v>
      </c>
      <c r="AS8">
        <v>19.539318433160147</v>
      </c>
      <c r="AT8">
        <v>120.65076812646747</v>
      </c>
      <c r="AU8">
        <v>53.073138277984924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7.5</v>
      </c>
      <c r="I9" s="34">
        <v>123.8420787993476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2</v>
      </c>
      <c r="D10" s="4">
        <v>0</v>
      </c>
      <c r="E10" s="4">
        <v>0</v>
      </c>
      <c r="F10" s="4">
        <v>2</v>
      </c>
      <c r="G10" s="4">
        <v>24.200000762939453</v>
      </c>
      <c r="H10" s="4">
        <v>18.86</v>
      </c>
      <c r="I10" s="34">
        <v>758.41896462164436</v>
      </c>
      <c r="J10" s="35" t="s">
        <v>1238</v>
      </c>
      <c r="K10" s="35" t="s">
        <v>1238</v>
      </c>
      <c r="L10" s="35">
        <v>6.9159574507966264</v>
      </c>
      <c r="M10" s="35">
        <v>5.6702986015060706</v>
      </c>
      <c r="N10" s="4" t="s">
        <v>132</v>
      </c>
      <c r="O10" s="4" t="s">
        <v>132</v>
      </c>
      <c r="P10" s="35" t="s">
        <v>137</v>
      </c>
      <c r="Q10" s="36">
        <f t="shared" si="0"/>
        <v>100.00000000013</v>
      </c>
      <c r="R10" s="36" t="str">
        <f t="shared" si="1"/>
        <v xml:space="preserve"> </v>
      </c>
      <c r="S10" s="37">
        <f t="shared" si="22"/>
        <v>0.28313895892848651</v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10</v>
      </c>
      <c r="AD10" s="1" t="str">
        <f t="shared" si="11"/>
        <v xml:space="preserve"> </v>
      </c>
      <c r="AE10" s="1">
        <f t="shared" si="12"/>
        <v>9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-34.787048552269773</v>
      </c>
      <c r="AS10">
        <v>28.313895879848651</v>
      </c>
      <c r="AT10" t="e">
        <v>#VALUE!</v>
      </c>
      <c r="AU10">
        <v>34.787048552269773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17</v>
      </c>
      <c r="D11" s="4">
        <v>1</v>
      </c>
      <c r="E11" s="4">
        <v>8</v>
      </c>
      <c r="F11" s="4">
        <v>26</v>
      </c>
      <c r="G11" s="4">
        <v>10.350000381469727</v>
      </c>
      <c r="H11" s="4">
        <v>8.1</v>
      </c>
      <c r="I11" s="34">
        <v>6954.9711453713617</v>
      </c>
      <c r="J11" s="35">
        <v>8.1570996978851955</v>
      </c>
      <c r="K11" s="35">
        <v>5.225806451612903</v>
      </c>
      <c r="L11" s="35" t="s">
        <v>1238</v>
      </c>
      <c r="M11" s="35" t="s">
        <v>1238</v>
      </c>
      <c r="N11" s="4">
        <v>1.55</v>
      </c>
      <c r="O11" s="4">
        <v>50.631681243926167</v>
      </c>
      <c r="P11" s="182"/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0.27777782501280579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11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>
        <f t="shared" si="18"/>
        <v>50.631681244066165</v>
      </c>
      <c r="AL11" s="25" t="str">
        <f t="shared" si="19"/>
        <v xml:space="preserve"> </v>
      </c>
      <c r="AM11" s="1">
        <f t="shared" si="20"/>
        <v>12</v>
      </c>
      <c r="AN11" s="1" t="str">
        <f t="shared" si="21"/>
        <v xml:space="preserve"> </v>
      </c>
      <c r="AO11" t="s">
        <v>29</v>
      </c>
      <c r="AP11" t="s">
        <v>1246</v>
      </c>
      <c r="AQ11" s="22">
        <v>-22.731426893435589</v>
      </c>
      <c r="AR11" s="21" t="e">
        <v>#VALUE!</v>
      </c>
      <c r="AS11">
        <v>27.777782487280579</v>
      </c>
      <c r="AT11">
        <v>22.731426893435589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2</v>
      </c>
      <c r="F12" s="4">
        <v>3</v>
      </c>
      <c r="G12" s="4">
        <v>8.8285713195800781</v>
      </c>
      <c r="H12" s="4">
        <v>8.1</v>
      </c>
      <c r="I12" s="34">
        <v>433.01382852191892</v>
      </c>
      <c r="J12" s="35">
        <v>8.617021276595743</v>
      </c>
      <c r="K12" s="35">
        <v>7.4311926605504581</v>
      </c>
      <c r="L12" s="35">
        <v>5.7813311688311693</v>
      </c>
      <c r="M12" s="35">
        <v>5.2838278931750748</v>
      </c>
      <c r="N12" s="4">
        <v>1.0900000000000001</v>
      </c>
      <c r="O12" s="4">
        <v>27.039627039627049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2"/>
        <v/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 t="str">
        <f t="shared" si="10"/>
        <v xml:space="preserve"> 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>
        <v>-29.651390324661222</v>
      </c>
      <c r="AR12" s="21">
        <v>-12.673996405261034</v>
      </c>
      <c r="AS12">
        <v>8.9947076491367675</v>
      </c>
      <c r="AT12">
        <v>29.651390324661222</v>
      </c>
      <c r="AU12">
        <v>12.673996405261034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1</v>
      </c>
      <c r="D13" s="4">
        <v>0</v>
      </c>
      <c r="E13" s="4">
        <v>0</v>
      </c>
      <c r="F13" s="4">
        <v>1</v>
      </c>
      <c r="G13" s="4">
        <v>4.6999998092651367</v>
      </c>
      <c r="H13" s="4">
        <v>4.17</v>
      </c>
      <c r="I13" s="34">
        <v>422.20492855147455</v>
      </c>
      <c r="J13" s="35">
        <v>11.27027027027027</v>
      </c>
      <c r="K13" s="35">
        <v>8.6875</v>
      </c>
      <c r="L13" s="35">
        <v>4.6550990734141129</v>
      </c>
      <c r="M13" s="35">
        <v>4.1257763739734683</v>
      </c>
      <c r="N13" s="4">
        <v>0.37</v>
      </c>
      <c r="O13" s="4">
        <v>760.46511627906966</v>
      </c>
      <c r="P13" s="35" t="s">
        <v>137</v>
      </c>
      <c r="Q13" s="36">
        <f t="shared" si="0"/>
        <v>100.00000000016</v>
      </c>
      <c r="R13" s="36" t="str">
        <f t="shared" si="1"/>
        <v xml:space="preserve"> </v>
      </c>
      <c r="S13" s="37" t="str">
        <f t="shared" si="22"/>
        <v/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 t="str">
        <f t="shared" si="10"/>
        <v xml:space="preserve"> 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-69.572078676879244</v>
      </c>
      <c r="AR13" s="21">
        <v>9.2754590687048726</v>
      </c>
      <c r="AS13">
        <v>12.709827560315023</v>
      </c>
      <c r="AT13">
        <v>69.572078676879244</v>
      </c>
      <c r="AU13">
        <v>-9.2754590687048726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0</v>
      </c>
      <c r="D14" s="4">
        <v>0</v>
      </c>
      <c r="E14" s="4">
        <v>1</v>
      </c>
      <c r="F14" s="4">
        <v>1</v>
      </c>
      <c r="G14" s="4">
        <v>5.4000000953674316</v>
      </c>
      <c r="H14" s="4">
        <v>6.37</v>
      </c>
      <c r="I14" s="34">
        <v>457.54693486558125</v>
      </c>
      <c r="J14" s="35" t="s">
        <v>1238</v>
      </c>
      <c r="K14" s="35" t="s">
        <v>1238</v>
      </c>
      <c r="L14" s="35">
        <v>10.46687843137255</v>
      </c>
      <c r="M14" s="35">
        <v>10.226260536398467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>
        <f t="shared" si="23"/>
        <v>-0.15227627999209872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>
        <f t="shared" si="11"/>
        <v>4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-103.99195069622813</v>
      </c>
      <c r="AS14">
        <v>-15.22762801620987</v>
      </c>
      <c r="AT14" t="e">
        <v>#VALUE!</v>
      </c>
      <c r="AU14">
        <v>103.99195069622813</v>
      </c>
      <c r="AV14" t="s">
        <v>1252</v>
      </c>
    </row>
    <row r="15" spans="1:48" x14ac:dyDescent="0.25">
      <c r="A15" s="14">
        <v>1.7999999999999995E-10</v>
      </c>
      <c r="B15" t="s">
        <v>887</v>
      </c>
      <c r="C15" s="4">
        <v>0</v>
      </c>
      <c r="D15" s="4">
        <v>1</v>
      </c>
      <c r="E15" s="4">
        <v>3</v>
      </c>
      <c r="F15" s="4">
        <v>4</v>
      </c>
      <c r="G15" s="4">
        <v>1.5243124961853027</v>
      </c>
      <c r="H15" s="4">
        <v>1.64</v>
      </c>
      <c r="I15" s="34">
        <v>365.58181661567414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887</v>
      </c>
      <c r="AP15" t="s">
        <v>1246</v>
      </c>
      <c r="AQ15" s="22" t="e">
        <v>#VALUE!</v>
      </c>
      <c r="AR15" s="21" t="e">
        <v>#VALUE!</v>
      </c>
      <c r="AS15">
        <v>-7.0541160862620185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93</v>
      </c>
      <c r="I16" s="34">
        <v>163.55804225812872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10</v>
      </c>
      <c r="D17" s="4">
        <v>0</v>
      </c>
      <c r="E17" s="4">
        <v>0</v>
      </c>
      <c r="F17" s="4">
        <v>10</v>
      </c>
      <c r="G17" s="4">
        <v>5</v>
      </c>
      <c r="H17" s="4">
        <v>4.0599999999999996</v>
      </c>
      <c r="I17" s="34">
        <v>502.79884005943097</v>
      </c>
      <c r="J17" s="35">
        <v>5.7999999999999989</v>
      </c>
      <c r="K17" s="35">
        <v>5.449664429530201</v>
      </c>
      <c r="L17" s="35">
        <v>5.2531115038366565</v>
      </c>
      <c r="M17" s="35">
        <v>4.3796408903781474</v>
      </c>
      <c r="N17" s="4">
        <v>0.745</v>
      </c>
      <c r="O17" s="4">
        <v>9.0775988286969156</v>
      </c>
      <c r="P17" s="35">
        <v>3.6945812807881775</v>
      </c>
      <c r="Q17" s="36">
        <f t="shared" si="0"/>
        <v>100.0000000002</v>
      </c>
      <c r="R17" s="36" t="str">
        <f t="shared" si="1"/>
        <v xml:space="preserve"> </v>
      </c>
      <c r="S17" s="37">
        <f t="shared" si="22"/>
        <v>0.23152709379605915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>
        <f t="shared" si="10"/>
        <v>14</v>
      </c>
      <c r="AD17" s="1" t="str">
        <f t="shared" si="11"/>
        <v xml:space="preserve"> </v>
      </c>
      <c r="AE17" s="1">
        <f t="shared" si="12"/>
        <v>7</v>
      </c>
      <c r="AF17" s="1" t="str">
        <f t="shared" si="13"/>
        <v xml:space="preserve"> </v>
      </c>
      <c r="AG17" s="38">
        <f t="shared" si="14"/>
        <v>3.6945812809881775</v>
      </c>
      <c r="AH17" s="38" t="str">
        <f t="shared" si="15"/>
        <v xml:space="preserve"> </v>
      </c>
      <c r="AI17" s="1">
        <f t="shared" si="16"/>
        <v>21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12.733409870363833</v>
      </c>
      <c r="AR17" s="21">
        <v>-2.3793741293998583</v>
      </c>
      <c r="AS17">
        <v>23.152709359605915</v>
      </c>
      <c r="AT17">
        <v>-12.733409870363833</v>
      </c>
      <c r="AU17">
        <v>2.3793741293998583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6</v>
      </c>
      <c r="D18" s="4">
        <v>2</v>
      </c>
      <c r="E18" s="4">
        <v>10</v>
      </c>
      <c r="F18" s="4">
        <v>18</v>
      </c>
      <c r="G18" s="4">
        <v>24</v>
      </c>
      <c r="H18" s="4">
        <v>20.54</v>
      </c>
      <c r="I18" s="34">
        <v>2291.8144645876428</v>
      </c>
      <c r="J18" s="35">
        <v>14.798270893371756</v>
      </c>
      <c r="K18" s="35">
        <v>10.879237288135592</v>
      </c>
      <c r="L18" s="35">
        <v>6.4138819731254717</v>
      </c>
      <c r="M18" s="35">
        <v>5.5111577895098556</v>
      </c>
      <c r="N18" s="4">
        <v>1.8880000000000001</v>
      </c>
      <c r="O18" s="4">
        <v>38.315018315018321</v>
      </c>
      <c r="P18" s="35">
        <v>4.0603700097370981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0.1684518015731937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22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4.0603700099470981</v>
      </c>
      <c r="AH18" s="38" t="str">
        <f t="shared" si="15"/>
        <v xml:space="preserve"> </v>
      </c>
      <c r="AI18" s="1">
        <f t="shared" si="16"/>
        <v>18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-122.65424839296517</v>
      </c>
      <c r="AR18" s="21">
        <v>-25.001957729021452</v>
      </c>
      <c r="AS18">
        <v>16.845180136319371</v>
      </c>
      <c r="AT18">
        <v>122.65424839296517</v>
      </c>
      <c r="AU18">
        <v>25.001957729021452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8</v>
      </c>
      <c r="D19" s="4">
        <v>0</v>
      </c>
      <c r="E19" s="4">
        <v>7</v>
      </c>
      <c r="F19" s="4">
        <v>15</v>
      </c>
      <c r="G19" s="4">
        <v>29.110000610351563</v>
      </c>
      <c r="H19" s="4">
        <v>28.94</v>
      </c>
      <c r="I19" s="34">
        <v>5447.6644358887415</v>
      </c>
      <c r="J19" s="35">
        <v>11.260700389105059</v>
      </c>
      <c r="K19" s="35">
        <v>8.9959589679825918</v>
      </c>
      <c r="L19" s="35">
        <v>11.779774568205493</v>
      </c>
      <c r="M19" s="35">
        <v>8.7190579074047854</v>
      </c>
      <c r="N19" s="4">
        <v>3.2170000000000001</v>
      </c>
      <c r="O19" s="4">
        <v>9.7952218430034108</v>
      </c>
      <c r="P19" s="35">
        <v>0.73600552868002767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-69.428090591149299</v>
      </c>
      <c r="AR19" s="21">
        <v>-129.57935440690395</v>
      </c>
      <c r="AS19">
        <v>0.5874243619611752</v>
      </c>
      <c r="AT19">
        <v>69.428090591149299</v>
      </c>
      <c r="AU19">
        <v>129.57935440690395</v>
      </c>
      <c r="AV19" t="s">
        <v>1258</v>
      </c>
    </row>
    <row r="20" spans="1:48" x14ac:dyDescent="0.25">
      <c r="A20" s="14">
        <v>2.299999999999999E-10</v>
      </c>
      <c r="B20" t="s">
        <v>1197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2.42</v>
      </c>
      <c r="I20" s="34">
        <v>35.963739683330544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1197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1198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4.1399999999999997</v>
      </c>
      <c r="I21" s="34">
        <v>233.52058673057141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1198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4</v>
      </c>
      <c r="D22" s="4">
        <v>1</v>
      </c>
      <c r="E22" s="4">
        <v>19</v>
      </c>
      <c r="F22" s="4">
        <v>24</v>
      </c>
      <c r="G22" s="4">
        <v>53.189998626708984</v>
      </c>
      <c r="H22" s="4">
        <v>47.44</v>
      </c>
      <c r="I22" s="34">
        <v>4756.4552294879541</v>
      </c>
      <c r="J22" s="35">
        <v>23.485148514851485</v>
      </c>
      <c r="K22" s="35">
        <v>19.052208835341364</v>
      </c>
      <c r="L22" s="35">
        <v>9.7167039239315702</v>
      </c>
      <c r="M22" s="35">
        <v>8.5159897235237079</v>
      </c>
      <c r="N22" s="4">
        <v>2.02</v>
      </c>
      <c r="O22" s="4">
        <v>0.24813895781637188</v>
      </c>
      <c r="P22" s="35">
        <v>3.4295952782462056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>
        <f t="shared" si="2"/>
        <v>2.5335669475503075</v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>
        <f t="shared" si="6"/>
        <v>6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3.4295952784962056</v>
      </c>
      <c r="AH22" s="38" t="str">
        <f t="shared" si="15"/>
        <v xml:space="preserve"> </v>
      </c>
      <c r="AI22" s="1">
        <f t="shared" si="16"/>
        <v>23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-253.35669475503076</v>
      </c>
      <c r="AR22" s="21">
        <v>-89.371587792538605</v>
      </c>
      <c r="AS22">
        <v>12.120570461022307</v>
      </c>
      <c r="AT22">
        <v>253.35669475503076</v>
      </c>
      <c r="AU22">
        <v>89.371587792538605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2.97</v>
      </c>
      <c r="I23" s="34">
        <v>117.69951169089998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12</v>
      </c>
      <c r="D24" s="4">
        <v>0</v>
      </c>
      <c r="E24" s="4">
        <v>7</v>
      </c>
      <c r="F24" s="4">
        <v>19</v>
      </c>
      <c r="G24" s="4">
        <v>47.860000610351563</v>
      </c>
      <c r="H24" s="4">
        <v>45.48</v>
      </c>
      <c r="I24" s="34">
        <v>1910.2695418361054</v>
      </c>
      <c r="J24" s="35">
        <v>14.216942794623318</v>
      </c>
      <c r="K24" s="35">
        <v>12.245557350565427</v>
      </c>
      <c r="L24" s="35">
        <v>6.7793517245209314</v>
      </c>
      <c r="M24" s="35">
        <v>6.1167110234926891</v>
      </c>
      <c r="N24" s="4">
        <v>3.1990000000000003</v>
      </c>
      <c r="O24" s="4">
        <v>149.92187500000003</v>
      </c>
      <c r="P24" s="35">
        <v>4.1182937554969223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4.1182937557669224</v>
      </c>
      <c r="AH24" s="38" t="str">
        <f t="shared" si="15"/>
        <v xml:space="preserve"> </v>
      </c>
      <c r="AI24" s="1">
        <f t="shared" si="16"/>
        <v>17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-113.9076068542892</v>
      </c>
      <c r="AR24" s="21">
        <v>-32.124700961059638</v>
      </c>
      <c r="AS24">
        <v>5.2330708231125067</v>
      </c>
      <c r="AT24">
        <v>113.9076068542892</v>
      </c>
      <c r="AU24">
        <v>32.124700961059638</v>
      </c>
      <c r="AV24" t="s">
        <v>1264</v>
      </c>
    </row>
    <row r="25" spans="1:48" x14ac:dyDescent="0.25">
      <c r="A25" s="14">
        <v>2.7999999999999996E-10</v>
      </c>
      <c r="B25" t="s">
        <v>888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1.25</v>
      </c>
      <c r="I25" s="34">
        <v>97.835242251484615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888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8.6499996185302734</v>
      </c>
      <c r="H26" s="4">
        <v>8.0500000000000007</v>
      </c>
      <c r="I26" s="34">
        <v>134.22074248132074</v>
      </c>
      <c r="J26" s="35" t="s">
        <v>1238</v>
      </c>
      <c r="K26" s="35" t="s">
        <v>1238</v>
      </c>
      <c r="L26" s="35" t="s">
        <v>1238</v>
      </c>
      <c r="M26" s="35">
        <v>8.1771647058823529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 t="str">
        <f t="shared" si="22"/>
        <v/>
      </c>
      <c r="T26" s="37" t="str">
        <f t="shared" si="23"/>
        <v/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>
        <f t="shared" si="13"/>
        <v>2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 t="e">
        <v>#VALUE!</v>
      </c>
      <c r="AS26">
        <v>7.4534114103139482</v>
      </c>
      <c r="AT26" t="e">
        <v>#VALUE!</v>
      </c>
      <c r="AU26" t="e">
        <v>#VALUE!</v>
      </c>
      <c r="AV26" t="s">
        <v>1266</v>
      </c>
    </row>
    <row r="27" spans="1:48" x14ac:dyDescent="0.25">
      <c r="A27" s="14">
        <v>3E-10</v>
      </c>
      <c r="B27" t="s">
        <v>1199</v>
      </c>
      <c r="C27" s="4">
        <v>2</v>
      </c>
      <c r="D27" s="4">
        <v>0</v>
      </c>
      <c r="E27" s="4">
        <v>0</v>
      </c>
      <c r="F27" s="4">
        <v>2</v>
      </c>
      <c r="G27" s="4">
        <v>130.58500671386719</v>
      </c>
      <c r="H27" s="4">
        <v>96.7</v>
      </c>
      <c r="I27" s="34">
        <v>388.00714024465998</v>
      </c>
      <c r="J27" s="35" t="s">
        <v>1238</v>
      </c>
      <c r="K27" s="35" t="s">
        <v>1238</v>
      </c>
      <c r="L27" s="35" t="s">
        <v>1238</v>
      </c>
      <c r="M27" s="35" t="s">
        <v>1238</v>
      </c>
      <c r="N27" s="4" t="s">
        <v>132</v>
      </c>
      <c r="O27" s="4" t="s">
        <v>132</v>
      </c>
      <c r="P27" s="35" t="s">
        <v>137</v>
      </c>
      <c r="Q27" s="36">
        <f t="shared" si="0"/>
        <v>100.00000000030001</v>
      </c>
      <c r="R27" s="36" t="str">
        <f t="shared" si="1"/>
        <v xml:space="preserve"> </v>
      </c>
      <c r="S27" s="37">
        <f t="shared" si="22"/>
        <v>0.350413720195214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5</v>
      </c>
      <c r="AD27" s="1" t="str">
        <f t="shared" si="11"/>
        <v xml:space="preserve"> </v>
      </c>
      <c r="AE27" s="1">
        <f t="shared" si="12"/>
        <v>6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1199</v>
      </c>
      <c r="AP27" t="s">
        <v>1244</v>
      </c>
      <c r="AQ27" s="22" t="e">
        <v>#VALUE!</v>
      </c>
      <c r="AR27" s="21" t="e">
        <v>#VALUE!</v>
      </c>
      <c r="AS27">
        <v>35.041371989521394</v>
      </c>
      <c r="AT27" t="e">
        <v>#VALUE!</v>
      </c>
      <c r="AU27" t="e">
        <v>#VALUE!</v>
      </c>
      <c r="AV27" t="s">
        <v>1267</v>
      </c>
    </row>
    <row r="28" spans="1:48" x14ac:dyDescent="0.25">
      <c r="A28" s="14">
        <v>3.1000000000000002E-10</v>
      </c>
      <c r="B28" t="s">
        <v>889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2.2799999999999998</v>
      </c>
      <c r="I28" s="34">
        <v>101.29936423350175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889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0</v>
      </c>
      <c r="D29" s="4">
        <v>0</v>
      </c>
      <c r="E29" s="4">
        <v>0</v>
      </c>
      <c r="F29" s="4">
        <v>0</v>
      </c>
      <c r="G29" s="4" t="s">
        <v>132</v>
      </c>
      <c r="H29" s="4">
        <v>2.0099999999999998</v>
      </c>
      <c r="I29" s="34">
        <v>868.55336817040916</v>
      </c>
      <c r="J29" s="35" t="s">
        <v>1238</v>
      </c>
      <c r="K29" s="35" t="s">
        <v>1238</v>
      </c>
      <c r="L29" s="35" t="s">
        <v>1238</v>
      </c>
      <c r="M29" s="35" t="s">
        <v>1238</v>
      </c>
      <c r="N29" s="4" t="s">
        <v>132</v>
      </c>
      <c r="O29" s="4" t="s">
        <v>132</v>
      </c>
      <c r="P29" s="35" t="s">
        <v>137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 t="e">
        <v>#VALUE!</v>
      </c>
      <c r="AS29" t="s">
        <v>137</v>
      </c>
      <c r="AT29" t="e">
        <v>#VALUE!</v>
      </c>
      <c r="AU29" t="e">
        <v>#VALUE!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4.3099999999999996</v>
      </c>
      <c r="I30" s="34">
        <v>487.68525170234187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695.2</v>
      </c>
      <c r="I31" s="34">
        <v>361.59905536148716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7</v>
      </c>
      <c r="D32" s="4">
        <v>0</v>
      </c>
      <c r="E32" s="4">
        <v>1</v>
      </c>
      <c r="F32" s="4">
        <v>8</v>
      </c>
      <c r="G32" s="4">
        <v>1.8999999761581421</v>
      </c>
      <c r="H32" s="4">
        <v>1.66</v>
      </c>
      <c r="I32" s="34">
        <v>1041.5944440883795</v>
      </c>
      <c r="J32" s="35" t="s">
        <v>1238</v>
      </c>
      <c r="K32" s="35" t="s">
        <v>1238</v>
      </c>
      <c r="L32" s="35">
        <v>12.370787552363854</v>
      </c>
      <c r="M32" s="35">
        <v>11.198042253521127</v>
      </c>
      <c r="N32" s="4" t="s">
        <v>132</v>
      </c>
      <c r="O32" s="4" t="s">
        <v>132</v>
      </c>
      <c r="P32" s="35" t="s">
        <v>137</v>
      </c>
      <c r="Q32" s="36">
        <f t="shared" si="0"/>
        <v>87.500000000349999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>
        <f t="shared" si="12"/>
        <v>12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39</v>
      </c>
      <c r="AP32" t="s">
        <v>1254</v>
      </c>
      <c r="AQ32" s="22" t="e">
        <v>#VALUE!</v>
      </c>
      <c r="AR32" s="21">
        <v>-141.0977734193863</v>
      </c>
      <c r="AS32">
        <v>14.457829889044715</v>
      </c>
      <c r="AT32" t="e">
        <v>#VALUE!</v>
      </c>
      <c r="AU32">
        <v>141.0977734193863</v>
      </c>
      <c r="AV32" t="s">
        <v>1272</v>
      </c>
    </row>
    <row r="33" spans="1:48" x14ac:dyDescent="0.25">
      <c r="A33" s="14">
        <v>3.600000000000001E-10</v>
      </c>
      <c r="B33" t="s">
        <v>890</v>
      </c>
      <c r="C33" s="4">
        <v>5</v>
      </c>
      <c r="D33" s="4">
        <v>0</v>
      </c>
      <c r="E33" s="4">
        <v>1</v>
      </c>
      <c r="F33" s="4">
        <v>6</v>
      </c>
      <c r="G33" s="4">
        <v>9.625</v>
      </c>
      <c r="H33" s="4">
        <v>8.61</v>
      </c>
      <c r="I33" s="34">
        <v>1679.1340941832243</v>
      </c>
      <c r="J33" s="35">
        <v>9.80637813211845</v>
      </c>
      <c r="K33" s="35">
        <v>7.8415300546448075</v>
      </c>
      <c r="L33" s="35">
        <v>5.164745400432901</v>
      </c>
      <c r="M33" s="35">
        <v>4.6928371963585027</v>
      </c>
      <c r="N33" s="4">
        <v>0.878</v>
      </c>
      <c r="O33" s="4" t="s">
        <v>132</v>
      </c>
      <c r="P33" s="35">
        <v>7.8281068524970978</v>
      </c>
      <c r="Q33" s="36">
        <f t="shared" si="0"/>
        <v>83.333333333693332</v>
      </c>
      <c r="R33" s="36" t="str">
        <f t="shared" si="1"/>
        <v xml:space="preserve"> </v>
      </c>
      <c r="S33" s="37" t="str">
        <f t="shared" si="22"/>
        <v/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>
        <f t="shared" si="12"/>
        <v>17</v>
      </c>
      <c r="AF33" s="1" t="str">
        <f t="shared" si="13"/>
        <v xml:space="preserve"> </v>
      </c>
      <c r="AG33" s="38">
        <f t="shared" si="14"/>
        <v>7.8281068528570978</v>
      </c>
      <c r="AH33" s="38" t="str">
        <f t="shared" si="15"/>
        <v xml:space="preserve"> </v>
      </c>
      <c r="AI33" s="1">
        <f t="shared" si="16"/>
        <v>6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890</v>
      </c>
      <c r="AP33" t="s">
        <v>1250</v>
      </c>
      <c r="AQ33" s="22">
        <v>-47.546410536518621</v>
      </c>
      <c r="AR33" s="21">
        <v>-0.65718217628352171</v>
      </c>
      <c r="AS33">
        <v>11.788617886178866</v>
      </c>
      <c r="AT33">
        <v>47.546410536518621</v>
      </c>
      <c r="AU33">
        <v>0.65718217628352171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7</v>
      </c>
      <c r="F34" s="4">
        <v>10</v>
      </c>
      <c r="G34" s="4">
        <v>6.9499998092651367</v>
      </c>
      <c r="H34" s="4">
        <v>6.74</v>
      </c>
      <c r="I34" s="34">
        <v>5564.6372960912704</v>
      </c>
      <c r="J34" s="35">
        <v>11.482112436115845</v>
      </c>
      <c r="K34" s="35">
        <v>11.196013289036546</v>
      </c>
      <c r="L34" s="35">
        <v>9.8344090126885764</v>
      </c>
      <c r="M34" s="35">
        <v>9.3477436878704427</v>
      </c>
      <c r="N34" s="4">
        <v>0.58699999999999997</v>
      </c>
      <c r="O34" s="4">
        <v>86.349206349206341</v>
      </c>
      <c r="P34" s="35">
        <v>3.9762611275964392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3.9762611279664393</v>
      </c>
      <c r="AH34" s="38" t="str">
        <f t="shared" si="15"/>
        <v xml:space="preserve"> </v>
      </c>
      <c r="AI34" s="1">
        <f t="shared" si="16"/>
        <v>19</v>
      </c>
      <c r="AJ34" s="1" t="str">
        <f t="shared" si="17"/>
        <v xml:space="preserve"> </v>
      </c>
      <c r="AK34" s="25">
        <f t="shared" si="18"/>
        <v>86.349206349576335</v>
      </c>
      <c r="AL34" s="25" t="str">
        <f t="shared" si="19"/>
        <v xml:space="preserve"> </v>
      </c>
      <c r="AM34" s="1">
        <f t="shared" si="20"/>
        <v>2</v>
      </c>
      <c r="AN34" s="1" t="str">
        <f t="shared" si="21"/>
        <v xml:space="preserve"> </v>
      </c>
      <c r="AO34" t="s">
        <v>49</v>
      </c>
      <c r="AP34" t="s">
        <v>1244</v>
      </c>
      <c r="AQ34" s="22">
        <v>-72.759448238779285</v>
      </c>
      <c r="AR34" s="21">
        <v>-91.66557551961931</v>
      </c>
      <c r="AS34">
        <v>3.1157241730732421</v>
      </c>
      <c r="AT34">
        <v>72.759448238779285</v>
      </c>
      <c r="AU34">
        <v>91.66557551961931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14</v>
      </c>
      <c r="D35" s="4">
        <v>1</v>
      </c>
      <c r="E35" s="4">
        <v>6</v>
      </c>
      <c r="F35" s="4">
        <v>21</v>
      </c>
      <c r="G35" s="4">
        <v>10.5</v>
      </c>
      <c r="H35" s="4">
        <v>9.02</v>
      </c>
      <c r="I35" s="34">
        <v>5212.9259035938721</v>
      </c>
      <c r="J35" s="35">
        <v>8.2449725776965259</v>
      </c>
      <c r="K35" s="35">
        <v>7.2741935483870961</v>
      </c>
      <c r="L35" s="35">
        <v>5.0668976036809896</v>
      </c>
      <c r="M35" s="35">
        <v>4.3840078404671026</v>
      </c>
      <c r="N35" s="4">
        <v>1.24</v>
      </c>
      <c r="O35" s="4">
        <v>27.703398558187438</v>
      </c>
      <c r="P35" s="35">
        <v>10.942350332594236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0.16407982299640797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24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10.942350332974236</v>
      </c>
      <c r="AH35" s="38" t="str">
        <f t="shared" si="15"/>
        <v xml:space="preserve"> </v>
      </c>
      <c r="AI35" s="1">
        <f t="shared" si="16"/>
        <v>2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-24.053559063436669</v>
      </c>
      <c r="AR35" s="21">
        <v>1.249801177122345</v>
      </c>
      <c r="AS35">
        <v>16.407982261640797</v>
      </c>
      <c r="AT35">
        <v>24.053559063436669</v>
      </c>
      <c r="AU35">
        <v>-1.249801177122345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16.3</v>
      </c>
      <c r="I36" s="34">
        <v>266.40478672109151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16</v>
      </c>
      <c r="D37" s="4">
        <v>1</v>
      </c>
      <c r="E37" s="4">
        <v>7</v>
      </c>
      <c r="F37" s="4">
        <v>24</v>
      </c>
      <c r="G37" s="4">
        <v>84.5</v>
      </c>
      <c r="H37" s="4">
        <v>80</v>
      </c>
      <c r="I37" s="34">
        <v>4635.4585462911009</v>
      </c>
      <c r="J37" s="35">
        <v>14.000700035001749</v>
      </c>
      <c r="K37" s="35">
        <v>11.666909727285985</v>
      </c>
      <c r="L37" s="35">
        <v>9.3522029120183348</v>
      </c>
      <c r="M37" s="35">
        <v>7.9565580382939141</v>
      </c>
      <c r="N37" s="4">
        <v>6.8570000000000002</v>
      </c>
      <c r="O37" s="4">
        <v>22.797277936962743</v>
      </c>
      <c r="P37" s="35">
        <v>6.0787500000000012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6.0787500004000012</v>
      </c>
      <c r="AH37" s="38" t="str">
        <f t="shared" si="15"/>
        <v xml:space="preserve"> </v>
      </c>
      <c r="AI37" s="1">
        <f t="shared" si="16"/>
        <v>10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-110.65402611766908</v>
      </c>
      <c r="AR37" s="21">
        <v>-82.267724597943385</v>
      </c>
      <c r="AS37">
        <v>5.6249999999999911</v>
      </c>
      <c r="AT37">
        <v>110.65402611766908</v>
      </c>
      <c r="AU37">
        <v>82.267724597943385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4</v>
      </c>
      <c r="F38" s="4">
        <v>26</v>
      </c>
      <c r="G38" s="4">
        <v>14.489999771118164</v>
      </c>
      <c r="H38" s="4">
        <v>11.73</v>
      </c>
      <c r="I38" s="34">
        <v>8134.938472171546</v>
      </c>
      <c r="J38" s="35">
        <v>7.7836761778367611</v>
      </c>
      <c r="K38" s="35">
        <v>5.2063914780292944</v>
      </c>
      <c r="L38" s="35" t="s">
        <v>1238</v>
      </c>
      <c r="M38" s="35" t="s">
        <v>1238</v>
      </c>
      <c r="N38" s="4">
        <v>2.2530000000000001</v>
      </c>
      <c r="O38" s="4">
        <v>53.474114441416909</v>
      </c>
      <c r="P38" s="35" t="s">
        <v>137</v>
      </c>
      <c r="Q38" s="36">
        <f t="shared" si="0"/>
        <v>84.615384615794611</v>
      </c>
      <c r="R38" s="36" t="str">
        <f t="shared" si="1"/>
        <v xml:space="preserve"> </v>
      </c>
      <c r="S38" s="37">
        <f t="shared" si="22"/>
        <v>0.23529409854454084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12</v>
      </c>
      <c r="AD38" s="1" t="str">
        <f t="shared" si="11"/>
        <v xml:space="preserve"> </v>
      </c>
      <c r="AE38" s="1">
        <f t="shared" si="12"/>
        <v>14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>
        <f t="shared" si="18"/>
        <v>53.474114441826906</v>
      </c>
      <c r="AL38" s="25" t="str">
        <f t="shared" si="19"/>
        <v xml:space="preserve"> </v>
      </c>
      <c r="AM38" s="1">
        <f t="shared" si="20"/>
        <v>11</v>
      </c>
      <c r="AN38" s="1" t="str">
        <f t="shared" si="21"/>
        <v xml:space="preserve"> </v>
      </c>
      <c r="AO38" t="s">
        <v>28</v>
      </c>
      <c r="AP38" t="s">
        <v>1246</v>
      </c>
      <c r="AQ38" s="22">
        <v>-17.112910122947198</v>
      </c>
      <c r="AR38" s="21" t="e">
        <v>#VALUE!</v>
      </c>
      <c r="AS38">
        <v>23.529409813454084</v>
      </c>
      <c r="AT38">
        <v>17.112910122947198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891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2.7</v>
      </c>
      <c r="I39" s="34">
        <v>64.645564241596489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891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892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3.66</v>
      </c>
      <c r="I40" s="34">
        <v>48.347943937169248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892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17.37</v>
      </c>
      <c r="I41" s="34">
        <v>51.627285809872035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4.8499999999999996</v>
      </c>
      <c r="I42" s="34">
        <v>308.32549551744239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1</v>
      </c>
      <c r="D43" s="4">
        <v>0</v>
      </c>
      <c r="E43" s="4">
        <v>0</v>
      </c>
      <c r="F43" s="4">
        <v>1</v>
      </c>
      <c r="G43" s="4" t="s">
        <v>132</v>
      </c>
      <c r="H43" s="4">
        <v>1.82</v>
      </c>
      <c r="I43" s="34">
        <v>135.2355500488876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>
        <f t="shared" si="0"/>
        <v>100.00000000046001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>
        <f t="shared" si="12"/>
        <v>5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3.45</v>
      </c>
      <c r="I44" s="34">
        <v>307.62372373757944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9</v>
      </c>
      <c r="H45" s="4">
        <v>18.079999999999998</v>
      </c>
      <c r="I45" s="34">
        <v>997.13018411626172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-0.50221238890053088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-50.221238938053091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7</v>
      </c>
      <c r="E46" s="4">
        <v>14</v>
      </c>
      <c r="F46" s="4">
        <v>24</v>
      </c>
      <c r="G46" s="4">
        <v>7.820000171661377</v>
      </c>
      <c r="H46" s="4">
        <v>7.37</v>
      </c>
      <c r="I46" s="34">
        <v>1521.1935345853199</v>
      </c>
      <c r="J46" s="35" t="s">
        <v>1238</v>
      </c>
      <c r="K46" s="35">
        <v>3.4439252336448596</v>
      </c>
      <c r="L46" s="35" t="s">
        <v>1238</v>
      </c>
      <c r="M46" s="35" t="s">
        <v>1238</v>
      </c>
      <c r="N46" s="4">
        <v>2.14</v>
      </c>
      <c r="O46" s="4">
        <v>17.971334068357226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/>
      </c>
      <c r="T46" s="37" t="str">
        <f t="shared" si="23"/>
        <v/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 t="e">
        <v>#VALUE!</v>
      </c>
      <c r="AR46" s="21" t="e">
        <v>#VALUE!</v>
      </c>
      <c r="AS46">
        <v>6.1058367932344204</v>
      </c>
      <c r="AT46" t="e">
        <v>#VALUE!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893</v>
      </c>
      <c r="C47" s="4">
        <v>1</v>
      </c>
      <c r="D47" s="4">
        <v>0</v>
      </c>
      <c r="E47" s="4">
        <v>1</v>
      </c>
      <c r="F47" s="4">
        <v>2</v>
      </c>
      <c r="G47" s="4">
        <v>10.939999580383301</v>
      </c>
      <c r="H47" s="4">
        <v>10.98</v>
      </c>
      <c r="I47" s="34">
        <v>412.59733536429769</v>
      </c>
      <c r="J47" s="35">
        <v>15.04109589041096</v>
      </c>
      <c r="K47" s="35">
        <v>9.8035714285714288</v>
      </c>
      <c r="L47" s="35">
        <v>11.024196597353498</v>
      </c>
      <c r="M47" s="35">
        <v>7.8174262734584454</v>
      </c>
      <c r="N47" s="4">
        <v>1.1200000000000001</v>
      </c>
      <c r="O47" s="4">
        <v>75.000000000000014</v>
      </c>
      <c r="P47" s="35">
        <v>2.0036429872495445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/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2.0036429877495445</v>
      </c>
      <c r="AH47" s="38" t="str">
        <f t="shared" si="15"/>
        <v xml:space="preserve"> </v>
      </c>
      <c r="AI47" s="1">
        <f t="shared" si="16"/>
        <v>27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4</v>
      </c>
      <c r="AN47" s="1" t="str">
        <f t="shared" si="21"/>
        <v xml:space="preserve"> </v>
      </c>
      <c r="AO47" t="s">
        <v>893</v>
      </c>
      <c r="AP47" t="s">
        <v>1242</v>
      </c>
      <c r="AQ47" s="22">
        <v>-126.3077845119049</v>
      </c>
      <c r="AR47" s="21">
        <v>-114.85368187829077</v>
      </c>
      <c r="AS47">
        <v>-0.36430254660018146</v>
      </c>
      <c r="AT47">
        <v>126.3077845119049</v>
      </c>
      <c r="AU47">
        <v>114.85368187829077</v>
      </c>
      <c r="AV47" t="s">
        <v>1287</v>
      </c>
    </row>
    <row r="48" spans="1:48" x14ac:dyDescent="0.25">
      <c r="A48" s="14">
        <v>5.100000000000001E-10</v>
      </c>
      <c r="B48" t="s">
        <v>894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1.21</v>
      </c>
      <c r="I48" s="34">
        <v>118.28074384739823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894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5.54</v>
      </c>
      <c r="I49" s="34">
        <v>786.71093364214892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895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0.71</v>
      </c>
      <c r="I50" s="34">
        <v>63.729624235779113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895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0.91</v>
      </c>
      <c r="I51" s="34">
        <v>118.76686528737861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896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1.38</v>
      </c>
      <c r="I52" s="34">
        <v>151.65596348970675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896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1200</v>
      </c>
      <c r="C53" s="4">
        <v>3</v>
      </c>
      <c r="D53" s="4">
        <v>0</v>
      </c>
      <c r="E53" s="4">
        <v>2</v>
      </c>
      <c r="F53" s="4">
        <v>5</v>
      </c>
      <c r="G53" s="4">
        <v>11.399999618530273</v>
      </c>
      <c r="H53" s="4">
        <v>13.09</v>
      </c>
      <c r="I53" s="34">
        <v>121.04159659076502</v>
      </c>
      <c r="J53" s="35">
        <v>8.7266666666666666</v>
      </c>
      <c r="K53" s="35">
        <v>7.0187667560321714</v>
      </c>
      <c r="L53" s="35">
        <v>7.1099564838990421</v>
      </c>
      <c r="M53" s="35">
        <v>6.2792774788624133</v>
      </c>
      <c r="N53" s="4">
        <v>1.5</v>
      </c>
      <c r="O53" s="4">
        <v>-30.939226519337019</v>
      </c>
      <c r="P53" s="35">
        <v>5.6149732620320858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>
        <f t="shared" si="14"/>
        <v>5.6149732625920858</v>
      </c>
      <c r="AH53" s="38" t="str">
        <f t="shared" si="15"/>
        <v xml:space="preserve"> </v>
      </c>
      <c r="AI53" s="1">
        <f t="shared" si="16"/>
        <v>13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1200</v>
      </c>
      <c r="AP53" t="s">
        <v>1293</v>
      </c>
      <c r="AQ53" s="22">
        <v>-31.301110896199734</v>
      </c>
      <c r="AR53" s="21">
        <v>-38.567950514131425</v>
      </c>
      <c r="AS53">
        <v>-12.91062170717896</v>
      </c>
      <c r="AT53">
        <v>31.301110896199734</v>
      </c>
      <c r="AU53">
        <v>38.567950514131425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7.7100000381469727</v>
      </c>
      <c r="H54" s="4">
        <v>9.8000000000000007</v>
      </c>
      <c r="I54" s="34">
        <v>420.3858171535324</v>
      </c>
      <c r="J54" s="35">
        <v>15.555555555555557</v>
      </c>
      <c r="K54" s="35">
        <v>14.202898550724637</v>
      </c>
      <c r="L54" s="35">
        <v>1.4403999999999999</v>
      </c>
      <c r="M54" s="35">
        <v>1.2272315592903829</v>
      </c>
      <c r="N54" s="4">
        <v>0.63</v>
      </c>
      <c r="O54" s="4">
        <v>-31.297709923664126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>
        <f t="shared" si="23"/>
        <v>-0.21326530165990082</v>
      </c>
      <c r="U54" s="37" t="str">
        <f t="shared" si="2"/>
        <v/>
      </c>
      <c r="V54" s="37" t="str">
        <f t="shared" si="3"/>
        <v/>
      </c>
      <c r="W54" s="37" t="str">
        <f t="shared" si="4"/>
        <v/>
      </c>
      <c r="X54" s="37">
        <f t="shared" si="5"/>
        <v>-0.71927637479561679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1</v>
      </c>
      <c r="AC54" s="1" t="str">
        <f t="shared" si="10"/>
        <v xml:space="preserve"> </v>
      </c>
      <c r="AD54" s="1">
        <f t="shared" si="11"/>
        <v>2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>
        <v>-134.04832601818137</v>
      </c>
      <c r="AR54" s="21">
        <v>71.927637479561682</v>
      </c>
      <c r="AS54">
        <v>-21.32653022299008</v>
      </c>
      <c r="AT54">
        <v>134.04832601818137</v>
      </c>
      <c r="AU54">
        <v>-71.927637479561682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10</v>
      </c>
      <c r="D55" s="4">
        <v>1</v>
      </c>
      <c r="E55" s="4">
        <v>14</v>
      </c>
      <c r="F55" s="4">
        <v>25</v>
      </c>
      <c r="G55" s="4">
        <v>8.1000003814697266</v>
      </c>
      <c r="H55" s="4">
        <v>6.9</v>
      </c>
      <c r="I55" s="34">
        <v>5437.765483712119</v>
      </c>
      <c r="J55" s="35">
        <v>5.0847457627118651</v>
      </c>
      <c r="K55" s="35">
        <v>3.8333333333333335</v>
      </c>
      <c r="L55" s="35" t="s">
        <v>1238</v>
      </c>
      <c r="M55" s="35" t="s">
        <v>1238</v>
      </c>
      <c r="N55" s="4">
        <v>1.8</v>
      </c>
      <c r="O55" s="4">
        <v>34.730538922155688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0.17391309934372851</v>
      </c>
      <c r="T55" s="37" t="str">
        <f t="shared" si="23"/>
        <v/>
      </c>
      <c r="U55" s="37" t="str">
        <f t="shared" si="2"/>
        <v/>
      </c>
      <c r="V55" s="37" t="str">
        <f t="shared" si="3"/>
        <v/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20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23.495099243451612</v>
      </c>
      <c r="AR55" s="21" t="e">
        <v>#VALUE!</v>
      </c>
      <c r="AS55">
        <v>17.391309876372851</v>
      </c>
      <c r="AT55">
        <v>-23.495099243451612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897</v>
      </c>
      <c r="C56" s="4">
        <v>1</v>
      </c>
      <c r="D56" s="4">
        <v>0</v>
      </c>
      <c r="E56" s="4">
        <v>1</v>
      </c>
      <c r="F56" s="4">
        <v>2</v>
      </c>
      <c r="G56" s="4">
        <v>7.875</v>
      </c>
      <c r="H56" s="4">
        <v>7.64</v>
      </c>
      <c r="I56" s="34">
        <v>3658.4601305044607</v>
      </c>
      <c r="J56" s="35">
        <v>8.4888888888888889</v>
      </c>
      <c r="K56" s="35">
        <v>7.64</v>
      </c>
      <c r="L56" s="35">
        <v>6.7258937007874025</v>
      </c>
      <c r="M56" s="35">
        <v>5.7204683090169821</v>
      </c>
      <c r="N56" s="4">
        <v>1</v>
      </c>
      <c r="O56" s="4">
        <v>35.135135135135137</v>
      </c>
      <c r="P56" s="35">
        <v>10.471204188481677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/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/>
      </c>
      <c r="X56" s="37" t="str">
        <f t="shared" si="5"/>
        <v/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10.471204189071676</v>
      </c>
      <c r="AH56" s="38" t="str">
        <f t="shared" si="15"/>
        <v xml:space="preserve"> </v>
      </c>
      <c r="AI56" s="1">
        <f t="shared" si="16"/>
        <v>3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897</v>
      </c>
      <c r="AP56" t="s">
        <v>1242</v>
      </c>
      <c r="AQ56" s="22">
        <v>-27.723515055636106</v>
      </c>
      <c r="AR56" s="21">
        <v>-31.082842434349132</v>
      </c>
      <c r="AS56">
        <v>3.0759162303664933</v>
      </c>
      <c r="AT56">
        <v>27.723515055636106</v>
      </c>
      <c r="AU56">
        <v>31.082842434349132</v>
      </c>
      <c r="AV56" t="s">
        <v>1298</v>
      </c>
    </row>
    <row r="57" spans="1:48" x14ac:dyDescent="0.25">
      <c r="A57" s="14">
        <v>5.9999999999999979E-10</v>
      </c>
      <c r="B57" t="s">
        <v>898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4.21</v>
      </c>
      <c r="I57" s="34">
        <v>483.35136272766806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898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1.5750000476837158</v>
      </c>
      <c r="H58" s="4">
        <v>1.99</v>
      </c>
      <c r="I58" s="34">
        <v>315.03979858004215</v>
      </c>
      <c r="J58" s="35" t="s">
        <v>1238</v>
      </c>
      <c r="K58" s="35" t="s">
        <v>1238</v>
      </c>
      <c r="L58" s="35">
        <v>15.609530343007915</v>
      </c>
      <c r="M58" s="35">
        <v>15.568452631578946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>
        <f t="shared" si="23"/>
        <v>-0.20854268899617295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>
        <f t="shared" si="11"/>
        <v>3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-204.21854662781183</v>
      </c>
      <c r="AS58">
        <v>-20.854268960617294</v>
      </c>
      <c r="AT58" t="e">
        <v>#VALUE!</v>
      </c>
      <c r="AU58">
        <v>204.21854662781183</v>
      </c>
      <c r="AV58" t="s">
        <v>1300</v>
      </c>
    </row>
    <row r="59" spans="1:48" x14ac:dyDescent="0.25">
      <c r="A59" s="14">
        <v>6.1999999999999972E-10</v>
      </c>
      <c r="B59" t="s">
        <v>899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3.23</v>
      </c>
      <c r="I59" s="34">
        <v>48.001189742627133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899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1.91</v>
      </c>
      <c r="I60" s="34">
        <v>199.8025101676136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8</v>
      </c>
      <c r="D61" s="4">
        <v>1</v>
      </c>
      <c r="E61" s="4">
        <v>6</v>
      </c>
      <c r="F61" s="4">
        <v>15</v>
      </c>
      <c r="G61" s="4">
        <v>23</v>
      </c>
      <c r="H61" s="4">
        <v>20.12</v>
      </c>
      <c r="I61" s="34">
        <v>8424.9384387206192</v>
      </c>
      <c r="J61" s="35">
        <v>9.6129956999522221</v>
      </c>
      <c r="K61" s="35">
        <v>6.8249660786974227</v>
      </c>
      <c r="L61" s="35">
        <v>7.1513546886737123</v>
      </c>
      <c r="M61" s="35">
        <v>5.5081182186363176</v>
      </c>
      <c r="N61" s="4">
        <v>2.948</v>
      </c>
      <c r="O61" s="4">
        <v>69.230769230769226</v>
      </c>
      <c r="P61" s="35">
        <v>2.8777335984095425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/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2.8777335990495425</v>
      </c>
      <c r="AH61" s="38" t="str">
        <f t="shared" si="15"/>
        <v xml:space="preserve"> </v>
      </c>
      <c r="AI61" s="1">
        <f t="shared" si="16"/>
        <v>26</v>
      </c>
      <c r="AJ61" s="1" t="str">
        <f t="shared" si="17"/>
        <v xml:space="preserve"> </v>
      </c>
      <c r="AK61" s="25">
        <f t="shared" si="18"/>
        <v>69.230769231409226</v>
      </c>
      <c r="AL61" s="25" t="str">
        <f t="shared" si="19"/>
        <v xml:space="preserve"> </v>
      </c>
      <c r="AM61" s="1">
        <f t="shared" si="20"/>
        <v>5</v>
      </c>
      <c r="AN61" s="1" t="str">
        <f t="shared" si="21"/>
        <v xml:space="preserve"> </v>
      </c>
      <c r="AO61" t="s">
        <v>36</v>
      </c>
      <c r="AP61" t="s">
        <v>1244</v>
      </c>
      <c r="AQ61" s="22">
        <v>-44.636785459600972</v>
      </c>
      <c r="AR61" s="21">
        <v>-39.374771822191605</v>
      </c>
      <c r="AS61">
        <v>14.314115308151099</v>
      </c>
      <c r="AT61">
        <v>44.636785459600972</v>
      </c>
      <c r="AU61">
        <v>39.374771822191605</v>
      </c>
      <c r="AV61" t="s">
        <v>1303</v>
      </c>
    </row>
    <row r="62" spans="1:48" x14ac:dyDescent="0.25">
      <c r="A62" s="14">
        <v>6.4999999999999962E-10</v>
      </c>
      <c r="B62" t="s">
        <v>1201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3.76</v>
      </c>
      <c r="I62" s="34">
        <v>411.0103935747095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1201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1202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269.10000000000002</v>
      </c>
      <c r="I63" s="34">
        <v>216.54905425279671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1202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6</v>
      </c>
      <c r="D64" s="4">
        <v>0</v>
      </c>
      <c r="E64" s="4">
        <v>0</v>
      </c>
      <c r="F64" s="4">
        <v>6</v>
      </c>
      <c r="G64" s="4">
        <v>17.899999618530273</v>
      </c>
      <c r="H64" s="4">
        <v>15.38</v>
      </c>
      <c r="I64" s="34">
        <v>494.02375165556214</v>
      </c>
      <c r="J64" s="35" t="s">
        <v>1238</v>
      </c>
      <c r="K64" s="35" t="s">
        <v>1238</v>
      </c>
      <c r="L64" s="35">
        <v>7.8420200000000007</v>
      </c>
      <c r="M64" s="35">
        <v>7.0904339963833642</v>
      </c>
      <c r="N64" s="4" t="s">
        <v>132</v>
      </c>
      <c r="O64" s="4" t="s">
        <v>132</v>
      </c>
      <c r="P64" s="35" t="s">
        <v>137</v>
      </c>
      <c r="Q64" s="36">
        <f t="shared" si="0"/>
        <v>100.00000000067</v>
      </c>
      <c r="R64" s="36" t="str">
        <f t="shared" si="1"/>
        <v xml:space="preserve"> </v>
      </c>
      <c r="S64" s="37">
        <f t="shared" si="22"/>
        <v>0.1638491306134508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25</v>
      </c>
      <c r="AD64" s="1" t="str">
        <f t="shared" si="11"/>
        <v xml:space="preserve"> </v>
      </c>
      <c r="AE64" s="1">
        <f t="shared" si="12"/>
        <v>4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-52.835343191146734</v>
      </c>
      <c r="AS64">
        <v>16.384912994345079</v>
      </c>
      <c r="AT64" t="e">
        <v>#VALUE!</v>
      </c>
      <c r="AU64">
        <v>52.835343191146734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11.800000190734863</v>
      </c>
      <c r="H65" s="4">
        <v>11.59</v>
      </c>
      <c r="I65" s="34">
        <v>742.69699649310007</v>
      </c>
      <c r="J65" s="35">
        <v>5.3336401288541184</v>
      </c>
      <c r="K65" s="35">
        <v>5.4489891866478599</v>
      </c>
      <c r="L65" s="35">
        <v>1.6921252688172044</v>
      </c>
      <c r="M65" s="35">
        <v>1.8022639439328008</v>
      </c>
      <c r="N65" s="4">
        <v>2.173</v>
      </c>
      <c r="O65" s="4">
        <v>83.840947546531325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 t="str">
        <f t="shared" si="22"/>
        <v/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-0.67021692601894811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3</v>
      </c>
      <c r="AC65" s="1" t="str">
        <f t="shared" si="10"/>
        <v xml:space="preserve"> </v>
      </c>
      <c r="AD65" s="1" t="str">
        <f t="shared" si="11"/>
        <v xml:space="preserve"> </v>
      </c>
      <c r="AE65" s="1">
        <f t="shared" si="12"/>
        <v>21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>
        <f t="shared" si="18"/>
        <v>83.840947547211329</v>
      </c>
      <c r="AL65" s="25" t="str">
        <f t="shared" si="19"/>
        <v xml:space="preserve"> </v>
      </c>
      <c r="AM65" s="1">
        <f t="shared" si="20"/>
        <v>3</v>
      </c>
      <c r="AN65" s="1" t="str">
        <f t="shared" si="21"/>
        <v xml:space="preserve"> </v>
      </c>
      <c r="AO65" t="s">
        <v>60</v>
      </c>
      <c r="AP65" t="s">
        <v>1242</v>
      </c>
      <c r="AQ65" s="22">
        <v>19.750243616604777</v>
      </c>
      <c r="AR65" s="21">
        <v>67.021692601894813</v>
      </c>
      <c r="AS65">
        <v>1.8119084619056425</v>
      </c>
      <c r="AT65">
        <v>-19.750243616604777</v>
      </c>
      <c r="AU65">
        <v>-67.021692601894813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8</v>
      </c>
      <c r="D66" s="4">
        <v>0</v>
      </c>
      <c r="E66" s="4">
        <v>2</v>
      </c>
      <c r="F66" s="4">
        <v>10</v>
      </c>
      <c r="G66" s="4">
        <v>93.399993896484375</v>
      </c>
      <c r="H66" s="4">
        <v>80</v>
      </c>
      <c r="I66" s="34">
        <v>2014.4978151360544</v>
      </c>
      <c r="J66" s="35">
        <v>6.345177664974619</v>
      </c>
      <c r="K66" s="35">
        <v>5.9710404537990742</v>
      </c>
      <c r="L66" s="35">
        <v>4.5582883384358475</v>
      </c>
      <c r="M66" s="35">
        <v>4.2096457795923063</v>
      </c>
      <c r="N66" s="4">
        <v>12.608000000000001</v>
      </c>
      <c r="O66" s="4">
        <v>63.804079511497989</v>
      </c>
      <c r="P66" s="35" t="s">
        <v>137</v>
      </c>
      <c r="Q66" s="36">
        <f t="shared" si="0"/>
        <v>80.000000000689994</v>
      </c>
      <c r="R66" s="36" t="str">
        <f t="shared" si="1"/>
        <v xml:space="preserve"> </v>
      </c>
      <c r="S66" s="37">
        <f t="shared" si="22"/>
        <v>0.1674999243960546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23</v>
      </c>
      <c r="AD66" s="1" t="str">
        <f t="shared" si="11"/>
        <v xml:space="preserve"> </v>
      </c>
      <c r="AE66" s="1">
        <f t="shared" si="12"/>
        <v>20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>
        <f t="shared" si="18"/>
        <v>63.80407951218799</v>
      </c>
      <c r="AL66" s="25" t="str">
        <f t="shared" si="19"/>
        <v xml:space="preserve"> </v>
      </c>
      <c r="AM66" s="1">
        <f t="shared" si="20"/>
        <v>7</v>
      </c>
      <c r="AN66" s="1" t="str">
        <f t="shared" si="21"/>
        <v xml:space="preserve"> </v>
      </c>
      <c r="AO66" t="s">
        <v>57</v>
      </c>
      <c r="AP66" t="s">
        <v>1242</v>
      </c>
      <c r="AQ66" s="22">
        <v>4.5306864501617135</v>
      </c>
      <c r="AR66" s="21">
        <v>11.162230832228847</v>
      </c>
      <c r="AS66">
        <v>16.749992370605462</v>
      </c>
      <c r="AT66">
        <v>-4.5306864501617135</v>
      </c>
      <c r="AU66">
        <v>-11.162230832228847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5</v>
      </c>
      <c r="D67" s="4">
        <v>0</v>
      </c>
      <c r="E67" s="4">
        <v>8</v>
      </c>
      <c r="F67" s="4">
        <v>13</v>
      </c>
      <c r="G67" s="4">
        <v>3.2000000476837158</v>
      </c>
      <c r="H67" s="4">
        <v>2.97</v>
      </c>
      <c r="I67" s="34">
        <v>555.50826769493949</v>
      </c>
      <c r="J67" s="35">
        <v>27.757009345794394</v>
      </c>
      <c r="K67" s="35">
        <v>12.913043478260869</v>
      </c>
      <c r="L67" s="35">
        <v>7.4614370171083815</v>
      </c>
      <c r="M67" s="35">
        <v>5.1478430754754791</v>
      </c>
      <c r="N67" s="4">
        <v>0.107</v>
      </c>
      <c r="O67" s="4">
        <v>-85.0140056022409</v>
      </c>
      <c r="P67" s="35">
        <v>1.0774410774410774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2"/>
        <v/>
      </c>
      <c r="T67" s="37" t="str">
        <f t="shared" si="23"/>
        <v/>
      </c>
      <c r="U67" s="37">
        <f t="shared" si="2"/>
        <v>3.1763095824205525</v>
      </c>
      <c r="V67" s="37" t="str">
        <f t="shared" si="3"/>
        <v/>
      </c>
      <c r="W67" s="37" t="str">
        <f t="shared" si="4"/>
        <v/>
      </c>
      <c r="X67" s="37" t="str">
        <f t="shared" si="5"/>
        <v/>
      </c>
      <c r="Y67" s="1">
        <f t="shared" si="6"/>
        <v>3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 t="str">
        <f t="shared" si="10"/>
        <v xml:space="preserve"> 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>
        <f t="shared" si="19"/>
        <v>-85.014005601540902</v>
      </c>
      <c r="AM67" s="1" t="str">
        <f t="shared" si="20"/>
        <v xml:space="preserve"> </v>
      </c>
      <c r="AN67" s="1">
        <f t="shared" si="21"/>
        <v>2</v>
      </c>
      <c r="AO67" t="s">
        <v>55</v>
      </c>
      <c r="AP67" t="s">
        <v>1242</v>
      </c>
      <c r="AQ67" s="22">
        <v>-317.63095824205527</v>
      </c>
      <c r="AR67" s="21">
        <v>-45.418053920913934</v>
      </c>
      <c r="AS67">
        <v>7.7441093496200653</v>
      </c>
      <c r="AT67">
        <v>317.63095824205527</v>
      </c>
      <c r="AU67">
        <v>45.418053920913934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14</v>
      </c>
      <c r="D68" s="4">
        <v>0</v>
      </c>
      <c r="E68" s="4">
        <v>0</v>
      </c>
      <c r="F68" s="4">
        <v>14</v>
      </c>
      <c r="G68" s="4">
        <v>67</v>
      </c>
      <c r="H68" s="4">
        <v>61.25</v>
      </c>
      <c r="I68" s="34">
        <v>502.21946540003501</v>
      </c>
      <c r="J68" s="35">
        <v>30.06872852233677</v>
      </c>
      <c r="K68" s="35">
        <v>20.883054892601429</v>
      </c>
      <c r="L68" s="35">
        <v>9.9158103134126172</v>
      </c>
      <c r="M68" s="35">
        <v>5.4830207718552959</v>
      </c>
      <c r="N68" s="4">
        <v>2.9330000000000003</v>
      </c>
      <c r="O68" s="4">
        <v>59.142702116115039</v>
      </c>
      <c r="P68" s="35">
        <v>1.8057142857142858</v>
      </c>
      <c r="Q68" s="36">
        <f t="shared" si="0"/>
        <v>100.00000000071</v>
      </c>
      <c r="R68" s="36" t="str">
        <f t="shared" si="1"/>
        <v xml:space="preserve"> </v>
      </c>
      <c r="S68" s="37" t="str">
        <f t="shared" si="22"/>
        <v/>
      </c>
      <c r="T68" s="37" t="str">
        <f t="shared" si="23"/>
        <v/>
      </c>
      <c r="U68" s="37">
        <f t="shared" si="2"/>
        <v>3.5241300132380413</v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>
        <f t="shared" si="6"/>
        <v>2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 t="str">
        <f t="shared" si="10"/>
        <v xml:space="preserve"> 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>
        <f t="shared" si="18"/>
        <v>59.142702116825042</v>
      </c>
      <c r="AL68" s="25" t="str">
        <f t="shared" si="19"/>
        <v xml:space="preserve"> </v>
      </c>
      <c r="AM68" s="1">
        <f t="shared" si="20"/>
        <v>9</v>
      </c>
      <c r="AN68" s="1" t="str">
        <f t="shared" si="21"/>
        <v xml:space="preserve"> </v>
      </c>
      <c r="AO68" t="s">
        <v>56</v>
      </c>
      <c r="AP68" t="s">
        <v>1248</v>
      </c>
      <c r="AQ68" s="22">
        <v>-352.41300132380411</v>
      </c>
      <c r="AR68" s="21">
        <v>-93.252028465717956</v>
      </c>
      <c r="AS68">
        <v>9.387755102040817</v>
      </c>
      <c r="AT68">
        <v>352.41300132380411</v>
      </c>
      <c r="AU68">
        <v>93.252028465717956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1.48</v>
      </c>
      <c r="I69" s="34">
        <v>73.314510649213787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20</v>
      </c>
      <c r="D70" s="4">
        <v>0</v>
      </c>
      <c r="E70" s="4">
        <v>4</v>
      </c>
      <c r="F70" s="4">
        <v>24</v>
      </c>
      <c r="G70" s="4">
        <v>31</v>
      </c>
      <c r="H70" s="4">
        <v>25.6</v>
      </c>
      <c r="I70" s="34">
        <v>765.34212574349465</v>
      </c>
      <c r="J70" s="35" t="s">
        <v>1238</v>
      </c>
      <c r="K70" s="35" t="s">
        <v>1238</v>
      </c>
      <c r="L70" s="35">
        <v>4.9522766438134118</v>
      </c>
      <c r="M70" s="35">
        <v>4.3231307119507747</v>
      </c>
      <c r="N70" s="4">
        <v>-1.5780000000000001</v>
      </c>
      <c r="O70" s="4">
        <v>65.807150595882987</v>
      </c>
      <c r="P70" s="35">
        <v>0.55859375</v>
      </c>
      <c r="Q70" s="36">
        <f t="shared" si="0"/>
        <v>83.333333334063326</v>
      </c>
      <c r="R70" s="36" t="str">
        <f t="shared" si="1"/>
        <v xml:space="preserve"> </v>
      </c>
      <c r="S70" s="37">
        <f t="shared" si="22"/>
        <v>0.21093750073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17</v>
      </c>
      <c r="AD70" s="1" t="str">
        <f t="shared" si="11"/>
        <v xml:space="preserve"> </v>
      </c>
      <c r="AE70" s="1">
        <f t="shared" si="12"/>
        <v>16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65.807150596612985</v>
      </c>
      <c r="AL70" s="25" t="str">
        <f t="shared" si="19"/>
        <v xml:space="preserve"> </v>
      </c>
      <c r="AM70" s="1">
        <f t="shared" si="20"/>
        <v>6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3.4836814449946463</v>
      </c>
      <c r="AS70">
        <v>21.09375</v>
      </c>
      <c r="AT70" t="e">
        <v>#VALUE!</v>
      </c>
      <c r="AU70">
        <v>-3.4836814449946463</v>
      </c>
      <c r="AV70" t="s">
        <v>1312</v>
      </c>
    </row>
    <row r="71" spans="1:48" x14ac:dyDescent="0.25">
      <c r="A71" s="14">
        <v>7.3999999999999931E-10</v>
      </c>
      <c r="B71" t="s">
        <v>900</v>
      </c>
      <c r="C71" s="4">
        <v>10</v>
      </c>
      <c r="D71" s="4">
        <v>0</v>
      </c>
      <c r="E71" s="4">
        <v>2</v>
      </c>
      <c r="F71" s="4">
        <v>12</v>
      </c>
      <c r="G71" s="4">
        <v>21.095001220703125</v>
      </c>
      <c r="H71" s="4">
        <v>17.3</v>
      </c>
      <c r="I71" s="34">
        <v>594.28405392632067</v>
      </c>
      <c r="J71" s="35" t="s">
        <v>1238</v>
      </c>
      <c r="K71" s="35">
        <v>25.591715976331361</v>
      </c>
      <c r="L71" s="35">
        <v>7.9210853573907007</v>
      </c>
      <c r="M71" s="35">
        <v>6.6219129159477736</v>
      </c>
      <c r="N71" s="4">
        <v>5.2000000000000005E-2</v>
      </c>
      <c r="O71" s="4" t="s">
        <v>132</v>
      </c>
      <c r="P71" s="35">
        <v>0.21387283236994217</v>
      </c>
      <c r="Q71" s="36">
        <f t="shared" si="0"/>
        <v>83.33333333407333</v>
      </c>
      <c r="R71" s="36" t="str">
        <f t="shared" si="1"/>
        <v xml:space="preserve"> </v>
      </c>
      <c r="S71" s="37">
        <f t="shared" si="22"/>
        <v>0.21936423315058512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16</v>
      </c>
      <c r="AD71" s="1" t="str">
        <f t="shared" si="11"/>
        <v xml:space="preserve"> </v>
      </c>
      <c r="AE71" s="1">
        <f t="shared" si="12"/>
        <v>15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900</v>
      </c>
      <c r="AP71" t="s">
        <v>1313</v>
      </c>
      <c r="AQ71" s="22" t="e">
        <v>#VALUE!</v>
      </c>
      <c r="AR71" s="21">
        <v>-54.376270277705864</v>
      </c>
      <c r="AS71">
        <v>21.936423241058513</v>
      </c>
      <c r="AT71" t="e">
        <v>#VALUE!</v>
      </c>
      <c r="AU71">
        <v>54.376270277705864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16.23</v>
      </c>
      <c r="I72" s="34">
        <v>173.83393980164092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901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2.65</v>
      </c>
      <c r="I73" s="34">
        <v>246.7382077213019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901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2.0199999809265137</v>
      </c>
      <c r="H74" s="4">
        <v>2.36</v>
      </c>
      <c r="I74" s="34">
        <v>233.81384477316828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-14.406780469215519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7</v>
      </c>
      <c r="D75" s="4">
        <v>0</v>
      </c>
      <c r="E75" s="4">
        <v>2</v>
      </c>
      <c r="F75" s="4">
        <v>9</v>
      </c>
      <c r="G75" s="4">
        <v>189</v>
      </c>
      <c r="H75" s="4">
        <v>168</v>
      </c>
      <c r="I75" s="34">
        <v>665.77501562529278</v>
      </c>
      <c r="J75" s="35">
        <v>11.074489123269611</v>
      </c>
      <c r="K75" s="35">
        <v>9.1703056768558948</v>
      </c>
      <c r="L75" s="35">
        <v>10.169783855315394</v>
      </c>
      <c r="M75" s="35">
        <v>8.7356796562549146</v>
      </c>
      <c r="N75" s="4">
        <v>18.32</v>
      </c>
      <c r="O75" s="4">
        <v>25.051194539249146</v>
      </c>
      <c r="P75" s="35">
        <v>7.7202380952380949</v>
      </c>
      <c r="Q75" s="36">
        <f t="shared" si="24"/>
        <v>77.777777778557777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25</v>
      </c>
      <c r="AF75" s="1" t="str">
        <f t="shared" si="38"/>
        <v xml:space="preserve"> </v>
      </c>
      <c r="AG75" s="38">
        <f t="shared" si="39"/>
        <v>7.720238096018095</v>
      </c>
      <c r="AH75" s="38" t="str">
        <f t="shared" si="40"/>
        <v xml:space="preserve"> </v>
      </c>
      <c r="AI75" s="1">
        <f t="shared" si="41"/>
        <v>7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-66.626362623359142</v>
      </c>
      <c r="AR75" s="21">
        <v>-98.201790572698286</v>
      </c>
      <c r="AS75">
        <v>12.5</v>
      </c>
      <c r="AT75">
        <v>66.626362623359142</v>
      </c>
      <c r="AU75">
        <v>98.201790572698286</v>
      </c>
      <c r="AV75" t="s">
        <v>1318</v>
      </c>
    </row>
    <row r="76" spans="1:48" x14ac:dyDescent="0.25">
      <c r="A76" s="14">
        <v>7.8999999999999913E-10</v>
      </c>
      <c r="B76" t="s">
        <v>1203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1.95</v>
      </c>
      <c r="I76" s="34">
        <v>80.497351219575947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1203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1204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17.170000000000002</v>
      </c>
      <c r="I77" s="34">
        <v>218.62470297472504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1204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10</v>
      </c>
      <c r="D78" s="4">
        <v>0</v>
      </c>
      <c r="E78" s="4">
        <v>10</v>
      </c>
      <c r="F78" s="4">
        <v>20</v>
      </c>
      <c r="G78" s="4">
        <v>4.8000001907348633</v>
      </c>
      <c r="H78" s="4">
        <v>4.16</v>
      </c>
      <c r="I78" s="34">
        <v>1450.7554626196857</v>
      </c>
      <c r="J78" s="35">
        <v>8.6128364389233951</v>
      </c>
      <c r="K78" s="35">
        <v>5.9090909090909101</v>
      </c>
      <c r="L78" s="35">
        <v>8.1709427554604446</v>
      </c>
      <c r="M78" s="35">
        <v>6.5049114969618138</v>
      </c>
      <c r="N78" s="4">
        <v>0.48299999999999998</v>
      </c>
      <c r="O78" s="4">
        <v>16.949152542372868</v>
      </c>
      <c r="P78" s="35">
        <v>8.0048076923076934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0.15384620050588066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27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8.0048076931176926</v>
      </c>
      <c r="AH78" s="38" t="str">
        <f t="shared" si="40"/>
        <v xml:space="preserve"> </v>
      </c>
      <c r="AI78" s="1">
        <f t="shared" si="41"/>
        <v>5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-29.588425408469512</v>
      </c>
      <c r="AR78" s="21">
        <v>-59.245811694692321</v>
      </c>
      <c r="AS78">
        <v>15.384619969588066</v>
      </c>
      <c r="AT78">
        <v>29.588425408469512</v>
      </c>
      <c r="AU78">
        <v>59.245811694692321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15</v>
      </c>
      <c r="D79" s="4">
        <v>0</v>
      </c>
      <c r="E79" s="4">
        <v>4</v>
      </c>
      <c r="F79" s="4">
        <v>19</v>
      </c>
      <c r="G79" s="4">
        <v>106.5</v>
      </c>
      <c r="H79" s="4">
        <v>71.95</v>
      </c>
      <c r="I79" s="34">
        <v>1215.3802034842777</v>
      </c>
      <c r="J79" s="35">
        <v>6.0881705872398042</v>
      </c>
      <c r="K79" s="35">
        <v>5.2293044552656447</v>
      </c>
      <c r="L79" s="35">
        <v>3.9058746132967292</v>
      </c>
      <c r="M79" s="35">
        <v>3.3754377589918803</v>
      </c>
      <c r="N79" s="4">
        <v>11.818</v>
      </c>
      <c r="O79" s="4">
        <v>138.26612903225805</v>
      </c>
      <c r="P79" s="35">
        <v>0</v>
      </c>
      <c r="Q79" s="36">
        <f t="shared" si="24"/>
        <v>78.947368421872625</v>
      </c>
      <c r="R79" s="36" t="str">
        <f t="shared" si="25"/>
        <v xml:space="preserve"> </v>
      </c>
      <c r="S79" s="37">
        <f t="shared" si="26"/>
        <v>0.48019458038914514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</v>
      </c>
      <c r="AD79" s="1" t="str">
        <f t="shared" si="36"/>
        <v xml:space="preserve"> </v>
      </c>
      <c r="AE79" s="1">
        <f t="shared" si="37"/>
        <v>23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>
        <v>8.3976056420754457</v>
      </c>
      <c r="AR79" s="21">
        <v>23.877306231711582</v>
      </c>
      <c r="AS79">
        <v>48.019457956914515</v>
      </c>
      <c r="AT79">
        <v>-8.3976056420754457</v>
      </c>
      <c r="AU79">
        <v>-23.877306231711582</v>
      </c>
      <c r="AV79" t="s">
        <v>1322</v>
      </c>
    </row>
    <row r="80" spans="1:48" x14ac:dyDescent="0.25">
      <c r="A80" s="14">
        <v>8.2999999999999899E-10</v>
      </c>
      <c r="B80" t="s">
        <v>902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3.24</v>
      </c>
      <c r="I80" s="34">
        <v>405.79581644339828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902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3.47</v>
      </c>
      <c r="I81" s="34">
        <v>85.297360091625706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14</v>
      </c>
      <c r="D82" s="4">
        <v>0</v>
      </c>
      <c r="E82" s="4">
        <v>0</v>
      </c>
      <c r="F82" s="4">
        <v>14</v>
      </c>
      <c r="G82" s="4">
        <v>13.600000381469727</v>
      </c>
      <c r="H82" s="4">
        <v>9.99</v>
      </c>
      <c r="I82" s="34">
        <v>3365.8023538799362</v>
      </c>
      <c r="J82" s="35">
        <v>4.9504459861248753</v>
      </c>
      <c r="K82" s="35">
        <v>3.9069221744231521</v>
      </c>
      <c r="L82" s="35">
        <v>6.2060555110595503</v>
      </c>
      <c r="M82" s="35">
        <v>5.0016738115953494</v>
      </c>
      <c r="N82" s="4">
        <v>2.0180000000000002</v>
      </c>
      <c r="O82" s="4">
        <v>-10.191366266132606</v>
      </c>
      <c r="P82" s="35">
        <v>3.7437437437437433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0.36136140039651926</v>
      </c>
      <c r="T82" s="37" t="str">
        <f t="shared" si="47"/>
        <v/>
      </c>
      <c r="U82" s="37" t="str">
        <f t="shared" si="27"/>
        <v/>
      </c>
      <c r="V82" s="37" t="str">
        <f t="shared" si="28"/>
        <v/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4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3.7437437445937434</v>
      </c>
      <c r="AH82" s="38" t="str">
        <f t="shared" si="40"/>
        <v xml:space="preserve"> </v>
      </c>
      <c r="AI82" s="1">
        <f t="shared" si="41"/>
        <v>20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25.515768822403086</v>
      </c>
      <c r="AR82" s="21">
        <v>-20.951569097769941</v>
      </c>
      <c r="AS82">
        <v>36.136139954651924</v>
      </c>
      <c r="AT82">
        <v>-25.515768822403086</v>
      </c>
      <c r="AU82">
        <v>20.951569097769941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10.32</v>
      </c>
      <c r="I83" s="34">
        <v>1414.3755232360379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8</v>
      </c>
      <c r="D84" s="4">
        <v>0</v>
      </c>
      <c r="E84" s="4">
        <v>5</v>
      </c>
      <c r="F84" s="4">
        <v>13</v>
      </c>
      <c r="G84" s="4">
        <v>6.3500003814697266</v>
      </c>
      <c r="H84" s="4">
        <v>5.42</v>
      </c>
      <c r="I84" s="34">
        <v>2013.6718790898399</v>
      </c>
      <c r="J84" s="35">
        <v>6.0222222222222221</v>
      </c>
      <c r="K84" s="35">
        <v>6.3540445486518173</v>
      </c>
      <c r="L84" s="35">
        <v>5.5825432780847146</v>
      </c>
      <c r="M84" s="35">
        <v>4.800598851842425</v>
      </c>
      <c r="N84" s="4">
        <v>0.85299999999999998</v>
      </c>
      <c r="O84" s="4">
        <v>1.1862396204033225</v>
      </c>
      <c r="P84" s="35">
        <v>4.5202952029520294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0.171586787119027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21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4.5202952038220294</v>
      </c>
      <c r="AH84" s="38" t="str">
        <f t="shared" si="40"/>
        <v xml:space="preserve"> </v>
      </c>
      <c r="AI84" s="1">
        <f t="shared" si="41"/>
        <v>15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9.3898623558183676</v>
      </c>
      <c r="AR84" s="21">
        <v>-8.7997630438976913</v>
      </c>
      <c r="AS84">
        <v>17.158678624902702</v>
      </c>
      <c r="AT84">
        <v>-9.3898623558183676</v>
      </c>
      <c r="AU84">
        <v>8.7997630438976913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1.35</v>
      </c>
      <c r="I85" s="34">
        <v>258.13642904936017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8</v>
      </c>
      <c r="D86" s="4">
        <v>0</v>
      </c>
      <c r="E86" s="4">
        <v>3</v>
      </c>
      <c r="F86" s="4">
        <v>11</v>
      </c>
      <c r="G86" s="4">
        <v>8.6000003814697266</v>
      </c>
      <c r="H86" s="4">
        <v>6.26</v>
      </c>
      <c r="I86" s="34">
        <v>1033.6685510452214</v>
      </c>
      <c r="J86" s="35">
        <v>5.2166666666666668</v>
      </c>
      <c r="K86" s="35" t="s">
        <v>1238</v>
      </c>
      <c r="L86" s="35">
        <v>5.7413453237410073</v>
      </c>
      <c r="M86" s="35">
        <v>4.9851231483134031</v>
      </c>
      <c r="N86" s="4" t="s">
        <v>132</v>
      </c>
      <c r="O86" s="4" t="s">
        <v>132</v>
      </c>
      <c r="P86" s="35" t="s">
        <v>137</v>
      </c>
      <c r="Q86" s="36">
        <f t="shared" si="24"/>
        <v>72.727272728162731</v>
      </c>
      <c r="R86" s="36" t="str">
        <f t="shared" si="25"/>
        <v xml:space="preserve"> </v>
      </c>
      <c r="S86" s="37">
        <f t="shared" si="26"/>
        <v>0.37380197876056348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3</v>
      </c>
      <c r="AD86" s="1" t="str">
        <f t="shared" si="36"/>
        <v xml:space="preserve"> </v>
      </c>
      <c r="AE86" s="1">
        <f t="shared" si="37"/>
        <v>28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21.510222096045617</v>
      </c>
      <c r="AR86" s="21">
        <v>-11.894700974091155</v>
      </c>
      <c r="AS86">
        <v>37.380197787056346</v>
      </c>
      <c r="AT86">
        <v>-21.510222096045617</v>
      </c>
      <c r="AU86">
        <v>11.894700974091155</v>
      </c>
      <c r="AV86" t="s">
        <v>1329</v>
      </c>
    </row>
    <row r="87" spans="1:48" x14ac:dyDescent="0.25">
      <c r="A87" s="14">
        <v>8.9999999999999875E-10</v>
      </c>
      <c r="B87" t="s">
        <v>903</v>
      </c>
      <c r="C87" s="4">
        <v>11</v>
      </c>
      <c r="D87" s="4">
        <v>0</v>
      </c>
      <c r="E87" s="4">
        <v>1</v>
      </c>
      <c r="F87" s="4">
        <v>12</v>
      </c>
      <c r="G87" s="4">
        <v>13.399999618530273</v>
      </c>
      <c r="H87" s="4">
        <v>9.6999999999999993</v>
      </c>
      <c r="I87" s="34">
        <v>980.120414934314</v>
      </c>
      <c r="J87" s="35" t="s">
        <v>1238</v>
      </c>
      <c r="K87" s="35" t="s">
        <v>1238</v>
      </c>
      <c r="L87" s="35">
        <v>5.1212934782608697</v>
      </c>
      <c r="M87" s="35">
        <v>4.1646538222498446</v>
      </c>
      <c r="N87" s="4">
        <v>-0.313</v>
      </c>
      <c r="O87" s="4" t="s">
        <v>132</v>
      </c>
      <c r="P87" s="35">
        <v>0.24742268041237114</v>
      </c>
      <c r="Q87" s="36">
        <f t="shared" si="24"/>
        <v>91.666666667566673</v>
      </c>
      <c r="R87" s="36" t="str">
        <f t="shared" si="25"/>
        <v xml:space="preserve"> </v>
      </c>
      <c r="S87" s="37">
        <f t="shared" si="26"/>
        <v>0.38144326054229633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2</v>
      </c>
      <c r="AD87" s="1" t="str">
        <f t="shared" si="36"/>
        <v xml:space="preserve"> </v>
      </c>
      <c r="AE87" s="1">
        <f t="shared" si="37"/>
        <v>11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903</v>
      </c>
      <c r="AP87" t="s">
        <v>1239</v>
      </c>
      <c r="AQ87" s="22" t="e">
        <v>#VALUE!</v>
      </c>
      <c r="AR87" s="21">
        <v>0.18966461031959536</v>
      </c>
      <c r="AS87">
        <v>38.14432596422963</v>
      </c>
      <c r="AT87" t="e">
        <v>#VALUE!</v>
      </c>
      <c r="AU87">
        <v>-0.18966461031959536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12</v>
      </c>
      <c r="D88" s="4">
        <v>0</v>
      </c>
      <c r="E88" s="4">
        <v>4</v>
      </c>
      <c r="F88" s="4">
        <v>16</v>
      </c>
      <c r="G88" s="4">
        <v>35.5</v>
      </c>
      <c r="H88" s="4">
        <v>26.82</v>
      </c>
      <c r="I88" s="34">
        <v>1608.8247055523998</v>
      </c>
      <c r="J88" s="35">
        <v>11.231155778894474</v>
      </c>
      <c r="K88" s="35">
        <v>11.727153476169654</v>
      </c>
      <c r="L88" s="35">
        <v>5.9963880637166129</v>
      </c>
      <c r="M88" s="35">
        <v>5.0701653124494186</v>
      </c>
      <c r="N88" s="4">
        <v>2.2869999999999999</v>
      </c>
      <c r="O88" s="4">
        <v>-64.923312883435585</v>
      </c>
      <c r="P88" s="35">
        <v>4.5227442207307984</v>
      </c>
      <c r="Q88" s="36">
        <f t="shared" si="24"/>
        <v>75.000000000910006</v>
      </c>
      <c r="R88" s="36" t="str">
        <f t="shared" si="25"/>
        <v xml:space="preserve"> </v>
      </c>
      <c r="S88" s="37">
        <f t="shared" si="26"/>
        <v>0.32363907622692761</v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7</v>
      </c>
      <c r="AD88" s="1" t="str">
        <f t="shared" si="36"/>
        <v xml:space="preserve"> </v>
      </c>
      <c r="AE88" s="1">
        <f t="shared" si="37"/>
        <v>27</v>
      </c>
      <c r="AF88" s="1" t="str">
        <f t="shared" si="38"/>
        <v xml:space="preserve"> </v>
      </c>
      <c r="AG88" s="38">
        <f t="shared" si="39"/>
        <v>4.5227442216407985</v>
      </c>
      <c r="AH88" s="38" t="str">
        <f t="shared" si="40"/>
        <v xml:space="preserve"> </v>
      </c>
      <c r="AI88" s="1">
        <f t="shared" si="41"/>
        <v>14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-64.923312882525579</v>
      </c>
      <c r="AM88" s="1" t="str">
        <f t="shared" si="45"/>
        <v xml:space="preserve"> </v>
      </c>
      <c r="AN88" s="1">
        <f t="shared" si="46"/>
        <v>1</v>
      </c>
      <c r="AO88" t="s">
        <v>51</v>
      </c>
      <c r="AP88" t="s">
        <v>1244</v>
      </c>
      <c r="AQ88" s="22">
        <v>-68.983563454979119</v>
      </c>
      <c r="AR88" s="21">
        <v>-16.865300984366826</v>
      </c>
      <c r="AS88">
        <v>32.36390753169276</v>
      </c>
      <c r="AT88">
        <v>68.983563454979119</v>
      </c>
      <c r="AU88">
        <v>16.865300984366826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18</v>
      </c>
      <c r="D89" s="4">
        <v>0</v>
      </c>
      <c r="E89" s="4">
        <v>7</v>
      </c>
      <c r="F89" s="4">
        <v>25</v>
      </c>
      <c r="G89" s="4">
        <v>18</v>
      </c>
      <c r="H89" s="4">
        <v>14.59</v>
      </c>
      <c r="I89" s="34">
        <v>5300.1107270686125</v>
      </c>
      <c r="J89" s="35">
        <v>10.332861189801701</v>
      </c>
      <c r="K89" s="35">
        <v>8.0076838638858394</v>
      </c>
      <c r="L89" s="35">
        <v>4.0071251654447941</v>
      </c>
      <c r="M89" s="35">
        <v>3.5221263407779917</v>
      </c>
      <c r="N89" s="4">
        <v>1.4119999999999999</v>
      </c>
      <c r="O89" s="4">
        <v>53.645266594124031</v>
      </c>
      <c r="P89" s="35">
        <v>7.100753941055518</v>
      </c>
      <c r="Q89" s="36">
        <f t="shared" si="24"/>
        <v>72.000000000919997</v>
      </c>
      <c r="R89" s="36" t="str">
        <f t="shared" si="25"/>
        <v xml:space="preserve"> </v>
      </c>
      <c r="S89" s="37">
        <f t="shared" si="26"/>
        <v>0.23372172813041817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13</v>
      </c>
      <c r="AD89" s="1" t="str">
        <f t="shared" si="36"/>
        <v xml:space="preserve"> </v>
      </c>
      <c r="AE89" s="1">
        <f t="shared" si="37"/>
        <v>29</v>
      </c>
      <c r="AF89" s="1" t="str">
        <f t="shared" si="38"/>
        <v xml:space="preserve"> </v>
      </c>
      <c r="AG89" s="38">
        <f t="shared" si="39"/>
        <v>7.1007539419755181</v>
      </c>
      <c r="AH89" s="38" t="str">
        <f t="shared" si="40"/>
        <v xml:space="preserve"> </v>
      </c>
      <c r="AI89" s="1">
        <f t="shared" si="41"/>
        <v>8</v>
      </c>
      <c r="AJ89" s="1" t="str">
        <f t="shared" si="42"/>
        <v xml:space="preserve"> </v>
      </c>
      <c r="AK89" s="25">
        <f t="shared" si="43"/>
        <v>53.645266595044028</v>
      </c>
      <c r="AL89" s="25" t="str">
        <f t="shared" si="44"/>
        <v xml:space="preserve"> </v>
      </c>
      <c r="AM89" s="1">
        <f t="shared" si="45"/>
        <v>10</v>
      </c>
      <c r="AN89" s="1" t="str">
        <f t="shared" si="46"/>
        <v xml:space="preserve"> </v>
      </c>
      <c r="AO89" t="s">
        <v>31</v>
      </c>
      <c r="AP89" t="s">
        <v>1262</v>
      </c>
      <c r="AQ89" s="22">
        <v>-55.467855571870658</v>
      </c>
      <c r="AR89" s="21">
        <v>21.904005617094104</v>
      </c>
      <c r="AS89">
        <v>23.372172721041817</v>
      </c>
      <c r="AT89">
        <v>55.467855571870658</v>
      </c>
      <c r="AU89">
        <v>-21.904005617094104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16</v>
      </c>
      <c r="D90" s="4">
        <v>1</v>
      </c>
      <c r="E90" s="4">
        <v>7</v>
      </c>
      <c r="F90" s="4">
        <v>24</v>
      </c>
      <c r="G90" s="4">
        <v>17.75</v>
      </c>
      <c r="H90" s="4">
        <v>15.29</v>
      </c>
      <c r="I90" s="34">
        <v>3484.1235081093255</v>
      </c>
      <c r="J90" s="35">
        <v>7.4151309408341417</v>
      </c>
      <c r="K90" s="35">
        <v>5.0746764022568867</v>
      </c>
      <c r="L90" s="35">
        <v>6.6397105732813264</v>
      </c>
      <c r="M90" s="35">
        <v>5.1542413309971504</v>
      </c>
      <c r="N90" s="4">
        <v>2.0619999999999998</v>
      </c>
      <c r="O90" s="4">
        <v>-29.648584100989428</v>
      </c>
      <c r="P90" s="35">
        <v>0.47743623283191627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0.16088947117198829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26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>
        <v>-11.567791822647688</v>
      </c>
      <c r="AR90" s="21">
        <v>-29.403195115204639</v>
      </c>
      <c r="AS90">
        <v>16.088947024198831</v>
      </c>
      <c r="AT90">
        <v>11.567791822647688</v>
      </c>
      <c r="AU90">
        <v>29.403195115204639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11</v>
      </c>
      <c r="D91" s="4">
        <v>0</v>
      </c>
      <c r="E91" s="4">
        <v>3</v>
      </c>
      <c r="F91" s="4">
        <v>14</v>
      </c>
      <c r="G91" s="4">
        <v>25.350000381469727</v>
      </c>
      <c r="H91" s="4">
        <v>18.850000000000001</v>
      </c>
      <c r="I91" s="34">
        <v>1151.6487714480668</v>
      </c>
      <c r="J91" s="35">
        <v>4.0730337078651688</v>
      </c>
      <c r="K91" s="35">
        <v>6.6725663716814161</v>
      </c>
      <c r="L91" s="35">
        <v>1.4576540565177756</v>
      </c>
      <c r="M91" s="35">
        <v>2.6239299058596113</v>
      </c>
      <c r="N91" s="4">
        <v>4.6280000000000001</v>
      </c>
      <c r="O91" s="4">
        <v>22.046413502109701</v>
      </c>
      <c r="P91" s="35">
        <v>5.9416445623342176</v>
      </c>
      <c r="Q91" s="36">
        <f t="shared" si="24"/>
        <v>78.571428572368575</v>
      </c>
      <c r="R91" s="36" t="str">
        <f t="shared" si="25"/>
        <v xml:space="preserve"> </v>
      </c>
      <c r="S91" s="37">
        <f t="shared" si="26"/>
        <v>0.34482760738401724</v>
      </c>
      <c r="T91" s="37" t="str">
        <f t="shared" si="47"/>
        <v/>
      </c>
      <c r="U91" s="37" t="str">
        <f t="shared" si="27"/>
        <v/>
      </c>
      <c r="V91" s="37">
        <f t="shared" si="28"/>
        <v>-0.38717282212334136</v>
      </c>
      <c r="W91" s="37" t="str">
        <f t="shared" si="29"/>
        <v/>
      </c>
      <c r="X91" s="37">
        <f t="shared" si="30"/>
        <v>-0.71591368297726676</v>
      </c>
      <c r="Y91" s="1" t="str">
        <f t="shared" si="31"/>
        <v xml:space="preserve"> </v>
      </c>
      <c r="Z91" s="1">
        <f t="shared" si="32"/>
        <v>1</v>
      </c>
      <c r="AA91" s="1" t="str">
        <f t="shared" si="33"/>
        <v xml:space="preserve"> </v>
      </c>
      <c r="AB91" s="1">
        <f t="shared" si="34"/>
        <v>2</v>
      </c>
      <c r="AC91" s="1">
        <f t="shared" si="35"/>
        <v>6</v>
      </c>
      <c r="AD91" s="1" t="str">
        <f t="shared" si="36"/>
        <v xml:space="preserve"> </v>
      </c>
      <c r="AE91" s="1">
        <f t="shared" si="37"/>
        <v>24</v>
      </c>
      <c r="AF91" s="1" t="str">
        <f t="shared" si="38"/>
        <v xml:space="preserve"> </v>
      </c>
      <c r="AG91" s="38">
        <f t="shared" si="39"/>
        <v>5.9416445632742176</v>
      </c>
      <c r="AH91" s="38" t="str">
        <f t="shared" si="40"/>
        <v xml:space="preserve"> </v>
      </c>
      <c r="AI91" s="1">
        <f t="shared" si="41"/>
        <v>12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53</v>
      </c>
      <c r="AP91" t="s">
        <v>1244</v>
      </c>
      <c r="AQ91" s="22">
        <v>38.717282212334133</v>
      </c>
      <c r="AR91" s="21">
        <v>71.591368297726675</v>
      </c>
      <c r="AS91">
        <v>34.482760644401722</v>
      </c>
      <c r="AT91">
        <v>-38.717282212334133</v>
      </c>
      <c r="AU91">
        <v>-71.591368297726675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7.54</v>
      </c>
      <c r="I92" s="34">
        <v>143.17795536921909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19</v>
      </c>
      <c r="D93" s="4">
        <v>0</v>
      </c>
      <c r="E93" s="4">
        <v>5</v>
      </c>
      <c r="F93" s="4">
        <v>24</v>
      </c>
      <c r="G93" s="4">
        <v>32.25</v>
      </c>
      <c r="H93" s="4">
        <v>27.3</v>
      </c>
      <c r="I93" s="34">
        <v>2253.9258341481263</v>
      </c>
      <c r="J93" s="35">
        <v>9.4170403587443943</v>
      </c>
      <c r="K93" s="35">
        <v>8.2652134423251589</v>
      </c>
      <c r="L93" s="35">
        <v>5.8799441402590498</v>
      </c>
      <c r="M93" s="35">
        <v>5.3087861234706128</v>
      </c>
      <c r="N93" s="4">
        <v>3.3029999999999999</v>
      </c>
      <c r="O93" s="4">
        <v>11.474856564292942</v>
      </c>
      <c r="P93" s="35">
        <v>6.5860805860805867</v>
      </c>
      <c r="Q93" s="36">
        <f t="shared" si="24"/>
        <v>79.166666667626671</v>
      </c>
      <c r="R93" s="36" t="str">
        <f t="shared" si="25"/>
        <v xml:space="preserve"> </v>
      </c>
      <c r="S93" s="37">
        <f t="shared" si="26"/>
        <v>0.18131868227868134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19</v>
      </c>
      <c r="AD93" s="1" t="str">
        <f t="shared" si="36"/>
        <v xml:space="preserve"> </v>
      </c>
      <c r="AE93" s="1">
        <f t="shared" si="37"/>
        <v>22</v>
      </c>
      <c r="AF93" s="1" t="str">
        <f t="shared" si="38"/>
        <v xml:space="preserve"> </v>
      </c>
      <c r="AG93" s="38">
        <f t="shared" si="39"/>
        <v>6.5860805870405867</v>
      </c>
      <c r="AH93" s="38" t="str">
        <f t="shared" si="40"/>
        <v xml:space="preserve"> </v>
      </c>
      <c r="AI93" s="1">
        <f t="shared" si="41"/>
        <v>9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-41.688448486342942</v>
      </c>
      <c r="AR93" s="21">
        <v>-14.595892464092675</v>
      </c>
      <c r="AS93">
        <v>18.131868131868135</v>
      </c>
      <c r="AT93">
        <v>41.688448486342942</v>
      </c>
      <c r="AU93">
        <v>14.595892464092675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8</v>
      </c>
      <c r="D94" s="4">
        <v>0</v>
      </c>
      <c r="E94" s="4">
        <v>4</v>
      </c>
      <c r="F94" s="4">
        <v>12</v>
      </c>
      <c r="G94" s="4">
        <v>4.3000001907348633</v>
      </c>
      <c r="H94" s="4">
        <v>3.79</v>
      </c>
      <c r="I94" s="34">
        <v>782.26913108254575</v>
      </c>
      <c r="J94" s="35">
        <v>6.0834670947030496</v>
      </c>
      <c r="K94" s="35">
        <v>4.7974683544303796</v>
      </c>
      <c r="L94" s="35">
        <v>5.2937089244171744</v>
      </c>
      <c r="M94" s="35">
        <v>4.5386995221292352</v>
      </c>
      <c r="N94" s="4">
        <v>0.79</v>
      </c>
      <c r="O94" s="4">
        <v>34.353741496598659</v>
      </c>
      <c r="P94" s="35">
        <v>4.2216358839050132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/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4.2216358848750133</v>
      </c>
      <c r="AH94" s="38" t="str">
        <f t="shared" si="40"/>
        <v xml:space="preserve"> </v>
      </c>
      <c r="AI94" s="1">
        <f t="shared" si="41"/>
        <v>16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8.4683742205897143</v>
      </c>
      <c r="AR94" s="21">
        <v>-3.1705887280745415</v>
      </c>
      <c r="AS94">
        <v>13.456469412529382</v>
      </c>
      <c r="AT94">
        <v>-8.4683742205897143</v>
      </c>
      <c r="AU94">
        <v>3.1705887280745415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12</v>
      </c>
      <c r="D95" s="4">
        <v>0</v>
      </c>
      <c r="E95" s="4">
        <v>1</v>
      </c>
      <c r="F95" s="4">
        <v>13</v>
      </c>
      <c r="G95" s="4">
        <v>1.5399999618530273</v>
      </c>
      <c r="H95" s="4">
        <v>1.36</v>
      </c>
      <c r="I95" s="34">
        <v>628.78747882650589</v>
      </c>
      <c r="J95" s="35">
        <v>5.44</v>
      </c>
      <c r="K95" s="35">
        <v>4.5333333333333341</v>
      </c>
      <c r="L95" s="35" t="s">
        <v>1238</v>
      </c>
      <c r="M95" s="35" t="s">
        <v>1238</v>
      </c>
      <c r="N95" s="4">
        <v>0.3</v>
      </c>
      <c r="O95" s="4">
        <v>14.942528735632173</v>
      </c>
      <c r="P95" s="35" t="s">
        <v>137</v>
      </c>
      <c r="Q95" s="36">
        <f t="shared" si="24"/>
        <v>92.307692308672301</v>
      </c>
      <c r="R95" s="36" t="str">
        <f t="shared" si="25"/>
        <v xml:space="preserve"> </v>
      </c>
      <c r="S95" s="37" t="str">
        <f t="shared" si="26"/>
        <v/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>
        <f t="shared" si="37"/>
        <v>10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>
        <v>18.149956843927441</v>
      </c>
      <c r="AR95" s="21" t="e">
        <v>#VALUE!</v>
      </c>
      <c r="AS95">
        <v>13.235291312722586</v>
      </c>
      <c r="AT95">
        <v>-18.149956843927441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18</v>
      </c>
      <c r="D96" s="4">
        <v>1</v>
      </c>
      <c r="E96" s="4">
        <v>2</v>
      </c>
      <c r="F96" s="4">
        <v>21</v>
      </c>
      <c r="G96" s="4">
        <v>9.1999998092651367</v>
      </c>
      <c r="H96" s="4">
        <v>8.44</v>
      </c>
      <c r="I96" s="34">
        <v>4877.7266769769712</v>
      </c>
      <c r="J96" s="35">
        <v>12.448377581120942</v>
      </c>
      <c r="K96" s="35">
        <v>8.8748685594111443</v>
      </c>
      <c r="L96" s="35">
        <v>4.0975549654038623</v>
      </c>
      <c r="M96" s="35">
        <v>3.7148793710588812</v>
      </c>
      <c r="N96" s="4">
        <v>0.95100000000000007</v>
      </c>
      <c r="O96" s="4">
        <v>38.22674418604651</v>
      </c>
      <c r="P96" s="35">
        <v>8.4478672985781991</v>
      </c>
      <c r="Q96" s="36">
        <f t="shared" si="24"/>
        <v>85.714285715275707</v>
      </c>
      <c r="R96" s="36" t="str">
        <f t="shared" si="25"/>
        <v xml:space="preserve"> </v>
      </c>
      <c r="S96" s="37" t="str">
        <f t="shared" si="26"/>
        <v/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 t="str">
        <f t="shared" si="35"/>
        <v xml:space="preserve"> </v>
      </c>
      <c r="AD96" s="1" t="str">
        <f t="shared" si="36"/>
        <v xml:space="preserve"> </v>
      </c>
      <c r="AE96" s="1">
        <f t="shared" si="37"/>
        <v>13</v>
      </c>
      <c r="AF96" s="1" t="str">
        <f t="shared" si="38"/>
        <v xml:space="preserve"> </v>
      </c>
      <c r="AG96" s="38">
        <f t="shared" si="39"/>
        <v>8.4478672995681983</v>
      </c>
      <c r="AH96" s="38" t="str">
        <f t="shared" si="40"/>
        <v xml:space="preserve"> </v>
      </c>
      <c r="AI96" s="1">
        <f t="shared" si="41"/>
        <v>4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-87.297838646660892</v>
      </c>
      <c r="AR96" s="21">
        <v>20.141593698806346</v>
      </c>
      <c r="AS96">
        <v>9.0047370766011436</v>
      </c>
      <c r="AT96">
        <v>87.297838646660892</v>
      </c>
      <c r="AU96">
        <v>-20.141593698806346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9</v>
      </c>
      <c r="D97" s="4">
        <v>0</v>
      </c>
      <c r="E97" s="4">
        <v>3</v>
      </c>
      <c r="F97" s="4">
        <v>12</v>
      </c>
      <c r="G97" s="4">
        <v>68.75</v>
      </c>
      <c r="H97" s="4">
        <v>60.9</v>
      </c>
      <c r="I97" s="34">
        <v>536.67742575952138</v>
      </c>
      <c r="J97" s="35">
        <v>32.883369330453561</v>
      </c>
      <c r="K97" s="35">
        <v>15.018495684340321</v>
      </c>
      <c r="L97" s="35">
        <v>10.770427875865458</v>
      </c>
      <c r="M97" s="35">
        <v>7.1414379654672935</v>
      </c>
      <c r="N97" s="4">
        <v>4.0549999999999997</v>
      </c>
      <c r="O97" s="4">
        <v>93.371483071053873</v>
      </c>
      <c r="P97" s="35">
        <v>6.0377668308702788</v>
      </c>
      <c r="Q97" s="36">
        <f t="shared" si="24"/>
        <v>75.000000001000004</v>
      </c>
      <c r="R97" s="36" t="str">
        <f t="shared" si="25"/>
        <v xml:space="preserve"> </v>
      </c>
      <c r="S97" s="37" t="str">
        <f t="shared" si="26"/>
        <v/>
      </c>
      <c r="T97" s="37" t="str">
        <f t="shared" si="47"/>
        <v/>
      </c>
      <c r="U97" s="37">
        <f t="shared" si="27"/>
        <v>3.9476198507623099</v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>
        <f t="shared" si="31"/>
        <v>1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 t="str">
        <f t="shared" si="35"/>
        <v xml:space="preserve"> </v>
      </c>
      <c r="AD97" s="1" t="str">
        <f t="shared" si="36"/>
        <v xml:space="preserve"> </v>
      </c>
      <c r="AE97" s="1">
        <f t="shared" si="37"/>
        <v>26</v>
      </c>
      <c r="AF97" s="1" t="str">
        <f t="shared" si="38"/>
        <v xml:space="preserve"> </v>
      </c>
      <c r="AG97" s="38">
        <f t="shared" si="39"/>
        <v>6.0377668318702788</v>
      </c>
      <c r="AH97" s="38" t="str">
        <f t="shared" si="40"/>
        <v xml:space="preserve"> </v>
      </c>
      <c r="AI97" s="1">
        <f t="shared" si="41"/>
        <v>11</v>
      </c>
      <c r="AJ97" s="1" t="str">
        <f t="shared" si="42"/>
        <v xml:space="preserve"> </v>
      </c>
      <c r="AK97" s="25">
        <f t="shared" si="43"/>
        <v>93.371483072053877</v>
      </c>
      <c r="AL97" s="25" t="str">
        <f t="shared" si="44"/>
        <v xml:space="preserve"> </v>
      </c>
      <c r="AM97" s="1">
        <f t="shared" si="45"/>
        <v>1</v>
      </c>
      <c r="AN97" s="1" t="str">
        <f t="shared" si="46"/>
        <v xml:space="preserve"> </v>
      </c>
      <c r="AO97" t="s">
        <v>61</v>
      </c>
      <c r="AP97" t="s">
        <v>1244</v>
      </c>
      <c r="AQ97" s="22">
        <v>-394.76198507623099</v>
      </c>
      <c r="AR97" s="21">
        <v>-109.90791157423607</v>
      </c>
      <c r="AS97">
        <v>12.889983579638752</v>
      </c>
      <c r="AT97">
        <v>394.76198507623099</v>
      </c>
      <c r="AU97">
        <v>109.90791157423607</v>
      </c>
      <c r="AV97" t="s">
        <v>1340</v>
      </c>
    </row>
    <row r="98" spans="1:48" x14ac:dyDescent="0.25">
      <c r="A98" s="14">
        <v>1.0099999999999984E-9</v>
      </c>
      <c r="B98" t="s">
        <v>1205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12.8</v>
      </c>
      <c r="I98" s="34">
        <v>576.26526352455892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1205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11</v>
      </c>
      <c r="D99" s="4">
        <v>3</v>
      </c>
      <c r="E99" s="4">
        <v>12</v>
      </c>
      <c r="F99" s="4">
        <v>26</v>
      </c>
      <c r="G99" s="4">
        <v>146</v>
      </c>
      <c r="H99" s="4">
        <v>111.7</v>
      </c>
      <c r="I99" s="34">
        <v>4618.7852149712171</v>
      </c>
      <c r="J99" s="35" t="s">
        <v>1238</v>
      </c>
      <c r="K99" s="35">
        <v>7.1634707881741813</v>
      </c>
      <c r="L99" s="35">
        <v>9.2593155726020413</v>
      </c>
      <c r="M99" s="35">
        <v>5.4304753232470429</v>
      </c>
      <c r="N99" s="4">
        <v>15.593</v>
      </c>
      <c r="O99" s="4">
        <v>642.52380952380952</v>
      </c>
      <c r="P99" s="35">
        <v>12.65085049239033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0.30707251668696511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8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12.65085049341033</v>
      </c>
      <c r="AH99" s="38" t="str">
        <f t="shared" si="40"/>
        <v xml:space="preserve"> </v>
      </c>
      <c r="AI99" s="1">
        <f t="shared" si="41"/>
        <v>1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1295</v>
      </c>
      <c r="AQ99" s="22" t="e">
        <v>#VALUE!</v>
      </c>
      <c r="AR99" s="21">
        <v>-80.457416998906183</v>
      </c>
      <c r="AS99">
        <v>30.707251566696513</v>
      </c>
      <c r="AT99" t="e">
        <v>#VALUE!</v>
      </c>
      <c r="AU99">
        <v>80.457416998906183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13</v>
      </c>
      <c r="D100" s="4">
        <v>0</v>
      </c>
      <c r="E100" s="4">
        <v>3</v>
      </c>
      <c r="F100" s="4">
        <v>16</v>
      </c>
      <c r="G100" s="4">
        <v>29.899999618530273</v>
      </c>
      <c r="H100" s="4">
        <v>23.2</v>
      </c>
      <c r="I100" s="34">
        <v>1310.1284574512479</v>
      </c>
      <c r="J100" s="35">
        <v>10.162067455102935</v>
      </c>
      <c r="K100" s="35">
        <v>9.4965206713057704</v>
      </c>
      <c r="L100" s="35">
        <v>8.1404425329883754</v>
      </c>
      <c r="M100" s="35">
        <v>7.1359147023507408</v>
      </c>
      <c r="N100" s="4">
        <v>2.2829999999999999</v>
      </c>
      <c r="O100" s="4">
        <v>11.420204978038068</v>
      </c>
      <c r="P100" s="35">
        <v>3.0905172413793105</v>
      </c>
      <c r="Q100" s="36">
        <f t="shared" si="24"/>
        <v>81.250000001030003</v>
      </c>
      <c r="R100" s="36" t="str">
        <f t="shared" si="25"/>
        <v xml:space="preserve"> </v>
      </c>
      <c r="S100" s="37">
        <f t="shared" si="26"/>
        <v>0.28879308803561521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9</v>
      </c>
      <c r="AD100" s="1" t="str">
        <f t="shared" si="36"/>
        <v xml:space="preserve"> </v>
      </c>
      <c r="AE100" s="1">
        <f t="shared" si="37"/>
        <v>18</v>
      </c>
      <c r="AF100" s="1" t="str">
        <f t="shared" si="38"/>
        <v xml:space="preserve"> </v>
      </c>
      <c r="AG100" s="38">
        <f t="shared" si="39"/>
        <v>3.0905172424093106</v>
      </c>
      <c r="AH100" s="38" t="str">
        <f t="shared" si="40"/>
        <v xml:space="preserve"> </v>
      </c>
      <c r="AI100" s="1">
        <f t="shared" si="41"/>
        <v>25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-52.898099219686713</v>
      </c>
      <c r="AR100" s="21">
        <v>-58.651384242463813</v>
      </c>
      <c r="AS100">
        <v>28.879308700561523</v>
      </c>
      <c r="AT100">
        <v>52.898099219686713</v>
      </c>
      <c r="AU100">
        <v>58.651384242463813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17</v>
      </c>
      <c r="D101" s="4">
        <v>1</v>
      </c>
      <c r="E101" s="4">
        <v>8</v>
      </c>
      <c r="F101" s="4">
        <v>26</v>
      </c>
      <c r="G101" s="4">
        <v>7.375</v>
      </c>
      <c r="H101" s="4">
        <v>6.45</v>
      </c>
      <c r="I101" s="34">
        <v>2662.6046941859736</v>
      </c>
      <c r="J101" s="35">
        <v>5.7589285714285712</v>
      </c>
      <c r="K101" s="35">
        <v>3.359375</v>
      </c>
      <c r="L101" s="35" t="s">
        <v>1238</v>
      </c>
      <c r="M101" s="35" t="s">
        <v>1238</v>
      </c>
      <c r="N101" s="4">
        <v>1.92</v>
      </c>
      <c r="O101" s="4">
        <v>5.6105610561056025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 t="str">
        <f t="shared" si="26"/>
        <v/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 t="str">
        <f t="shared" si="35"/>
        <v xml:space="preserve"> 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13.351369098498566</v>
      </c>
      <c r="AR101" s="21" t="e">
        <v>#VALUE!</v>
      </c>
      <c r="AS101">
        <v>14.341085271317834</v>
      </c>
      <c r="AT101">
        <v>-13.351369098498566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1206</v>
      </c>
      <c r="C102" s="4">
        <v>0</v>
      </c>
      <c r="D102" s="4">
        <v>0</v>
      </c>
      <c r="E102" s="4">
        <v>0</v>
      </c>
      <c r="F102" s="4">
        <v>0</v>
      </c>
      <c r="G102" s="4" t="s">
        <v>132</v>
      </c>
      <c r="H102" s="4">
        <v>22.22</v>
      </c>
      <c r="I102" s="34">
        <v>256.83195915267368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 t="s">
        <v>137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1206</v>
      </c>
      <c r="AP102" t="s">
        <v>1246</v>
      </c>
      <c r="AQ102" s="22" t="e">
        <v>#VALUE!</v>
      </c>
      <c r="AR102" s="21" t="e">
        <v>#VALUE!</v>
      </c>
      <c r="AS102" t="s">
        <v>137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18.709999084472656</v>
      </c>
      <c r="H103" s="4">
        <v>16.77</v>
      </c>
      <c r="I103" s="34">
        <v>928.91495060950649</v>
      </c>
      <c r="J103" s="35">
        <v>25.029850746268654</v>
      </c>
      <c r="K103" s="35">
        <v>9.4213483146067407</v>
      </c>
      <c r="L103" s="35">
        <v>4.8879846457556484</v>
      </c>
      <c r="M103" s="35">
        <v>4.7142631690289827</v>
      </c>
      <c r="N103" s="4">
        <v>0.67</v>
      </c>
      <c r="O103" s="4">
        <v>-39.421338155515372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 t="str">
        <f t="shared" si="26"/>
        <v/>
      </c>
      <c r="T103" s="37" t="str">
        <f t="shared" si="47"/>
        <v/>
      </c>
      <c r="U103" s="37">
        <f t="shared" si="27"/>
        <v>2.7659822863458534</v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>
        <f t="shared" si="31"/>
        <v>4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 t="str">
        <f t="shared" si="35"/>
        <v xml:space="preserve"> 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-276.59822863458533</v>
      </c>
      <c r="AR103" s="21">
        <v>4.7366863579638601</v>
      </c>
      <c r="AS103">
        <v>11.568271225239446</v>
      </c>
      <c r="AT103">
        <v>276.59822863458533</v>
      </c>
      <c r="AU103">
        <v>-4.7366863579638601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8</v>
      </c>
      <c r="D104" s="4">
        <v>0</v>
      </c>
      <c r="E104" s="4">
        <v>0</v>
      </c>
      <c r="F104" s="4">
        <v>8</v>
      </c>
      <c r="G104" s="4">
        <v>9.9499998092651367</v>
      </c>
      <c r="H104" s="4">
        <v>8.9</v>
      </c>
      <c r="I104" s="34">
        <v>220.14341367377779</v>
      </c>
      <c r="J104" s="35">
        <v>14.833333333333334</v>
      </c>
      <c r="K104" s="35">
        <v>9.8888888888888893</v>
      </c>
      <c r="L104" s="35">
        <v>8.9862094648457731</v>
      </c>
      <c r="M104" s="35">
        <v>6.6078326501621643</v>
      </c>
      <c r="N104" s="4">
        <v>0.6</v>
      </c>
      <c r="O104" s="4">
        <v>18.811881188118807</v>
      </c>
      <c r="P104" s="35">
        <v>3.3707865168539324</v>
      </c>
      <c r="Q104" s="36">
        <f t="shared" si="24"/>
        <v>100.00000000107001</v>
      </c>
      <c r="R104" s="36" t="str">
        <f t="shared" si="25"/>
        <v xml:space="preserve"> </v>
      </c>
      <c r="S104" s="37" t="str">
        <f t="shared" si="26"/>
        <v/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 t="str">
        <f t="shared" si="35"/>
        <v xml:space="preserve"> 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>
        <f t="shared" si="39"/>
        <v>3.3707865179239325</v>
      </c>
      <c r="AH104" s="38" t="str">
        <f t="shared" si="40"/>
        <v xml:space="preserve"> </v>
      </c>
      <c r="AI104" s="1">
        <f t="shared" si="41"/>
        <v>24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-123.18179659590865</v>
      </c>
      <c r="AR104" s="21">
        <v>-75.134774910958484</v>
      </c>
      <c r="AS104">
        <v>11.797750665900409</v>
      </c>
      <c r="AT104">
        <v>123.18179659590865</v>
      </c>
      <c r="AU104">
        <v>75.134774910958484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14</v>
      </c>
      <c r="D105" s="4">
        <v>2</v>
      </c>
      <c r="E105" s="4">
        <v>9</v>
      </c>
      <c r="F105" s="4">
        <v>25</v>
      </c>
      <c r="G105" s="4">
        <v>3.494999885559082</v>
      </c>
      <c r="H105" s="4">
        <v>2.84</v>
      </c>
      <c r="I105" s="34">
        <v>3961.1679828544748</v>
      </c>
      <c r="J105" s="35">
        <v>5.795918367346939</v>
      </c>
      <c r="K105" s="35">
        <v>4.1459854014598534</v>
      </c>
      <c r="L105" s="35" t="s">
        <v>1238</v>
      </c>
      <c r="M105" s="35" t="s">
        <v>1238</v>
      </c>
      <c r="N105" s="4">
        <v>0.68500000000000005</v>
      </c>
      <c r="O105" s="4">
        <v>60.798122065727711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0.2306337636008037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15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>
        <f t="shared" si="43"/>
        <v>60.798122066807707</v>
      </c>
      <c r="AL105" s="25" t="str">
        <f t="shared" si="44"/>
        <v xml:space="preserve"> </v>
      </c>
      <c r="AM105" s="1">
        <f t="shared" si="45"/>
        <v>8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12.794821967569748</v>
      </c>
      <c r="AR105" s="21" t="e">
        <v>#VALUE!</v>
      </c>
      <c r="AS105">
        <v>23.063376252080371</v>
      </c>
      <c r="AT105">
        <v>-12.794821967569748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1</v>
      </c>
      <c r="D106" s="4">
        <v>0</v>
      </c>
      <c r="E106" s="4">
        <v>2</v>
      </c>
      <c r="F106" s="4">
        <v>3</v>
      </c>
      <c r="G106" s="4">
        <v>1.7599999904632568</v>
      </c>
      <c r="H106" s="4">
        <v>1.73</v>
      </c>
      <c r="I106" s="34">
        <v>571.31534366572362</v>
      </c>
      <c r="J106" s="35">
        <v>24.714285714285712</v>
      </c>
      <c r="K106" s="35" t="s">
        <v>1238</v>
      </c>
      <c r="L106" s="35">
        <v>7.4200912945871789</v>
      </c>
      <c r="M106" s="35">
        <v>6.7392718622564569</v>
      </c>
      <c r="N106" s="4">
        <v>7.0000000000000007E-2</v>
      </c>
      <c r="O106" s="4">
        <v>900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>
        <f t="shared" si="27"/>
        <v>2.7185024858194722</v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>
        <f t="shared" si="31"/>
        <v>5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>
        <v>-271.8502485819472</v>
      </c>
      <c r="AR106" s="21">
        <v>-44.612255454318102</v>
      </c>
      <c r="AS106">
        <v>1.7341034949859502</v>
      </c>
      <c r="AT106">
        <v>271.8502485819472</v>
      </c>
      <c r="AU106">
        <v>44.612255454318102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43879.360076851852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19.428144686500197</v>
      </c>
      <c r="K6" s="32">
        <v>17.487525905275756</v>
      </c>
      <c r="L6" s="32">
        <v>13.183330487049828</v>
      </c>
      <c r="M6" s="32">
        <v>12.210885259324408</v>
      </c>
      <c r="N6" s="32"/>
      <c r="O6" s="32"/>
      <c r="P6" s="32">
        <v>1.862124869828647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10</v>
      </c>
      <c r="D7" s="4">
        <v>1</v>
      </c>
      <c r="E7" s="4">
        <v>6</v>
      </c>
      <c r="F7" s="4">
        <v>17</v>
      </c>
      <c r="G7" s="4">
        <v>90</v>
      </c>
      <c r="H7" s="4">
        <v>85.82</v>
      </c>
      <c r="I7" s="34">
        <v>26670.151554339998</v>
      </c>
      <c r="J7" s="35">
        <v>27.818476499189625</v>
      </c>
      <c r="K7" s="35">
        <v>25.056934306569339</v>
      </c>
      <c r="L7" s="35">
        <v>21.538467281462946</v>
      </c>
      <c r="M7" s="35">
        <v>19.305973072863878</v>
      </c>
      <c r="N7" s="4">
        <v>3.4250000000000003</v>
      </c>
      <c r="O7" s="4">
        <v>10.128617363344064</v>
      </c>
      <c r="P7" s="35">
        <v>0.84129573525984624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-43.186479965426237</v>
      </c>
      <c r="AR7" s="21">
        <v>-63.376525397891584</v>
      </c>
      <c r="AS7">
        <v>4.8706595199254243</v>
      </c>
      <c r="AT7">
        <v>43.186479965426237</v>
      </c>
      <c r="AU7">
        <v>63.376525397891584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11</v>
      </c>
      <c r="D8" s="4">
        <v>3</v>
      </c>
      <c r="E8" s="4">
        <v>6</v>
      </c>
      <c r="F8" s="4">
        <v>20</v>
      </c>
      <c r="G8" s="4">
        <v>34</v>
      </c>
      <c r="H8" s="4">
        <v>29.2</v>
      </c>
      <c r="I8" s="34">
        <v>12791.292753199999</v>
      </c>
      <c r="J8" s="35">
        <v>5.9567523459812319</v>
      </c>
      <c r="K8" s="35">
        <v>5.7064686339652138</v>
      </c>
      <c r="L8" s="35">
        <v>5.8029141601715741</v>
      </c>
      <c r="M8" s="35">
        <v>5.7357564737817226</v>
      </c>
      <c r="N8" s="4">
        <v>5.117</v>
      </c>
      <c r="O8" s="4">
        <v>4.4285714285714208</v>
      </c>
      <c r="P8" s="35">
        <v>1.404109589041096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0.16438356175383562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-0.69339571831991087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-0.55982942505523481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5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30</v>
      </c>
      <c r="AC8" s="1">
        <f t="shared" ref="AC8:AC39" si="11">IF(ISERROR((RANK(S8,S$7:S$391,0)))=TRUE," ",((RANK(S8,S$7:S$391,0))))</f>
        <v>61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>
        <v>69.339571831991094</v>
      </c>
      <c r="AR8" s="21">
        <v>55.982942505523482</v>
      </c>
      <c r="AS8">
        <v>16.43835616438356</v>
      </c>
      <c r="AT8">
        <v>-69.339571831991094</v>
      </c>
      <c r="AU8">
        <v>-55.982942505523482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12</v>
      </c>
      <c r="D9" s="4">
        <v>2</v>
      </c>
      <c r="E9" s="4">
        <v>9</v>
      </c>
      <c r="F9" s="4">
        <v>23</v>
      </c>
      <c r="G9" s="4">
        <v>170</v>
      </c>
      <c r="H9" s="4">
        <v>133.59</v>
      </c>
      <c r="I9" s="34">
        <v>9252.3627116400003</v>
      </c>
      <c r="J9" s="35">
        <v>16.852529330137504</v>
      </c>
      <c r="K9" s="35">
        <v>14.926256983240222</v>
      </c>
      <c r="L9" s="35">
        <v>9.3027717518964259</v>
      </c>
      <c r="M9" s="35">
        <v>8.6891262544041279</v>
      </c>
      <c r="N9" s="4">
        <v>7.9270000000000005</v>
      </c>
      <c r="O9" s="4">
        <v>11.178120617110809</v>
      </c>
      <c r="P9" s="35">
        <v>0.17965416573096787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si="2"/>
        <v>0.27255034071435591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19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13.257134934517856</v>
      </c>
      <c r="AR9" s="21">
        <v>29.435344421998145</v>
      </c>
      <c r="AS9">
        <v>27.255034059435591</v>
      </c>
      <c r="AT9">
        <v>-13.257134934517856</v>
      </c>
      <c r="AU9">
        <v>-29.435344421998145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28</v>
      </c>
      <c r="D10" s="4">
        <v>4</v>
      </c>
      <c r="E10" s="4">
        <v>15</v>
      </c>
      <c r="F10" s="4">
        <v>47</v>
      </c>
      <c r="G10" s="4">
        <v>350</v>
      </c>
      <c r="H10" s="4">
        <v>324.95</v>
      </c>
      <c r="I10" s="34">
        <v>1421812.2259999998</v>
      </c>
      <c r="J10" s="35">
        <v>27.828209300333988</v>
      </c>
      <c r="K10" s="35">
        <v>23.541983626747808</v>
      </c>
      <c r="L10" s="35">
        <v>17.529491943793399</v>
      </c>
      <c r="M10" s="35">
        <v>16.064365047889236</v>
      </c>
      <c r="N10" s="4">
        <v>13.803000000000001</v>
      </c>
      <c r="O10" s="4">
        <v>16.128218071680966</v>
      </c>
      <c r="P10" s="35">
        <v>0.98876750269272207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-43.236576365784664</v>
      </c>
      <c r="AR10" s="21">
        <v>-32.967097813506754</v>
      </c>
      <c r="AS10">
        <v>7.7088782889675356</v>
      </c>
      <c r="AT10">
        <v>43.236576365784664</v>
      </c>
      <c r="AU10">
        <v>32.967097813506754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9</v>
      </c>
      <c r="D11" s="4">
        <v>0</v>
      </c>
      <c r="E11" s="4">
        <v>7</v>
      </c>
      <c r="F11" s="4">
        <v>16</v>
      </c>
      <c r="G11" s="4">
        <v>99.5</v>
      </c>
      <c r="H11" s="4">
        <v>94.05</v>
      </c>
      <c r="I11" s="34">
        <v>139083.12530145</v>
      </c>
      <c r="J11" s="35">
        <v>10.541358439811701</v>
      </c>
      <c r="K11" s="35">
        <v>9.5900887121443859</v>
      </c>
      <c r="L11" s="35">
        <v>10.104604506086851</v>
      </c>
      <c r="M11" s="35">
        <v>8.6527046650934842</v>
      </c>
      <c r="N11" s="4">
        <v>9.8070000000000004</v>
      </c>
      <c r="O11" s="4">
        <v>9.6979865771812186</v>
      </c>
      <c r="P11" s="35">
        <v>5.1143009037745886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-0.45741816267528368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49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5.1143009039145886</v>
      </c>
      <c r="AH11" s="38" t="str">
        <f t="shared" si="15"/>
        <v xml:space="preserve"> </v>
      </c>
      <c r="AI11" s="1">
        <f t="shared" si="16"/>
        <v>19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45.741816267528371</v>
      </c>
      <c r="AR11" s="21">
        <v>23.353173039144039</v>
      </c>
      <c r="AS11">
        <v>5.7947900053163304</v>
      </c>
      <c r="AT11">
        <v>-45.741816267528371</v>
      </c>
      <c r="AU11">
        <v>-23.353173039144039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8</v>
      </c>
      <c r="D12" s="4">
        <v>1</v>
      </c>
      <c r="E12" s="4">
        <v>10</v>
      </c>
      <c r="F12" s="4">
        <v>19</v>
      </c>
      <c r="G12" s="4">
        <v>98</v>
      </c>
      <c r="H12" s="4">
        <v>94.36</v>
      </c>
      <c r="I12" s="34">
        <v>19427.94590744</v>
      </c>
      <c r="J12" s="35">
        <v>13.354090008491367</v>
      </c>
      <c r="K12" s="35">
        <v>12.260914760914762</v>
      </c>
      <c r="L12" s="35">
        <v>8.6589429175475701</v>
      </c>
      <c r="M12" s="35">
        <v>8.328784951703101</v>
      </c>
      <c r="N12" s="4">
        <v>7.6959999999999997</v>
      </c>
      <c r="O12" s="4">
        <v>8.5472496473906894</v>
      </c>
      <c r="P12" s="35">
        <v>1.7676981771937259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-0.3126420343281382</v>
      </c>
      <c r="W12" s="37" t="str">
        <f t="shared" si="6"/>
        <v/>
      </c>
      <c r="X12" s="37">
        <f t="shared" si="7"/>
        <v>-0.3431900287978541</v>
      </c>
      <c r="Y12" s="1" t="str">
        <f t="shared" si="8"/>
        <v xml:space="preserve"> </v>
      </c>
      <c r="Z12" s="1">
        <f t="shared" si="9"/>
        <v>95</v>
      </c>
      <c r="AA12" s="1" t="str">
        <f t="shared" si="8"/>
        <v xml:space="preserve"> </v>
      </c>
      <c r="AB12" s="1">
        <f t="shared" si="10"/>
        <v>82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31.264203432813819</v>
      </c>
      <c r="AR12" s="21">
        <v>34.319002879785408</v>
      </c>
      <c r="AS12">
        <v>3.8575667655786461</v>
      </c>
      <c r="AT12">
        <v>-31.264203432813819</v>
      </c>
      <c r="AU12">
        <v>-34.319002879785408</v>
      </c>
      <c r="AV12" t="s">
        <v>1355</v>
      </c>
    </row>
    <row r="13" spans="1:48" x14ac:dyDescent="0.25">
      <c r="A13" s="14">
        <v>1.5999999999999996E-10</v>
      </c>
      <c r="B13" t="s">
        <v>904</v>
      </c>
      <c r="C13" s="4">
        <v>5</v>
      </c>
      <c r="D13" s="4">
        <v>1</v>
      </c>
      <c r="E13" s="4">
        <v>3</v>
      </c>
      <c r="F13" s="4">
        <v>9</v>
      </c>
      <c r="G13" s="4">
        <v>220</v>
      </c>
      <c r="H13" s="4">
        <v>167.22</v>
      </c>
      <c r="I13" s="34">
        <v>7535.3788413000002</v>
      </c>
      <c r="J13" s="35" t="s">
        <v>1238</v>
      </c>
      <c r="K13" s="35" t="s">
        <v>1238</v>
      </c>
      <c r="L13" s="35">
        <v>26.872638915779284</v>
      </c>
      <c r="M13" s="35">
        <v>25.053642599277978</v>
      </c>
      <c r="N13" s="4">
        <v>4.1500000000000004</v>
      </c>
      <c r="O13" s="4">
        <v>15.277777777777784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0.31563210158327482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/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12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904</v>
      </c>
      <c r="AP13" t="s">
        <v>1313</v>
      </c>
      <c r="AQ13" s="22" t="e">
        <v>#VALUE!</v>
      </c>
      <c r="AR13" s="21">
        <v>-103.83801302847301</v>
      </c>
      <c r="AS13">
        <v>31.563210142327481</v>
      </c>
      <c r="AT13" t="e">
        <v>#VALUE!</v>
      </c>
      <c r="AU13">
        <v>103.83801302847301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16</v>
      </c>
      <c r="D14" s="4">
        <v>1</v>
      </c>
      <c r="E14" s="4">
        <v>4</v>
      </c>
      <c r="F14" s="4">
        <v>21</v>
      </c>
      <c r="G14" s="4">
        <v>101</v>
      </c>
      <c r="H14" s="4">
        <v>89.66</v>
      </c>
      <c r="I14" s="34">
        <v>158559.7385103</v>
      </c>
      <c r="J14" s="35">
        <v>27.638717632552403</v>
      </c>
      <c r="K14" s="35">
        <v>24.864115363283418</v>
      </c>
      <c r="L14" s="35">
        <v>20.8438327430095</v>
      </c>
      <c r="M14" s="35">
        <v>19.278587566848113</v>
      </c>
      <c r="N14" s="4">
        <v>3.6059999999999999</v>
      </c>
      <c r="O14" s="4">
        <v>11.296296296296285</v>
      </c>
      <c r="P14" s="35">
        <v>1.5503011376310507</v>
      </c>
      <c r="Q14" s="36">
        <f t="shared" si="0"/>
        <v>76.190476190646194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46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-42.261230181991529</v>
      </c>
      <c r="AR14" s="21">
        <v>-58.107488570393429</v>
      </c>
      <c r="AS14">
        <v>12.647780504126715</v>
      </c>
      <c r="AT14">
        <v>42.261230181991529</v>
      </c>
      <c r="AU14">
        <v>58.107488570393429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17</v>
      </c>
      <c r="D15" s="4">
        <v>1</v>
      </c>
      <c r="E15" s="4">
        <v>9</v>
      </c>
      <c r="F15" s="4">
        <v>27</v>
      </c>
      <c r="G15" s="4">
        <v>225</v>
      </c>
      <c r="H15" s="4">
        <v>212.37</v>
      </c>
      <c r="I15" s="34">
        <v>135067.99236341999</v>
      </c>
      <c r="J15" s="35">
        <v>28.94112837285364</v>
      </c>
      <c r="K15" s="35">
        <v>27.022521949357426</v>
      </c>
      <c r="L15" s="35">
        <v>18.016438692188547</v>
      </c>
      <c r="M15" s="35">
        <v>16.189365790983604</v>
      </c>
      <c r="N15" s="4">
        <v>7.859</v>
      </c>
      <c r="O15" s="4">
        <v>6.7798913043478208</v>
      </c>
      <c r="P15" s="35">
        <v>1.5110420492536611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-48.96496211994765</v>
      </c>
      <c r="AR15" s="21">
        <v>-36.660752833939412</v>
      </c>
      <c r="AS15">
        <v>5.9471676790507022</v>
      </c>
      <c r="AT15">
        <v>48.96496211994765</v>
      </c>
      <c r="AU15">
        <v>36.660752833939412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20</v>
      </c>
      <c r="D16" s="4">
        <v>1</v>
      </c>
      <c r="E16" s="4">
        <v>10</v>
      </c>
      <c r="F16" s="4">
        <v>31</v>
      </c>
      <c r="G16" s="4">
        <v>350</v>
      </c>
      <c r="H16" s="4">
        <v>379.67</v>
      </c>
      <c r="I16" s="34">
        <v>183050.66727825001</v>
      </c>
      <c r="J16" s="35" t="s">
        <v>1238</v>
      </c>
      <c r="K16" s="35">
        <v>38.718131756067713</v>
      </c>
      <c r="L16" s="35">
        <v>36.31838185390248</v>
      </c>
      <c r="M16" s="35">
        <v>29.95874116029335</v>
      </c>
      <c r="N16" s="4">
        <v>9.8060000000000009</v>
      </c>
      <c r="O16" s="4">
        <v>24.59974587039391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-175.4871531862039</v>
      </c>
      <c r="AS16">
        <v>-7.814681170490168</v>
      </c>
      <c r="AT16" t="e">
        <v>#VALUE!</v>
      </c>
      <c r="AU16">
        <v>175.4871531862039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19</v>
      </c>
      <c r="D17" s="4">
        <v>1</v>
      </c>
      <c r="E17" s="4">
        <v>8</v>
      </c>
      <c r="F17" s="4">
        <v>28</v>
      </c>
      <c r="G17" s="4">
        <v>130</v>
      </c>
      <c r="H17" s="4">
        <v>117.65</v>
      </c>
      <c r="I17" s="34">
        <v>43407.4856306</v>
      </c>
      <c r="J17" s="35">
        <v>22.642417244033876</v>
      </c>
      <c r="K17" s="35">
        <v>24.423915299979239</v>
      </c>
      <c r="L17" s="35">
        <v>17.967262334760751</v>
      </c>
      <c r="M17" s="35">
        <v>20.082301459170164</v>
      </c>
      <c r="N17" s="4">
        <v>4.8170000000000002</v>
      </c>
      <c r="O17" s="4">
        <v>-6.4660194174757306</v>
      </c>
      <c r="P17" s="35">
        <v>1.9320016999575012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-16.54441332098553</v>
      </c>
      <c r="AR17" s="21">
        <v>-36.2877336073024</v>
      </c>
      <c r="AS17">
        <v>10.497237569060758</v>
      </c>
      <c r="AT17">
        <v>16.54441332098553</v>
      </c>
      <c r="AU17">
        <v>36.2877336073024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51</v>
      </c>
      <c r="H18" s="4">
        <v>44.77</v>
      </c>
      <c r="I18" s="34">
        <v>24922.846322550002</v>
      </c>
      <c r="J18" s="35">
        <v>17.332559039876113</v>
      </c>
      <c r="K18" s="35">
        <v>13.400179586950015</v>
      </c>
      <c r="L18" s="35">
        <v>11.103360444527423</v>
      </c>
      <c r="M18" s="35">
        <v>9.4847450835097309</v>
      </c>
      <c r="N18" s="4">
        <v>3.3410000000000002</v>
      </c>
      <c r="O18" s="4">
        <v>3.1172839506172831</v>
      </c>
      <c r="P18" s="35">
        <v>3.2253741344650435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3.2253741346750435</v>
      </c>
      <c r="AH18" s="38" t="str">
        <f t="shared" si="15"/>
        <v xml:space="preserve"> </v>
      </c>
      <c r="AI18" s="1">
        <f t="shared" si="16"/>
        <v>80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10.786339511256671</v>
      </c>
      <c r="AR18" s="21">
        <v>15.7772730082553</v>
      </c>
      <c r="AS18">
        <v>13.915568461022998</v>
      </c>
      <c r="AT18">
        <v>-10.786339511256671</v>
      </c>
      <c r="AU18">
        <v>-15.7772730082553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6</v>
      </c>
      <c r="D19" s="4">
        <v>1</v>
      </c>
      <c r="E19" s="4">
        <v>14</v>
      </c>
      <c r="F19" s="4">
        <v>21</v>
      </c>
      <c r="G19" s="4">
        <v>180</v>
      </c>
      <c r="H19" s="4">
        <v>181.25</v>
      </c>
      <c r="I19" s="34">
        <v>78255.458175000007</v>
      </c>
      <c r="J19" s="35">
        <v>33.324140466997612</v>
      </c>
      <c r="K19" s="35">
        <v>29.34747409326425</v>
      </c>
      <c r="L19" s="35">
        <v>23.399928093893923</v>
      </c>
      <c r="M19" s="35">
        <v>20.708527176628362</v>
      </c>
      <c r="N19" s="4">
        <v>6.1760000000000002</v>
      </c>
      <c r="O19" s="4">
        <v>13.321100917431192</v>
      </c>
      <c r="P19" s="35">
        <v>1.8802758620689657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-71.525078718160671</v>
      </c>
      <c r="AR19" s="21">
        <v>-77.496332333320495</v>
      </c>
      <c r="AS19">
        <v>-0.68965517241379448</v>
      </c>
      <c r="AT19">
        <v>71.525078718160671</v>
      </c>
      <c r="AU19">
        <v>77.496332333320495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10</v>
      </c>
      <c r="D20" s="4">
        <v>0</v>
      </c>
      <c r="E20" s="4">
        <v>10</v>
      </c>
      <c r="F20" s="4">
        <v>20</v>
      </c>
      <c r="G20" s="4">
        <v>125</v>
      </c>
      <c r="H20" s="4">
        <v>102.83</v>
      </c>
      <c r="I20" s="34">
        <v>4735.9594573200002</v>
      </c>
      <c r="J20" s="35">
        <v>6.1347094618780575</v>
      </c>
      <c r="K20" s="35">
        <v>5.1128679395385834</v>
      </c>
      <c r="L20" s="35">
        <v>11.087582144299979</v>
      </c>
      <c r="M20" s="35">
        <v>10.751557004776236</v>
      </c>
      <c r="N20" s="4">
        <v>20.112000000000002</v>
      </c>
      <c r="O20" s="4">
        <v>19.928443649373897</v>
      </c>
      <c r="P20" s="35">
        <v>2.4652338811630847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0.215598560961304</v>
      </c>
      <c r="T20" s="37" t="str">
        <f t="shared" si="3"/>
        <v/>
      </c>
      <c r="U20" s="37" t="str">
        <f t="shared" si="4"/>
        <v/>
      </c>
      <c r="V20" s="37">
        <f t="shared" si="5"/>
        <v>-0.68423595969301121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7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36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>
        <f t="shared" si="14"/>
        <v>2.4652338813930847</v>
      </c>
      <c r="AH20" s="38" t="str">
        <f t="shared" si="15"/>
        <v xml:space="preserve"> </v>
      </c>
      <c r="AI20" s="1">
        <f t="shared" si="16"/>
        <v>146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665</v>
      </c>
      <c r="AP20" t="s">
        <v>1293</v>
      </c>
      <c r="AQ20" s="22">
        <v>68.423595969301118</v>
      </c>
      <c r="AR20" s="21">
        <v>15.896956727349975</v>
      </c>
      <c r="AS20">
        <v>21.559856073130401</v>
      </c>
      <c r="AT20">
        <v>-68.423595969301118</v>
      </c>
      <c r="AU20">
        <v>-15.896956727349975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17</v>
      </c>
      <c r="D21" s="4">
        <v>2</v>
      </c>
      <c r="E21" s="4">
        <v>6</v>
      </c>
      <c r="F21" s="4">
        <v>25</v>
      </c>
      <c r="G21" s="4">
        <v>204</v>
      </c>
      <c r="H21" s="4">
        <v>208.95</v>
      </c>
      <c r="I21" s="34">
        <v>45975.895767900001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2.7760000000000002</v>
      </c>
      <c r="O21" s="4">
        <v>174.85148514851488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-2.3689877961234673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10</v>
      </c>
      <c r="D22" s="4">
        <v>1</v>
      </c>
      <c r="E22" s="4">
        <v>4</v>
      </c>
      <c r="F22" s="4">
        <v>15</v>
      </c>
      <c r="G22" s="4">
        <v>84</v>
      </c>
      <c r="H22" s="4">
        <v>86.79</v>
      </c>
      <c r="I22" s="34">
        <v>21352.92564768</v>
      </c>
      <c r="J22" s="35">
        <v>26.420091324200914</v>
      </c>
      <c r="K22" s="35">
        <v>25.091066782307028</v>
      </c>
      <c r="L22" s="35">
        <v>13.247565050202947</v>
      </c>
      <c r="M22" s="35">
        <v>12.264395945611867</v>
      </c>
      <c r="N22" s="4">
        <v>3.2850000000000001</v>
      </c>
      <c r="O22" s="4">
        <v>-2.5222551928783372</v>
      </c>
      <c r="P22" s="35">
        <v>2.3251526673579903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2.3251526676079903</v>
      </c>
      <c r="AH22" s="38" t="str">
        <f t="shared" si="15"/>
        <v xml:space="preserve"> </v>
      </c>
      <c r="AI22" s="1">
        <f t="shared" si="16"/>
        <v>160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-35.988751116101824</v>
      </c>
      <c r="AR22" s="21">
        <v>-0.48724078650852487</v>
      </c>
      <c r="AS22">
        <v>-3.2146560663671053</v>
      </c>
      <c r="AT22">
        <v>35.988751116101824</v>
      </c>
      <c r="AU22">
        <v>0.48724078650852487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10</v>
      </c>
      <c r="D23" s="4">
        <v>2</v>
      </c>
      <c r="E23" s="4">
        <v>7</v>
      </c>
      <c r="F23" s="4">
        <v>19</v>
      </c>
      <c r="G23" s="4">
        <v>103</v>
      </c>
      <c r="H23" s="4">
        <v>103.76</v>
      </c>
      <c r="I23" s="34">
        <v>51252.440013120002</v>
      </c>
      <c r="J23" s="35">
        <v>24.587677725118485</v>
      </c>
      <c r="K23" s="35">
        <v>23.614019116977698</v>
      </c>
      <c r="L23" s="35">
        <v>14.240432488660961</v>
      </c>
      <c r="M23" s="35">
        <v>13.126607864149699</v>
      </c>
      <c r="N23" s="4">
        <v>4.22</v>
      </c>
      <c r="O23" s="4">
        <v>6.8354430379746729</v>
      </c>
      <c r="P23" s="35">
        <v>2.7428681572860447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2.7428681575460447</v>
      </c>
      <c r="AH23" s="38" t="str">
        <f t="shared" si="15"/>
        <v xml:space="preserve"> </v>
      </c>
      <c r="AI23" s="1">
        <f t="shared" si="16"/>
        <v>125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-26.557003367405606</v>
      </c>
      <c r="AR23" s="21">
        <v>-8.0184745626269418</v>
      </c>
      <c r="AS23">
        <v>-0.73245952197379394</v>
      </c>
      <c r="AT23">
        <v>26.557003367405606</v>
      </c>
      <c r="AU23">
        <v>8.0184745626269418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4</v>
      </c>
      <c r="D24" s="4">
        <v>0</v>
      </c>
      <c r="E24" s="4">
        <v>6</v>
      </c>
      <c r="F24" s="4">
        <v>10</v>
      </c>
      <c r="G24" s="4">
        <v>21</v>
      </c>
      <c r="H24" s="4">
        <v>20.93</v>
      </c>
      <c r="I24" s="34">
        <v>13895.27329008</v>
      </c>
      <c r="J24" s="35">
        <v>15.492227979274611</v>
      </c>
      <c r="K24" s="35">
        <v>14.335616438356164</v>
      </c>
      <c r="L24" s="35">
        <v>10.382026756836225</v>
      </c>
      <c r="M24" s="35">
        <v>9.2824482928592555</v>
      </c>
      <c r="N24" s="4">
        <v>1.351</v>
      </c>
      <c r="O24" s="4">
        <v>8.9516129032258061</v>
      </c>
      <c r="P24" s="35">
        <v>2.7902532250358338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2.7902532253058339</v>
      </c>
      <c r="AH24" s="38" t="str">
        <f t="shared" si="15"/>
        <v xml:space="preserve"> </v>
      </c>
      <c r="AI24" s="1">
        <f t="shared" si="16"/>
        <v>118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20.258839795240402</v>
      </c>
      <c r="AR24" s="21">
        <v>21.248831871167628</v>
      </c>
      <c r="AS24">
        <v>0.33444816053511683</v>
      </c>
      <c r="AT24">
        <v>-20.258839795240402</v>
      </c>
      <c r="AU24">
        <v>-21.248831871167628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3</v>
      </c>
      <c r="D25" s="4">
        <v>3</v>
      </c>
      <c r="E25" s="4">
        <v>7</v>
      </c>
      <c r="F25" s="4">
        <v>13</v>
      </c>
      <c r="G25" s="4">
        <v>54</v>
      </c>
      <c r="H25" s="4">
        <v>52.81</v>
      </c>
      <c r="I25" s="34">
        <v>38381.938330000004</v>
      </c>
      <c r="J25" s="35">
        <v>11.918302866170166</v>
      </c>
      <c r="K25" s="35">
        <v>11.896823608920929</v>
      </c>
      <c r="L25" s="35" t="s">
        <v>1238</v>
      </c>
      <c r="M25" s="35" t="s">
        <v>1238</v>
      </c>
      <c r="N25" s="4">
        <v>4.4390000000000001</v>
      </c>
      <c r="O25" s="4">
        <v>-2.2522522522530043E-2</v>
      </c>
      <c r="P25" s="35">
        <v>2.1700435523575079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-0.3865444663662766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75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2.1700435526375079</v>
      </c>
      <c r="AH25" s="38" t="str">
        <f t="shared" si="15"/>
        <v xml:space="preserve"> </v>
      </c>
      <c r="AI25" s="1">
        <f t="shared" si="16"/>
        <v>171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38.654446636627661</v>
      </c>
      <c r="AR25" s="21" t="e">
        <v>#VALUE!</v>
      </c>
      <c r="AS25">
        <v>2.2533611058511704</v>
      </c>
      <c r="AT25">
        <v>-38.654446636627661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3</v>
      </c>
      <c r="D26" s="4">
        <v>0</v>
      </c>
      <c r="E26" s="4">
        <v>16</v>
      </c>
      <c r="F26" s="4">
        <v>19</v>
      </c>
      <c r="G26" s="4">
        <v>191</v>
      </c>
      <c r="H26" s="4">
        <v>198.32</v>
      </c>
      <c r="I26" s="34">
        <v>65103.96127552</v>
      </c>
      <c r="J26" s="35">
        <v>11.689260874690557</v>
      </c>
      <c r="K26" s="35">
        <v>12.123731507519256</v>
      </c>
      <c r="L26" s="35">
        <v>11.093677782296327</v>
      </c>
      <c r="M26" s="35">
        <v>11.139114558244835</v>
      </c>
      <c r="N26" s="4">
        <v>16.358000000000001</v>
      </c>
      <c r="O26" s="4">
        <v>-7.2675736961451243</v>
      </c>
      <c r="P26" s="35">
        <v>1.5192617991125454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>
        <f t="shared" si="5"/>
        <v>-0.39833365134381904</v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>
        <f t="shared" si="9"/>
        <v>71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>
        <v>39.833365134381907</v>
      </c>
      <c r="AR26" s="21">
        <v>15.850719261010681</v>
      </c>
      <c r="AS26">
        <v>-3.6910044372730932</v>
      </c>
      <c r="AT26">
        <v>-39.833365134381907</v>
      </c>
      <c r="AU26">
        <v>-15.850719261010681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11</v>
      </c>
      <c r="D27" s="4">
        <v>0</v>
      </c>
      <c r="E27" s="4">
        <v>8</v>
      </c>
      <c r="F27" s="4">
        <v>19</v>
      </c>
      <c r="G27" s="4">
        <v>60</v>
      </c>
      <c r="H27" s="4">
        <v>48.48</v>
      </c>
      <c r="I27" s="34">
        <v>42177.599999999999</v>
      </c>
      <c r="J27" s="35">
        <v>10.585152838427947</v>
      </c>
      <c r="K27" s="35">
        <v>10.251638824275744</v>
      </c>
      <c r="L27" s="35" t="s">
        <v>1238</v>
      </c>
      <c r="M27" s="35" t="s">
        <v>1238</v>
      </c>
      <c r="N27" s="4">
        <v>4.7290000000000001</v>
      </c>
      <c r="O27" s="4">
        <v>3.0283224400871509</v>
      </c>
      <c r="P27" s="35">
        <v>2.7805280528052809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0.23762376267623761</v>
      </c>
      <c r="T27" s="37" t="str">
        <f t="shared" si="3"/>
        <v/>
      </c>
      <c r="U27" s="37" t="str">
        <f t="shared" si="4"/>
        <v/>
      </c>
      <c r="V27" s="37">
        <f t="shared" si="5"/>
        <v>-0.45516398970493943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51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32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2.780528053105281</v>
      </c>
      <c r="AH27" s="38" t="str">
        <f t="shared" si="15"/>
        <v xml:space="preserve"> </v>
      </c>
      <c r="AI27" s="1">
        <f t="shared" si="16"/>
        <v>119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45.516398970493945</v>
      </c>
      <c r="AR27" s="21" t="e">
        <v>#VALUE!</v>
      </c>
      <c r="AS27">
        <v>23.762376237623762</v>
      </c>
      <c r="AT27">
        <v>-45.516398970493945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5</v>
      </c>
      <c r="D28" s="4">
        <v>2</v>
      </c>
      <c r="E28" s="4">
        <v>10</v>
      </c>
      <c r="F28" s="4">
        <v>17</v>
      </c>
      <c r="G28" s="4">
        <v>55</v>
      </c>
      <c r="H28" s="4">
        <v>54.8</v>
      </c>
      <c r="I28" s="34">
        <v>8158.8807927999987</v>
      </c>
      <c r="J28" s="35">
        <v>21.256788207913111</v>
      </c>
      <c r="K28" s="35">
        <v>36.927223719676547</v>
      </c>
      <c r="L28" s="35">
        <v>23.309165137614681</v>
      </c>
      <c r="M28" s="35">
        <v>22.293364898136826</v>
      </c>
      <c r="N28" s="4">
        <v>1.484</v>
      </c>
      <c r="O28" s="4" t="s">
        <v>132</v>
      </c>
      <c r="P28" s="35">
        <v>2.9817518248175183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2.9817518251275184</v>
      </c>
      <c r="AH28" s="38" t="str">
        <f t="shared" si="15"/>
        <v xml:space="preserve"> </v>
      </c>
      <c r="AI28" s="1">
        <f t="shared" si="16"/>
        <v>97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>
        <v>-9.4123425109324153</v>
      </c>
      <c r="AR28" s="21">
        <v>-76.807864753990685</v>
      </c>
      <c r="AS28">
        <v>0.36496350364965124</v>
      </c>
      <c r="AT28">
        <v>9.4123425109324153</v>
      </c>
      <c r="AU28">
        <v>76.807864753990685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3</v>
      </c>
      <c r="D29" s="4">
        <v>0</v>
      </c>
      <c r="E29" s="4">
        <v>0</v>
      </c>
      <c r="F29" s="4">
        <v>3</v>
      </c>
      <c r="G29" s="4">
        <v>152</v>
      </c>
      <c r="H29" s="4">
        <v>142.52000000000001</v>
      </c>
      <c r="I29" s="34">
        <v>8641.8187766400006</v>
      </c>
      <c r="J29" s="35">
        <v>16.552845528455286</v>
      </c>
      <c r="K29" s="35">
        <v>14.841195459752162</v>
      </c>
      <c r="L29" s="35" t="s">
        <v>1238</v>
      </c>
      <c r="M29" s="35" t="s">
        <v>1238</v>
      </c>
      <c r="N29" s="4">
        <v>9.6029999999999998</v>
      </c>
      <c r="O29" s="4">
        <v>12.315789473684198</v>
      </c>
      <c r="P29" s="35">
        <v>1.778697726634858</v>
      </c>
      <c r="Q29" s="36">
        <f t="shared" si="0"/>
        <v>100.00000000032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14.799658971259543</v>
      </c>
      <c r="AR29" s="21" t="e">
        <v>#VALUE!</v>
      </c>
      <c r="AS29">
        <v>6.6516980072972132</v>
      </c>
      <c r="AT29">
        <v>-14.799658971259543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6</v>
      </c>
      <c r="D30" s="4">
        <v>0</v>
      </c>
      <c r="E30" s="4">
        <v>6</v>
      </c>
      <c r="F30" s="4">
        <v>12</v>
      </c>
      <c r="G30" s="4">
        <v>107.5</v>
      </c>
      <c r="H30" s="4">
        <v>109.16</v>
      </c>
      <c r="I30" s="34">
        <v>20549.042520000003</v>
      </c>
      <c r="J30" s="35">
        <v>30.063343431561549</v>
      </c>
      <c r="K30" s="35">
        <v>26.335343787696015</v>
      </c>
      <c r="L30" s="35">
        <v>18.843749421742483</v>
      </c>
      <c r="M30" s="35">
        <v>15.816432939653778</v>
      </c>
      <c r="N30" s="4">
        <v>4.1450000000000005</v>
      </c>
      <c r="O30" s="4">
        <v>13.561643835616454</v>
      </c>
      <c r="P30" s="35">
        <v>1.6397947966288018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-54.741195912810483</v>
      </c>
      <c r="AR30" s="21">
        <v>-42.9361832372553</v>
      </c>
      <c r="AS30">
        <v>-1.5207035544155367</v>
      </c>
      <c r="AT30">
        <v>54.741195912810483</v>
      </c>
      <c r="AU30">
        <v>42.9361832372553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13</v>
      </c>
      <c r="D31" s="4">
        <v>2</v>
      </c>
      <c r="E31" s="4">
        <v>7</v>
      </c>
      <c r="F31" s="4">
        <v>22</v>
      </c>
      <c r="G31" s="4">
        <v>110</v>
      </c>
      <c r="H31" s="4">
        <v>99.67</v>
      </c>
      <c r="I31" s="34">
        <v>16106.792600700001</v>
      </c>
      <c r="J31" s="35">
        <v>22.688367857955839</v>
      </c>
      <c r="K31" s="35">
        <v>20.303524139335916</v>
      </c>
      <c r="L31" s="35">
        <v>12.953677118855527</v>
      </c>
      <c r="M31" s="35">
        <v>11.73021465692551</v>
      </c>
      <c r="N31" s="4">
        <v>4.9089999999999998</v>
      </c>
      <c r="O31" s="4">
        <v>9.3318485523385206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-16.780929028807545</v>
      </c>
      <c r="AR31" s="21">
        <v>1.7419981120847416</v>
      </c>
      <c r="AS31">
        <v>10.364201866158318</v>
      </c>
      <c r="AT31">
        <v>16.780929028807545</v>
      </c>
      <c r="AU31">
        <v>-1.7419981120847416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9</v>
      </c>
      <c r="D32" s="4">
        <v>5</v>
      </c>
      <c r="E32" s="4">
        <v>9</v>
      </c>
      <c r="F32" s="4">
        <v>23</v>
      </c>
      <c r="G32" s="4">
        <v>80.5</v>
      </c>
      <c r="H32" s="4">
        <v>89.64</v>
      </c>
      <c r="I32" s="34">
        <v>9504.801078120001</v>
      </c>
      <c r="J32" s="35">
        <v>14.779884583676834</v>
      </c>
      <c r="K32" s="35">
        <v>18.301347488770929</v>
      </c>
      <c r="L32" s="35">
        <v>10.899227053140097</v>
      </c>
      <c r="M32" s="35">
        <v>12.151788830527536</v>
      </c>
      <c r="N32" s="4">
        <v>6.0650000000000004</v>
      </c>
      <c r="O32" s="4">
        <v>10.675182481751824</v>
      </c>
      <c r="P32" s="35">
        <v>1.6376617581436859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23.925393689564423</v>
      </c>
      <c r="AR32" s="21">
        <v>17.325693504789541</v>
      </c>
      <c r="AS32">
        <v>-10.196340919232483</v>
      </c>
      <c r="AT32">
        <v>-23.925393689564423</v>
      </c>
      <c r="AU32">
        <v>-17.325693504789541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12</v>
      </c>
      <c r="D33" s="4">
        <v>1</v>
      </c>
      <c r="E33" s="4">
        <v>5</v>
      </c>
      <c r="F33" s="4">
        <v>18</v>
      </c>
      <c r="G33" s="4">
        <v>305</v>
      </c>
      <c r="H33" s="4">
        <v>274.95</v>
      </c>
      <c r="I33" s="34">
        <v>21669.622802099999</v>
      </c>
      <c r="J33" s="35" t="s">
        <v>1238</v>
      </c>
      <c r="K33" s="35" t="s">
        <v>1238</v>
      </c>
      <c r="L33" s="35">
        <v>33.437223814522312</v>
      </c>
      <c r="M33" s="35">
        <v>28.445145206880657</v>
      </c>
      <c r="N33" s="4">
        <v>6.6740000000000004</v>
      </c>
      <c r="O33" s="4">
        <v>20.687160940325498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>
        <v>-153.63259949652459</v>
      </c>
      <c r="AS33">
        <v>10.929259865430074</v>
      </c>
      <c r="AT33" t="e">
        <v>#VALUE!</v>
      </c>
      <c r="AU33">
        <v>153.63259949652459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8</v>
      </c>
      <c r="D34" s="4">
        <v>0</v>
      </c>
      <c r="E34" s="4">
        <v>7</v>
      </c>
      <c r="F34" s="4">
        <v>15</v>
      </c>
      <c r="G34" s="4">
        <v>77</v>
      </c>
      <c r="H34" s="4">
        <v>66.11</v>
      </c>
      <c r="I34" s="34">
        <v>8125.7790911000002</v>
      </c>
      <c r="J34" s="35">
        <v>10.36694370393602</v>
      </c>
      <c r="K34" s="35">
        <v>9.3481334841628954</v>
      </c>
      <c r="L34" s="35">
        <v>5.3460049331830115</v>
      </c>
      <c r="M34" s="35">
        <v>5.0542006704607472</v>
      </c>
      <c r="N34" s="4">
        <v>7.0720000000000001</v>
      </c>
      <c r="O34" s="4">
        <v>10.155763239875391</v>
      </c>
      <c r="P34" s="35">
        <v>2.2613825442444413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0.16472545794071555</v>
      </c>
      <c r="T34" s="37" t="str">
        <f t="shared" si="3"/>
        <v/>
      </c>
      <c r="U34" s="37" t="str">
        <f t="shared" si="4"/>
        <v/>
      </c>
      <c r="V34" s="37">
        <f t="shared" si="5"/>
        <v>-0.46639558891387223</v>
      </c>
      <c r="W34" s="37" t="str">
        <f t="shared" si="6"/>
        <v/>
      </c>
      <c r="X34" s="37">
        <f t="shared" si="7"/>
        <v>-0.59448752813756223</v>
      </c>
      <c r="Y34" s="1" t="str">
        <f t="shared" si="8"/>
        <v xml:space="preserve"> </v>
      </c>
      <c r="Z34" s="1">
        <f t="shared" si="9"/>
        <v>45</v>
      </c>
      <c r="AA34" s="1" t="str">
        <f t="shared" si="8"/>
        <v xml:space="preserve"> </v>
      </c>
      <c r="AB34" s="1">
        <f t="shared" si="10"/>
        <v>26</v>
      </c>
      <c r="AC34" s="1">
        <f t="shared" si="11"/>
        <v>60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2.2613825446144413</v>
      </c>
      <c r="AH34" s="38" t="str">
        <f t="shared" si="15"/>
        <v xml:space="preserve"> </v>
      </c>
      <c r="AI34" s="1">
        <f t="shared" si="16"/>
        <v>165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>
        <v>46.639558891387225</v>
      </c>
      <c r="AR34" s="21">
        <v>59.448752813756222</v>
      </c>
      <c r="AS34">
        <v>16.472545757071554</v>
      </c>
      <c r="AT34">
        <v>-46.639558891387225</v>
      </c>
      <c r="AU34">
        <v>-59.448752813756222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8</v>
      </c>
      <c r="D35" s="4">
        <v>2</v>
      </c>
      <c r="E35" s="4">
        <v>11</v>
      </c>
      <c r="F35" s="4">
        <v>21</v>
      </c>
      <c r="G35" s="4">
        <v>124</v>
      </c>
      <c r="H35" s="4">
        <v>125.57</v>
      </c>
      <c r="I35" s="34">
        <v>40056.829999999994</v>
      </c>
      <c r="J35" s="35">
        <v>11.977298740938572</v>
      </c>
      <c r="K35" s="35">
        <v>12.081008274004233</v>
      </c>
      <c r="L35" s="35" t="s">
        <v>1238</v>
      </c>
      <c r="M35" s="35" t="s">
        <v>1238</v>
      </c>
      <c r="N35" s="4">
        <v>10.394</v>
      </c>
      <c r="O35" s="4">
        <v>-0.34515819750718685</v>
      </c>
      <c r="P35" s="35">
        <v>1.6660030262005259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>
        <f t="shared" si="5"/>
        <v>-0.38350784729016896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78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38.350784729016894</v>
      </c>
      <c r="AR35" s="21" t="e">
        <v>#VALUE!</v>
      </c>
      <c r="AS35">
        <v>-1.250298638209757</v>
      </c>
      <c r="AT35">
        <v>-38.350784729016894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1</v>
      </c>
      <c r="D36" s="4">
        <v>2</v>
      </c>
      <c r="E36" s="4">
        <v>8</v>
      </c>
      <c r="F36" s="4">
        <v>11</v>
      </c>
      <c r="G36" s="4">
        <v>122.5</v>
      </c>
      <c r="H36" s="4">
        <v>138.9</v>
      </c>
      <c r="I36" s="34">
        <v>12906.109489500001</v>
      </c>
      <c r="J36" s="35">
        <v>28.410717938228675</v>
      </c>
      <c r="K36" s="35">
        <v>26.08450704225352</v>
      </c>
      <c r="L36" s="35">
        <v>20.608664328510883</v>
      </c>
      <c r="M36" s="35">
        <v>19.260460256760446</v>
      </c>
      <c r="N36" s="4">
        <v>4.8890000000000002</v>
      </c>
      <c r="O36" s="4">
        <v>8.6444444444444493</v>
      </c>
      <c r="P36" s="35">
        <v>0.76313894888408929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-46.234848446285717</v>
      </c>
      <c r="AR36" s="21">
        <v>-56.323656975413506</v>
      </c>
      <c r="AS36">
        <v>-11.807055435565161</v>
      </c>
      <c r="AT36">
        <v>46.234848446285717</v>
      </c>
      <c r="AU36">
        <v>56.323656975413506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18</v>
      </c>
      <c r="D37" s="4">
        <v>0</v>
      </c>
      <c r="E37" s="4">
        <v>5</v>
      </c>
      <c r="F37" s="4">
        <v>23</v>
      </c>
      <c r="G37" s="4">
        <v>145</v>
      </c>
      <c r="H37" s="4">
        <v>102.56</v>
      </c>
      <c r="I37" s="34">
        <v>22706.873432320001</v>
      </c>
      <c r="J37" s="35">
        <v>9.8284619070436037</v>
      </c>
      <c r="K37" s="35">
        <v>9.3024943310657591</v>
      </c>
      <c r="L37" s="35">
        <v>7.0546235335326024</v>
      </c>
      <c r="M37" s="35">
        <v>6.7613209330233248</v>
      </c>
      <c r="N37" s="4">
        <v>11.025</v>
      </c>
      <c r="O37" s="4">
        <v>4.7008547008547108</v>
      </c>
      <c r="P37" s="35">
        <v>0</v>
      </c>
      <c r="Q37" s="36">
        <f t="shared" si="0"/>
        <v>78.260869565617384</v>
      </c>
      <c r="R37" s="36" t="str">
        <f t="shared" si="1"/>
        <v xml:space="preserve"> </v>
      </c>
      <c r="S37" s="37">
        <f t="shared" si="2"/>
        <v>0.41380655266209038</v>
      </c>
      <c r="T37" s="37" t="str">
        <f t="shared" si="3"/>
        <v/>
      </c>
      <c r="U37" s="37" t="str">
        <f t="shared" si="4"/>
        <v/>
      </c>
      <c r="V37" s="37">
        <f t="shared" si="5"/>
        <v>-0.49411217253940931</v>
      </c>
      <c r="W37" s="37" t="str">
        <f t="shared" si="6"/>
        <v/>
      </c>
      <c r="X37" s="37">
        <f t="shared" si="7"/>
        <v>-0.46488305512309969</v>
      </c>
      <c r="Y37" s="1" t="str">
        <f t="shared" si="8"/>
        <v xml:space="preserve"> </v>
      </c>
      <c r="Z37" s="1">
        <f t="shared" si="9"/>
        <v>34</v>
      </c>
      <c r="AA37" s="1" t="str">
        <f t="shared" si="8"/>
        <v xml:space="preserve"> </v>
      </c>
      <c r="AB37" s="1">
        <f t="shared" si="10"/>
        <v>49</v>
      </c>
      <c r="AC37" s="1">
        <f t="shared" si="11"/>
        <v>4</v>
      </c>
      <c r="AD37" s="1" t="str">
        <f t="shared" si="12"/>
        <v xml:space="preserve"> </v>
      </c>
      <c r="AE37" s="1">
        <f t="shared" si="13"/>
        <v>42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49.411217253940933</v>
      </c>
      <c r="AR37" s="21">
        <v>46.488305512309971</v>
      </c>
      <c r="AS37">
        <v>41.380655226209043</v>
      </c>
      <c r="AT37">
        <v>-49.411217253940933</v>
      </c>
      <c r="AU37">
        <v>-46.488305512309971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24</v>
      </c>
      <c r="D38" s="4">
        <v>1</v>
      </c>
      <c r="E38" s="4">
        <v>3</v>
      </c>
      <c r="F38" s="4">
        <v>28</v>
      </c>
      <c r="G38" s="4">
        <v>76.5</v>
      </c>
      <c r="H38" s="4">
        <v>66.849999999999994</v>
      </c>
      <c r="I38" s="34">
        <v>61408.851009449994</v>
      </c>
      <c r="J38" s="35">
        <v>22.357859531772572</v>
      </c>
      <c r="K38" s="35">
        <v>16.042716582673386</v>
      </c>
      <c r="L38" s="35">
        <v>16.91721051212938</v>
      </c>
      <c r="M38" s="35">
        <v>12.995455317210535</v>
      </c>
      <c r="N38" s="4">
        <v>4.1669999999999998</v>
      </c>
      <c r="O38" s="4">
        <v>37.072368421052623</v>
      </c>
      <c r="P38" s="35">
        <v>1.3343305908750938</v>
      </c>
      <c r="Q38" s="36">
        <f t="shared" si="0"/>
        <v>85.714285714695706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22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-15.07974586635703</v>
      </c>
      <c r="AR38" s="21">
        <v>-28.322737025726497</v>
      </c>
      <c r="AS38">
        <v>14.435302916978321</v>
      </c>
      <c r="AT38">
        <v>15.07974586635703</v>
      </c>
      <c r="AU38">
        <v>28.322737025726497</v>
      </c>
      <c r="AV38" t="s">
        <v>1381</v>
      </c>
    </row>
    <row r="39" spans="1:48" x14ac:dyDescent="0.25">
      <c r="A39" s="14">
        <v>4.200000000000002E-10</v>
      </c>
      <c r="B39" t="s">
        <v>1207</v>
      </c>
      <c r="C39" s="4">
        <v>4</v>
      </c>
      <c r="D39" s="4">
        <v>1</v>
      </c>
      <c r="E39" s="4">
        <v>3</v>
      </c>
      <c r="F39" s="4">
        <v>8</v>
      </c>
      <c r="G39" s="4">
        <v>11</v>
      </c>
      <c r="H39" s="4">
        <v>10.210000000000001</v>
      </c>
      <c r="I39" s="34">
        <v>16377.322698170001</v>
      </c>
      <c r="J39" s="35">
        <v>17.159663865546221</v>
      </c>
      <c r="K39" s="35">
        <v>16.467741935483872</v>
      </c>
      <c r="L39" s="35">
        <v>15.50397651146276</v>
      </c>
      <c r="M39" s="35">
        <v>11.681706442850956</v>
      </c>
      <c r="N39" s="4">
        <v>0.62</v>
      </c>
      <c r="O39" s="4">
        <v>13.345521023765988</v>
      </c>
      <c r="P39" s="35">
        <v>4.8579823702252689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4.8579823706452689</v>
      </c>
      <c r="AH39" s="38" t="str">
        <f t="shared" si="15"/>
        <v xml:space="preserve"> </v>
      </c>
      <c r="AI39" s="1">
        <f t="shared" si="16"/>
        <v>23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1207</v>
      </c>
      <c r="AP39" t="s">
        <v>1242</v>
      </c>
      <c r="AQ39" s="22">
        <v>11.676260690657958</v>
      </c>
      <c r="AR39" s="21">
        <v>-17.602881356062007</v>
      </c>
      <c r="AS39">
        <v>7.7375122428991139</v>
      </c>
      <c r="AT39">
        <v>-11.676260690657958</v>
      </c>
      <c r="AU39">
        <v>17.602881356062007</v>
      </c>
      <c r="AV39" t="s">
        <v>1382</v>
      </c>
    </row>
    <row r="40" spans="1:48" x14ac:dyDescent="0.25">
      <c r="A40" s="14">
        <v>4.3000000000000022E-10</v>
      </c>
      <c r="B40" t="s">
        <v>905</v>
      </c>
      <c r="C40" s="4">
        <v>15</v>
      </c>
      <c r="D40" s="4">
        <v>4</v>
      </c>
      <c r="E40" s="4">
        <v>23</v>
      </c>
      <c r="F40" s="4">
        <v>42</v>
      </c>
      <c r="G40" s="4">
        <v>50</v>
      </c>
      <c r="H40" s="4">
        <v>55.31</v>
      </c>
      <c r="I40" s="34">
        <v>64693.979556160004</v>
      </c>
      <c r="J40" s="35" t="s">
        <v>1238</v>
      </c>
      <c r="K40" s="35" t="s">
        <v>1238</v>
      </c>
      <c r="L40" s="35" t="s">
        <v>1238</v>
      </c>
      <c r="M40" s="35">
        <v>37.729721978960896</v>
      </c>
      <c r="N40" s="4">
        <v>1.153</v>
      </c>
      <c r="O40" s="4">
        <v>80.15625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80.156250000430006</v>
      </c>
      <c r="AL40" s="25" t="str">
        <f t="shared" si="18"/>
        <v xml:space="preserve"> </v>
      </c>
      <c r="AM40" s="1">
        <f t="shared" si="19"/>
        <v>1</v>
      </c>
      <c r="AN40" s="1" t="str">
        <f t="shared" si="19"/>
        <v xml:space="preserve"> </v>
      </c>
      <c r="AO40" t="s">
        <v>905</v>
      </c>
      <c r="AP40" t="s">
        <v>1293</v>
      </c>
      <c r="AQ40" s="22" t="e">
        <v>#VALUE!</v>
      </c>
      <c r="AR40" s="21" t="e">
        <v>#VALUE!</v>
      </c>
      <c r="AS40">
        <v>-9.6004339179171954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1</v>
      </c>
      <c r="E41" s="4">
        <v>4</v>
      </c>
      <c r="F41" s="4">
        <v>18</v>
      </c>
      <c r="G41" s="4">
        <v>110</v>
      </c>
      <c r="H41" s="4">
        <v>101.34</v>
      </c>
      <c r="I41" s="34">
        <v>23165.601648480002</v>
      </c>
      <c r="J41" s="35">
        <v>24.496011602610587</v>
      </c>
      <c r="K41" s="35">
        <v>23.350230414746544</v>
      </c>
      <c r="L41" s="35">
        <v>18.247353233880606</v>
      </c>
      <c r="M41" s="35">
        <v>17.290566091382107</v>
      </c>
      <c r="N41" s="4">
        <v>4.34</v>
      </c>
      <c r="O41" s="4">
        <v>3.5799522673030895</v>
      </c>
      <c r="P41" s="35">
        <v>0.56838365896980469</v>
      </c>
      <c r="Q41" s="36">
        <f t="shared" si="0"/>
        <v>72.222222222662225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61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-26.085182079335855</v>
      </c>
      <c r="AR41" s="21">
        <v>-38.4123173715871</v>
      </c>
      <c r="AS41">
        <v>8.5454904282612922</v>
      </c>
      <c r="AT41">
        <v>26.085182079335855</v>
      </c>
      <c r="AU41">
        <v>38.4123173715871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1</v>
      </c>
      <c r="E42" s="4">
        <v>6</v>
      </c>
      <c r="F42" s="4">
        <v>10</v>
      </c>
      <c r="G42" s="4">
        <v>92</v>
      </c>
      <c r="H42" s="4">
        <v>82.9</v>
      </c>
      <c r="I42" s="34">
        <v>4084.6619811000005</v>
      </c>
      <c r="J42" s="35">
        <v>5.9968171296296298</v>
      </c>
      <c r="K42" s="35">
        <v>5.722766809333149</v>
      </c>
      <c r="L42" s="35">
        <v>8.0950171170454421</v>
      </c>
      <c r="M42" s="35">
        <v>7.8242528859639657</v>
      </c>
      <c r="N42" s="4">
        <v>14.486000000000001</v>
      </c>
      <c r="O42" s="4">
        <v>1.8706047819971872</v>
      </c>
      <c r="P42" s="35">
        <v>1.5705669481302775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-0.69133351504240315</v>
      </c>
      <c r="W42" s="37" t="str">
        <f t="shared" si="6"/>
        <v/>
      </c>
      <c r="X42" s="37">
        <f t="shared" si="7"/>
        <v>-0.38596569925958446</v>
      </c>
      <c r="Y42" s="1" t="str">
        <f t="shared" si="8"/>
        <v xml:space="preserve"> </v>
      </c>
      <c r="Z42" s="1">
        <f t="shared" si="9"/>
        <v>6</v>
      </c>
      <c r="AA42" s="1" t="str">
        <f t="shared" si="8"/>
        <v xml:space="preserve"> </v>
      </c>
      <c r="AB42" s="1">
        <f t="shared" si="10"/>
        <v>71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69.133351504240309</v>
      </c>
      <c r="AR42" s="21">
        <v>38.596569925958448</v>
      </c>
      <c r="AS42">
        <v>10.97708082026536</v>
      </c>
      <c r="AT42">
        <v>-69.133351504240309</v>
      </c>
      <c r="AU42">
        <v>-38.596569925958448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15</v>
      </c>
      <c r="D43" s="4">
        <v>1</v>
      </c>
      <c r="E43" s="4">
        <v>13</v>
      </c>
      <c r="F43" s="4">
        <v>29</v>
      </c>
      <c r="G43" s="4">
        <v>252</v>
      </c>
      <c r="H43" s="4">
        <v>223.48</v>
      </c>
      <c r="I43" s="34">
        <v>131810.02791012</v>
      </c>
      <c r="J43" s="35">
        <v>15.316290864231373</v>
      </c>
      <c r="K43" s="35">
        <v>14.209957398105168</v>
      </c>
      <c r="L43" s="35">
        <v>11.717048385859979</v>
      </c>
      <c r="M43" s="35">
        <v>10.961604619881992</v>
      </c>
      <c r="N43" s="4">
        <v>15.727</v>
      </c>
      <c r="O43" s="4">
        <v>6.1201079622132255</v>
      </c>
      <c r="P43" s="35">
        <v>2.8485770538750672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2.8485770543350672</v>
      </c>
      <c r="AH43" s="38" t="str">
        <f t="shared" si="15"/>
        <v xml:space="preserve"> </v>
      </c>
      <c r="AI43" s="1">
        <f t="shared" si="16"/>
        <v>109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21.164418366340342</v>
      </c>
      <c r="AR43" s="21">
        <v>11.122243371128404</v>
      </c>
      <c r="AS43">
        <v>12.761768390907481</v>
      </c>
      <c r="AT43">
        <v>-21.164418366340342</v>
      </c>
      <c r="AU43">
        <v>-11.122243371128404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8</v>
      </c>
      <c r="D44" s="4">
        <v>0</v>
      </c>
      <c r="E44" s="4">
        <v>4</v>
      </c>
      <c r="F44" s="4">
        <v>12</v>
      </c>
      <c r="G44" s="4">
        <v>189</v>
      </c>
      <c r="H44" s="4">
        <v>178.82</v>
      </c>
      <c r="I44" s="34">
        <v>22655.704330879998</v>
      </c>
      <c r="J44" s="35">
        <v>10.953751914241961</v>
      </c>
      <c r="K44" s="35">
        <v>9.8101821373710756</v>
      </c>
      <c r="L44" s="35">
        <v>7.4991165422375525</v>
      </c>
      <c r="M44" s="35">
        <v>7.2919374509426538</v>
      </c>
      <c r="N44" s="4">
        <v>18.228000000000002</v>
      </c>
      <c r="O44" s="4">
        <v>12.372850009247282</v>
      </c>
      <c r="P44" s="35">
        <v>2.2944860753830665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-0.43619156172677342</v>
      </c>
      <c r="W44" s="37" t="str">
        <f t="shared" si="6"/>
        <v/>
      </c>
      <c r="X44" s="37">
        <f t="shared" si="7"/>
        <v>-0.43116676399760734</v>
      </c>
      <c r="Y44" s="1" t="str">
        <f t="shared" si="8"/>
        <v xml:space="preserve"> </v>
      </c>
      <c r="Z44" s="1">
        <f t="shared" si="9"/>
        <v>59</v>
      </c>
      <c r="AA44" s="1" t="str">
        <f t="shared" si="8"/>
        <v xml:space="preserve"> </v>
      </c>
      <c r="AB44" s="1">
        <f t="shared" si="10"/>
        <v>59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2.2944860758530665</v>
      </c>
      <c r="AH44" s="38" t="str">
        <f t="shared" si="15"/>
        <v xml:space="preserve"> </v>
      </c>
      <c r="AI44" s="1">
        <f t="shared" si="16"/>
        <v>162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43.619156172677343</v>
      </c>
      <c r="AR44" s="21">
        <v>43.116676399760735</v>
      </c>
      <c r="AS44">
        <v>5.6928755172799494</v>
      </c>
      <c r="AT44">
        <v>-43.619156172677343</v>
      </c>
      <c r="AU44">
        <v>-43.116676399760735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10</v>
      </c>
      <c r="D45" s="4">
        <v>1</v>
      </c>
      <c r="E45" s="4">
        <v>11</v>
      </c>
      <c r="F45" s="4">
        <v>22</v>
      </c>
      <c r="G45" s="4">
        <v>227</v>
      </c>
      <c r="H45" s="4">
        <v>256.25</v>
      </c>
      <c r="I45" s="34">
        <v>113503.48646874999</v>
      </c>
      <c r="J45" s="35" t="s">
        <v>1238</v>
      </c>
      <c r="K45" s="35" t="s">
        <v>1238</v>
      </c>
      <c r="L45" s="35">
        <v>28.542621200889549</v>
      </c>
      <c r="M45" s="35">
        <v>26.742531372828005</v>
      </c>
      <c r="N45" s="4">
        <v>4.024</v>
      </c>
      <c r="O45" s="4">
        <v>44.904573280518541</v>
      </c>
      <c r="P45" s="35">
        <v>1.7393170731707317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-116.50539087165699</v>
      </c>
      <c r="AS45">
        <v>-11.414634146341463</v>
      </c>
      <c r="AT45" t="e">
        <v>#VALUE!</v>
      </c>
      <c r="AU45">
        <v>116.50539087165699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53</v>
      </c>
      <c r="D46" s="4">
        <v>0</v>
      </c>
      <c r="E46" s="4">
        <v>5</v>
      </c>
      <c r="F46" s="4">
        <v>58</v>
      </c>
      <c r="G46" s="4">
        <v>2404</v>
      </c>
      <c r="H46" s="4">
        <v>2134.87</v>
      </c>
      <c r="I46" s="34">
        <v>1062760.58258228</v>
      </c>
      <c r="J46" s="35" t="s">
        <v>1238</v>
      </c>
      <c r="K46" s="35" t="s">
        <v>1238</v>
      </c>
      <c r="L46" s="35">
        <v>25.531151938488851</v>
      </c>
      <c r="M46" s="35">
        <v>21.189881243693552</v>
      </c>
      <c r="N46" s="4">
        <v>40.785000000000004</v>
      </c>
      <c r="O46" s="4">
        <v>20.840863974400779</v>
      </c>
      <c r="P46" s="35">
        <v>0</v>
      </c>
      <c r="Q46" s="36">
        <f t="shared" si="0"/>
        <v>91.379310345317592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>
        <f t="shared" si="13"/>
        <v>9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-93.662382685228621</v>
      </c>
      <c r="AS46">
        <v>12.606388210991781</v>
      </c>
      <c r="AT46" t="e">
        <v>#VALUE!</v>
      </c>
      <c r="AU46">
        <v>93.662382685228621</v>
      </c>
      <c r="AV46" t="s">
        <v>1389</v>
      </c>
    </row>
    <row r="47" spans="1:48" x14ac:dyDescent="0.25">
      <c r="A47" s="14">
        <v>5.0000000000000013E-10</v>
      </c>
      <c r="B47" t="s">
        <v>906</v>
      </c>
      <c r="C47" s="4">
        <v>9</v>
      </c>
      <c r="D47" s="4">
        <v>1</v>
      </c>
      <c r="E47" s="4">
        <v>19</v>
      </c>
      <c r="F47" s="4">
        <v>29</v>
      </c>
      <c r="G47" s="4">
        <v>220</v>
      </c>
      <c r="H47" s="4">
        <v>223.47</v>
      </c>
      <c r="I47" s="34">
        <v>17090.812857689998</v>
      </c>
      <c r="J47" s="35">
        <v>23.429440134200043</v>
      </c>
      <c r="K47" s="35">
        <v>25.377015671133314</v>
      </c>
      <c r="L47" s="35">
        <v>15.159802968764344</v>
      </c>
      <c r="M47" s="35">
        <v>16.290167126086704</v>
      </c>
      <c r="N47" s="4">
        <v>8.8060000000000009</v>
      </c>
      <c r="O47" s="4">
        <v>-9.496402877697836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906</v>
      </c>
      <c r="AP47" t="s">
        <v>1293</v>
      </c>
      <c r="AQ47" s="22">
        <v>-20.595355409722572</v>
      </c>
      <c r="AR47" s="21">
        <v>-14.99220916638655</v>
      </c>
      <c r="AS47">
        <v>-1.5527811339329678</v>
      </c>
      <c r="AT47">
        <v>20.595355409722572</v>
      </c>
      <c r="AU47">
        <v>14.99220916638655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6</v>
      </c>
      <c r="D48" s="4">
        <v>3</v>
      </c>
      <c r="E48" s="4">
        <v>6</v>
      </c>
      <c r="F48" s="4">
        <v>15</v>
      </c>
      <c r="G48" s="4">
        <v>262</v>
      </c>
      <c r="H48" s="4">
        <v>291.98</v>
      </c>
      <c r="I48" s="34">
        <v>24990.488781439999</v>
      </c>
      <c r="J48" s="35" t="s">
        <v>1238</v>
      </c>
      <c r="K48" s="35" t="s">
        <v>1238</v>
      </c>
      <c r="L48" s="35">
        <v>35.074590803932907</v>
      </c>
      <c r="M48" s="35">
        <v>31.356756721820062</v>
      </c>
      <c r="N48" s="4">
        <v>6.3020000000000005</v>
      </c>
      <c r="O48" s="4">
        <v>5.3846153846153859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-166.05257934167074</v>
      </c>
      <c r="AS48">
        <v>-10.267826563463256</v>
      </c>
      <c r="AT48" t="e">
        <v>#VALUE!</v>
      </c>
      <c r="AU48">
        <v>166.05257934167074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20</v>
      </c>
      <c r="D49" s="4">
        <v>0</v>
      </c>
      <c r="E49" s="4">
        <v>4</v>
      </c>
      <c r="F49" s="4">
        <v>24</v>
      </c>
      <c r="G49" s="4">
        <v>340</v>
      </c>
      <c r="H49" s="4">
        <v>297.82</v>
      </c>
      <c r="I49" s="34">
        <v>75516.340240539997</v>
      </c>
      <c r="J49" s="35">
        <v>15.330210531734185</v>
      </c>
      <c r="K49" s="35">
        <v>13.245274627529463</v>
      </c>
      <c r="L49" s="35">
        <v>9.3043092495549722</v>
      </c>
      <c r="M49" s="35">
        <v>8.040567399327049</v>
      </c>
      <c r="N49" s="4">
        <v>22.484999999999999</v>
      </c>
      <c r="O49" s="4">
        <v>15.66358024691357</v>
      </c>
      <c r="P49" s="35">
        <v>1.288026324625613</v>
      </c>
      <c r="Q49" s="36">
        <f t="shared" si="0"/>
        <v>83.333333333853332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>
        <f t="shared" si="13"/>
        <v>24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21.092771445198753</v>
      </c>
      <c r="AR49" s="21">
        <v>29.423681984649274</v>
      </c>
      <c r="AS49">
        <v>14.162917198307712</v>
      </c>
      <c r="AT49">
        <v>-21.092771445198753</v>
      </c>
      <c r="AU49">
        <v>-29.423681984649274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2</v>
      </c>
      <c r="E50" s="4">
        <v>12</v>
      </c>
      <c r="F50" s="4">
        <v>20</v>
      </c>
      <c r="G50" s="4">
        <v>227</v>
      </c>
      <c r="H50" s="4">
        <v>235.73</v>
      </c>
      <c r="I50" s="34">
        <v>54590.847018619999</v>
      </c>
      <c r="J50" s="35">
        <v>25.827763777802122</v>
      </c>
      <c r="K50" s="35">
        <v>22.620669801362634</v>
      </c>
      <c r="L50" s="35">
        <v>19.211257154072619</v>
      </c>
      <c r="M50" s="35">
        <v>17.52243929600726</v>
      </c>
      <c r="N50" s="4">
        <v>10.420999999999999</v>
      </c>
      <c r="O50" s="4">
        <v>13.64231188658669</v>
      </c>
      <c r="P50" s="35">
        <v>0.80176473083612609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-32.939939425861667</v>
      </c>
      <c r="AR50" s="21">
        <v>-45.723853110897196</v>
      </c>
      <c r="AS50">
        <v>-3.7033894710049586</v>
      </c>
      <c r="AT50">
        <v>32.939939425861667</v>
      </c>
      <c r="AU50">
        <v>45.723853110897196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3</v>
      </c>
      <c r="D51" s="4">
        <v>1</v>
      </c>
      <c r="E51" s="4">
        <v>9</v>
      </c>
      <c r="F51" s="4">
        <v>13</v>
      </c>
      <c r="G51" s="4">
        <v>49</v>
      </c>
      <c r="H51" s="4">
        <v>43.93</v>
      </c>
      <c r="I51" s="34">
        <v>7165.5087542399988</v>
      </c>
      <c r="J51" s="35">
        <v>19.463890119627823</v>
      </c>
      <c r="K51" s="35">
        <v>18.011480114801149</v>
      </c>
      <c r="L51" s="35">
        <v>12.286370501777562</v>
      </c>
      <c r="M51" s="35">
        <v>11.696111079083995</v>
      </c>
      <c r="N51" s="4">
        <v>2.4390000000000001</v>
      </c>
      <c r="O51" s="4">
        <v>9.8648648648648578</v>
      </c>
      <c r="P51" s="35">
        <v>2.3901661734577737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2.3901661739977738</v>
      </c>
      <c r="AH51" s="38" t="str">
        <f t="shared" si="15"/>
        <v xml:space="preserve"> </v>
      </c>
      <c r="AI51" s="1">
        <f t="shared" si="16"/>
        <v>153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-0.18398788821283318</v>
      </c>
      <c r="AR51" s="21">
        <v>6.8037434558237191</v>
      </c>
      <c r="AS51">
        <v>11.541088094696118</v>
      </c>
      <c r="AT51">
        <v>0.18398788821283318</v>
      </c>
      <c r="AU51">
        <v>-6.8037434558237191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9</v>
      </c>
      <c r="D52" s="4">
        <v>2</v>
      </c>
      <c r="E52" s="4">
        <v>20</v>
      </c>
      <c r="F52" s="4">
        <v>31</v>
      </c>
      <c r="G52" s="4">
        <v>32</v>
      </c>
      <c r="H52" s="4">
        <v>27.36</v>
      </c>
      <c r="I52" s="34">
        <v>10288.352812319999</v>
      </c>
      <c r="J52" s="35" t="s">
        <v>1238</v>
      </c>
      <c r="K52" s="35" t="s">
        <v>1238</v>
      </c>
      <c r="L52" s="35">
        <v>5.449790214516316</v>
      </c>
      <c r="M52" s="35">
        <v>5.2757897959694811</v>
      </c>
      <c r="N52" s="4">
        <v>-0.13100000000000001</v>
      </c>
      <c r="O52" s="4" t="s">
        <v>132</v>
      </c>
      <c r="P52" s="35">
        <v>3.6549707602339181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0.16959064382485373</v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-0.58661506514839168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27</v>
      </c>
      <c r="AC52" s="1">
        <f t="shared" si="20"/>
        <v>54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3.6549707607839181</v>
      </c>
      <c r="AH52" s="38" t="str">
        <f t="shared" si="15"/>
        <v xml:space="preserve"> </v>
      </c>
      <c r="AI52" s="1">
        <f t="shared" si="16"/>
        <v>57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58.661506514839168</v>
      </c>
      <c r="AS52">
        <v>16.959064327485372</v>
      </c>
      <c r="AT52" t="e">
        <v>#VALUE!</v>
      </c>
      <c r="AU52">
        <v>-58.661506514839168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1</v>
      </c>
      <c r="D53" s="4">
        <v>0</v>
      </c>
      <c r="E53" s="4">
        <v>4</v>
      </c>
      <c r="F53" s="4">
        <v>5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13</v>
      </c>
      <c r="D54" s="4">
        <v>1</v>
      </c>
      <c r="E54" s="4">
        <v>13</v>
      </c>
      <c r="F54" s="4">
        <v>27</v>
      </c>
      <c r="G54" s="4">
        <v>260</v>
      </c>
      <c r="H54" s="4">
        <v>256.01</v>
      </c>
      <c r="I54" s="34">
        <v>56495.898176819996</v>
      </c>
      <c r="J54" s="35">
        <v>31.027754211610716</v>
      </c>
      <c r="K54" s="35">
        <v>26.98819312671305</v>
      </c>
      <c r="L54" s="35">
        <v>16.745641125446785</v>
      </c>
      <c r="M54" s="35">
        <v>14.67000090098345</v>
      </c>
      <c r="N54" s="4">
        <v>9.4860000000000007</v>
      </c>
      <c r="O54" s="4">
        <v>15.542021924482336</v>
      </c>
      <c r="P54" s="35">
        <v>2.0174993164329518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2.0174993170029518</v>
      </c>
      <c r="AH54" s="38" t="str">
        <f t="shared" si="15"/>
        <v xml:space="preserve"> </v>
      </c>
      <c r="AI54" s="1">
        <f t="shared" si="16"/>
        <v>178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-59.705183960106091</v>
      </c>
      <c r="AR54" s="21">
        <v>-27.021325467766012</v>
      </c>
      <c r="AS54">
        <v>1.5585328698097811</v>
      </c>
      <c r="AT54">
        <v>59.705183960106091</v>
      </c>
      <c r="AU54">
        <v>27.021325467766012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11</v>
      </c>
      <c r="D55" s="4">
        <v>2</v>
      </c>
      <c r="E55" s="4">
        <v>4</v>
      </c>
      <c r="F55" s="4">
        <v>17</v>
      </c>
      <c r="G55" s="4">
        <v>115</v>
      </c>
      <c r="H55" s="4">
        <v>104.07</v>
      </c>
      <c r="I55" s="34">
        <v>31023.38720085</v>
      </c>
      <c r="J55" s="35">
        <v>28.380147259340056</v>
      </c>
      <c r="K55" s="35">
        <v>27.200731834814427</v>
      </c>
      <c r="L55" s="35">
        <v>17.586770540219511</v>
      </c>
      <c r="M55" s="35">
        <v>17.061984382961338</v>
      </c>
      <c r="N55" s="4">
        <v>3.8260000000000001</v>
      </c>
      <c r="O55" s="4">
        <v>2.2994652406417071</v>
      </c>
      <c r="P55" s="35">
        <v>0.94743922359950039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-46.077495907574907</v>
      </c>
      <c r="AR55" s="21">
        <v>-33.401575250618535</v>
      </c>
      <c r="AS55">
        <v>10.502546363024901</v>
      </c>
      <c r="AT55">
        <v>46.077495907574907</v>
      </c>
      <c r="AU55">
        <v>33.401575250618535</v>
      </c>
      <c r="AV55" t="s">
        <v>1398</v>
      </c>
    </row>
    <row r="56" spans="1:48" x14ac:dyDescent="0.25">
      <c r="A56" s="14">
        <v>5.8999999999999982E-10</v>
      </c>
      <c r="B56" t="s">
        <v>907</v>
      </c>
      <c r="C56" s="4">
        <v>17</v>
      </c>
      <c r="D56" s="4">
        <v>2</v>
      </c>
      <c r="E56" s="4">
        <v>5</v>
      </c>
      <c r="F56" s="4">
        <v>24</v>
      </c>
      <c r="G56" s="4">
        <v>100</v>
      </c>
      <c r="H56" s="4">
        <v>88.32</v>
      </c>
      <c r="I56" s="34">
        <v>22547.0573568</v>
      </c>
      <c r="J56" s="35">
        <v>18.908156711624919</v>
      </c>
      <c r="K56" s="35">
        <v>17.720706260032102</v>
      </c>
      <c r="L56" s="35">
        <v>11.814645773852998</v>
      </c>
      <c r="M56" s="35">
        <v>10.656329225612186</v>
      </c>
      <c r="N56" s="4">
        <v>4.984</v>
      </c>
      <c r="O56" s="4">
        <v>3.833333333333337</v>
      </c>
      <c r="P56" s="35">
        <v>1.0326086956521741</v>
      </c>
      <c r="Q56" s="36">
        <f t="shared" si="0"/>
        <v>70.833333333923335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68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907</v>
      </c>
      <c r="AP56" t="s">
        <v>1248</v>
      </c>
      <c r="AQ56" s="22">
        <v>2.676467481923761</v>
      </c>
      <c r="AR56" s="21">
        <v>10.381934326392772</v>
      </c>
      <c r="AS56">
        <v>13.224637681159424</v>
      </c>
      <c r="AT56">
        <v>-2.676467481923761</v>
      </c>
      <c r="AU56">
        <v>-10.381934326392772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8</v>
      </c>
      <c r="D57" s="4">
        <v>0</v>
      </c>
      <c r="E57" s="4">
        <v>2</v>
      </c>
      <c r="F57" s="4">
        <v>10</v>
      </c>
      <c r="G57" s="4">
        <v>182</v>
      </c>
      <c r="H57" s="4">
        <v>174.93</v>
      </c>
      <c r="I57" s="34">
        <v>21463.889133750003</v>
      </c>
      <c r="J57" s="35" t="s">
        <v>1238</v>
      </c>
      <c r="K57" s="35" t="s">
        <v>1238</v>
      </c>
      <c r="L57" s="35">
        <v>29.293751497005989</v>
      </c>
      <c r="M57" s="35">
        <v>26.18406690454951</v>
      </c>
      <c r="N57" s="4">
        <v>2.73</v>
      </c>
      <c r="O57" s="4">
        <v>-33.365877471320488</v>
      </c>
      <c r="P57" s="35">
        <v>2.4181101011833306</v>
      </c>
      <c r="Q57" s="36">
        <f t="shared" si="0"/>
        <v>80.000000000599996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36</v>
      </c>
      <c r="AF57" s="1" t="str">
        <f t="shared" si="13"/>
        <v xml:space="preserve"> </v>
      </c>
      <c r="AG57" s="38">
        <f t="shared" si="14"/>
        <v>2.4181101017833306</v>
      </c>
      <c r="AH57" s="38" t="str">
        <f t="shared" si="15"/>
        <v xml:space="preserve"> </v>
      </c>
      <c r="AI57" s="1">
        <f t="shared" si="16"/>
        <v>150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-122.20296704070081</v>
      </c>
      <c r="AS57">
        <v>4.0416166466586523</v>
      </c>
      <c r="AT57" t="e">
        <v>#VALUE!</v>
      </c>
      <c r="AU57">
        <v>122.20296704070081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7</v>
      </c>
      <c r="D58" s="4">
        <v>2</v>
      </c>
      <c r="E58" s="4">
        <v>3</v>
      </c>
      <c r="F58" s="4">
        <v>12</v>
      </c>
      <c r="G58" s="4">
        <v>34</v>
      </c>
      <c r="H58" s="4">
        <v>33.36</v>
      </c>
      <c r="I58" s="34">
        <v>14442.913861679999</v>
      </c>
      <c r="J58" s="35">
        <v>15.75070821529745</v>
      </c>
      <c r="K58" s="35">
        <v>14.087837837837839</v>
      </c>
      <c r="L58" s="35">
        <v>8.1622074696433415</v>
      </c>
      <c r="M58" s="35">
        <v>7.7140306650940982</v>
      </c>
      <c r="N58" s="4">
        <v>2.3679999999999999</v>
      </c>
      <c r="O58" s="4">
        <v>12.227488151658768</v>
      </c>
      <c r="P58" s="35">
        <v>0.23980815347721823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-0.3808690848142513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73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554</v>
      </c>
      <c r="AP58" t="s">
        <v>1244</v>
      </c>
      <c r="AQ58" s="22">
        <v>18.928397592993239</v>
      </c>
      <c r="AR58" s="21">
        <v>38.086908481425127</v>
      </c>
      <c r="AS58">
        <v>1.9184652278177561</v>
      </c>
      <c r="AT58">
        <v>-18.928397592993239</v>
      </c>
      <c r="AU58">
        <v>-38.086908481425127</v>
      </c>
      <c r="AV58" t="s">
        <v>1401</v>
      </c>
    </row>
    <row r="59" spans="1:48" x14ac:dyDescent="0.25">
      <c r="A59" s="14">
        <v>6.1999999999999972E-10</v>
      </c>
      <c r="B59" t="s">
        <v>1208</v>
      </c>
      <c r="C59" s="4">
        <v>7</v>
      </c>
      <c r="D59" s="4">
        <v>2</v>
      </c>
      <c r="E59" s="4">
        <v>3</v>
      </c>
      <c r="F59" s="4">
        <v>12</v>
      </c>
      <c r="G59" s="4">
        <v>124</v>
      </c>
      <c r="H59" s="4">
        <v>120.45</v>
      </c>
      <c r="I59" s="34">
        <v>14727.112786650001</v>
      </c>
      <c r="J59" s="35">
        <v>27.811129069498961</v>
      </c>
      <c r="K59" s="35">
        <v>25.75368826170622</v>
      </c>
      <c r="L59" s="35">
        <v>16.472851903597622</v>
      </c>
      <c r="M59" s="35">
        <v>14.87949122636814</v>
      </c>
      <c r="N59" s="4">
        <v>4.6770000000000005</v>
      </c>
      <c r="O59" s="4">
        <v>7.5172413793103425</v>
      </c>
      <c r="P59" s="35">
        <v>1.9095060190950603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1208</v>
      </c>
      <c r="AP59" t="s">
        <v>1250</v>
      </c>
      <c r="AQ59" s="22">
        <v>-43.148661481936301</v>
      </c>
      <c r="AR59" s="21">
        <v>-24.952127383737643</v>
      </c>
      <c r="AS59">
        <v>2.9472810294728147</v>
      </c>
      <c r="AT59">
        <v>43.148661481936301</v>
      </c>
      <c r="AU59">
        <v>24.952127383737643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26</v>
      </c>
      <c r="D60" s="4">
        <v>1</v>
      </c>
      <c r="E60" s="4">
        <v>8</v>
      </c>
      <c r="F60" s="4">
        <v>35</v>
      </c>
      <c r="G60" s="4">
        <v>69.5</v>
      </c>
      <c r="H60" s="4">
        <v>63.52</v>
      </c>
      <c r="I60" s="34">
        <v>48799.879646400004</v>
      </c>
      <c r="J60" s="35">
        <v>28.703117939448713</v>
      </c>
      <c r="K60" s="35">
        <v>25.915952672378623</v>
      </c>
      <c r="L60" s="35">
        <v>20.395171152282646</v>
      </c>
      <c r="M60" s="35">
        <v>17.870270904645476</v>
      </c>
      <c r="N60" s="4">
        <v>2.4510000000000001</v>
      </c>
      <c r="O60" s="4">
        <v>8.9333333333333353</v>
      </c>
      <c r="P60" s="35">
        <v>0.62185138539042817</v>
      </c>
      <c r="Q60" s="36">
        <f t="shared" si="0"/>
        <v>74.285714286344287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>
        <f t="shared" si="13"/>
        <v>55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-47.739881510113037</v>
      </c>
      <c r="AR60" s="21">
        <v>-54.70423935982727</v>
      </c>
      <c r="AS60">
        <v>9.4143576826196451</v>
      </c>
      <c r="AT60">
        <v>47.739881510113037</v>
      </c>
      <c r="AU60">
        <v>54.70423935982727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12</v>
      </c>
      <c r="D61" s="4">
        <v>0</v>
      </c>
      <c r="E61" s="4">
        <v>12</v>
      </c>
      <c r="F61" s="4">
        <v>24</v>
      </c>
      <c r="G61" s="4">
        <v>225.5</v>
      </c>
      <c r="H61" s="4">
        <v>227.53</v>
      </c>
      <c r="I61" s="34">
        <v>31777.248216350003</v>
      </c>
      <c r="J61" s="35">
        <v>35.961751224909122</v>
      </c>
      <c r="K61" s="35" t="s">
        <v>1238</v>
      </c>
      <c r="L61" s="35">
        <v>26.126926451661266</v>
      </c>
      <c r="M61" s="35">
        <v>24.478939275936497</v>
      </c>
      <c r="N61" s="4">
        <v>5.0529999999999999</v>
      </c>
      <c r="O61" s="4">
        <v>13.755065285907243</v>
      </c>
      <c r="P61" s="35">
        <v>2.7802927086538038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2.7802927092938039</v>
      </c>
      <c r="AH61" s="38" t="str">
        <f t="shared" si="15"/>
        <v xml:space="preserve"> </v>
      </c>
      <c r="AI61" s="1">
        <f t="shared" si="16"/>
        <v>120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-85.101314640185038</v>
      </c>
      <c r="AR61" s="21">
        <v>-98.181532939086338</v>
      </c>
      <c r="AS61">
        <v>-0.89219004087373044</v>
      </c>
      <c r="AT61">
        <v>85.101314640185038</v>
      </c>
      <c r="AU61">
        <v>98.181532939086338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23</v>
      </c>
      <c r="D62" s="4">
        <v>0</v>
      </c>
      <c r="E62" s="4">
        <v>12</v>
      </c>
      <c r="F62" s="4">
        <v>35</v>
      </c>
      <c r="G62" s="4">
        <v>360</v>
      </c>
      <c r="H62" s="4">
        <v>317.77</v>
      </c>
      <c r="I62" s="34">
        <v>126406.45567552999</v>
      </c>
      <c r="J62" s="35">
        <v>14.92508571696961</v>
      </c>
      <c r="K62" s="35">
        <v>13.597928880140357</v>
      </c>
      <c r="L62" s="35">
        <v>13.271793718252654</v>
      </c>
      <c r="M62" s="35">
        <v>11.726762695117751</v>
      </c>
      <c r="N62" s="4">
        <v>23.369</v>
      </c>
      <c r="O62" s="4">
        <v>9.7651479567872279</v>
      </c>
      <c r="P62" s="35">
        <v>4.0900651414545113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4.0900651421045113</v>
      </c>
      <c r="AH62" s="38" t="str">
        <f t="shared" si="15"/>
        <v xml:space="preserve"> </v>
      </c>
      <c r="AI62" s="1">
        <f t="shared" si="16"/>
        <v>42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23.178018499417362</v>
      </c>
      <c r="AR62" s="21">
        <v>-0.67102339040749914</v>
      </c>
      <c r="AS62">
        <v>13.289486106303317</v>
      </c>
      <c r="AT62">
        <v>-23.178018499417362</v>
      </c>
      <c r="AU62">
        <v>0.67102339040749914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5</v>
      </c>
      <c r="D63" s="4">
        <v>2</v>
      </c>
      <c r="E63" s="4">
        <v>7</v>
      </c>
      <c r="F63" s="4">
        <v>14</v>
      </c>
      <c r="G63" s="4">
        <v>139.5</v>
      </c>
      <c r="H63" s="4">
        <v>138.13</v>
      </c>
      <c r="I63" s="34">
        <v>11534.254748219999</v>
      </c>
      <c r="J63" s="35">
        <v>21.05319311080628</v>
      </c>
      <c r="K63" s="35">
        <v>19.5873511060692</v>
      </c>
      <c r="L63" s="35">
        <v>13.154283582089553</v>
      </c>
      <c r="M63" s="35">
        <v>12.508330967925064</v>
      </c>
      <c r="N63" s="4">
        <v>7.0520000000000005</v>
      </c>
      <c r="O63" s="4">
        <v>6.8484848484848468</v>
      </c>
      <c r="P63" s="35">
        <v>1.7512488235719974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-8.3644035523127602</v>
      </c>
      <c r="AR63" s="21">
        <v>0.22033055295707094</v>
      </c>
      <c r="AS63">
        <v>0.99181930065881385</v>
      </c>
      <c r="AT63">
        <v>8.3644035523127602</v>
      </c>
      <c r="AU63">
        <v>-0.22033055295707094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5</v>
      </c>
      <c r="D64" s="4">
        <v>2</v>
      </c>
      <c r="E64" s="4">
        <v>8</v>
      </c>
      <c r="F64" s="4">
        <v>15</v>
      </c>
      <c r="G64" s="4">
        <v>128</v>
      </c>
      <c r="H64" s="4">
        <v>139.32</v>
      </c>
      <c r="I64" s="34">
        <v>25185.735865080002</v>
      </c>
      <c r="J64" s="35">
        <v>38.560752836977578</v>
      </c>
      <c r="K64" s="35">
        <v>35.851775604734947</v>
      </c>
      <c r="L64" s="35">
        <v>18.631861223987524</v>
      </c>
      <c r="M64" s="35">
        <v>17.356075941470024</v>
      </c>
      <c r="N64" s="4">
        <v>3.613</v>
      </c>
      <c r="O64" s="4">
        <v>9.4848484848484755</v>
      </c>
      <c r="P64" s="35">
        <v>1.5511053689348264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-98.478822652436946</v>
      </c>
      <c r="AR64" s="21">
        <v>-41.32893992371551</v>
      </c>
      <c r="AS64">
        <v>-8.1251794430088999</v>
      </c>
      <c r="AT64">
        <v>98.478822652436946</v>
      </c>
      <c r="AU64">
        <v>41.32893992371551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12</v>
      </c>
      <c r="D65" s="4">
        <v>1</v>
      </c>
      <c r="E65" s="4">
        <v>17</v>
      </c>
      <c r="F65" s="4">
        <v>30</v>
      </c>
      <c r="G65" s="4">
        <v>144</v>
      </c>
      <c r="H65" s="4">
        <v>135.87</v>
      </c>
      <c r="I65" s="34">
        <v>109788.48501768</v>
      </c>
      <c r="J65" s="35">
        <v>16.730698189878094</v>
      </c>
      <c r="K65" s="35">
        <v>15.034856700232377</v>
      </c>
      <c r="L65" s="35" t="s">
        <v>1238</v>
      </c>
      <c r="M65" s="35" t="s">
        <v>1238</v>
      </c>
      <c r="N65" s="4">
        <v>9.0370000000000008</v>
      </c>
      <c r="O65" s="4">
        <v>10.207317073170751</v>
      </c>
      <c r="P65" s="35">
        <v>1.3108118054022229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224</v>
      </c>
      <c r="AP65" t="s">
        <v>1246</v>
      </c>
      <c r="AQ65" s="22">
        <v>13.884220753700916</v>
      </c>
      <c r="AR65" s="21" t="e">
        <v>#VALUE!</v>
      </c>
      <c r="AS65">
        <v>5.9836608522852774</v>
      </c>
      <c r="AT65">
        <v>-13.884220753700916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11</v>
      </c>
      <c r="D66" s="4">
        <v>0</v>
      </c>
      <c r="E66" s="4">
        <v>12</v>
      </c>
      <c r="F66" s="4">
        <v>23</v>
      </c>
      <c r="G66" s="4">
        <v>1310</v>
      </c>
      <c r="H66" s="4">
        <v>1053.21</v>
      </c>
      <c r="I66" s="34">
        <v>24848.079152310002</v>
      </c>
      <c r="J66" s="35">
        <v>16.842197844372663</v>
      </c>
      <c r="K66" s="35">
        <v>15.979517523896224</v>
      </c>
      <c r="L66" s="35">
        <v>11.70272731574387</v>
      </c>
      <c r="M66" s="35">
        <v>11.445685209097377</v>
      </c>
      <c r="N66" s="4">
        <v>65.91</v>
      </c>
      <c r="O66" s="4">
        <v>3.9180134016554859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0.24381652351070987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28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13.310312867519459</v>
      </c>
      <c r="AR66" s="21">
        <v>11.230873509242411</v>
      </c>
      <c r="AS66">
        <v>24.381652282070988</v>
      </c>
      <c r="AT66">
        <v>-13.310312867519459</v>
      </c>
      <c r="AU66">
        <v>-11.230873509242411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10</v>
      </c>
      <c r="D67" s="4">
        <v>3</v>
      </c>
      <c r="E67" s="4">
        <v>17</v>
      </c>
      <c r="F67" s="4">
        <v>30</v>
      </c>
      <c r="G67" s="4">
        <v>348.5</v>
      </c>
      <c r="H67" s="4">
        <v>340.49</v>
      </c>
      <c r="I67" s="34">
        <v>191747.69530192</v>
      </c>
      <c r="J67" s="35" t="s">
        <v>1238</v>
      </c>
      <c r="K67" s="35" t="s">
        <v>1238</v>
      </c>
      <c r="L67" s="35" t="s">
        <v>1238</v>
      </c>
      <c r="M67" s="35">
        <v>27.391127903173047</v>
      </c>
      <c r="N67" s="4">
        <v>5.242</v>
      </c>
      <c r="O67" s="4">
        <v>-41.101123595505626</v>
      </c>
      <c r="P67" s="35">
        <v>2.4693823607154393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2.4693823614154393</v>
      </c>
      <c r="AH67" s="38" t="str">
        <f t="shared" si="15"/>
        <v xml:space="preserve"> </v>
      </c>
      <c r="AI67" s="1">
        <f t="shared" si="16"/>
        <v>145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2.3524919968280988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16</v>
      </c>
      <c r="D68" s="4">
        <v>2</v>
      </c>
      <c r="E68" s="4">
        <v>13</v>
      </c>
      <c r="F68" s="4">
        <v>31</v>
      </c>
      <c r="G68" s="4">
        <v>37</v>
      </c>
      <c r="H68" s="4">
        <v>34.85</v>
      </c>
      <c r="I68" s="34">
        <v>307939.79104690003</v>
      </c>
      <c r="J68" s="35">
        <v>12.172546280125744</v>
      </c>
      <c r="K68" s="35">
        <v>11.497855493236555</v>
      </c>
      <c r="L68" s="35" t="s">
        <v>1238</v>
      </c>
      <c r="M68" s="35" t="s">
        <v>1238</v>
      </c>
      <c r="N68" s="4">
        <v>3.0310000000000001</v>
      </c>
      <c r="O68" s="4">
        <v>3.095238095238102</v>
      </c>
      <c r="P68" s="35">
        <v>2.2697274031563848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-0.37345812085783281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81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2.2697274038663848</v>
      </c>
      <c r="AH68" s="38" t="str">
        <f t="shared" si="15"/>
        <v xml:space="preserve"> </v>
      </c>
      <c r="AI68" s="1">
        <f t="shared" si="16"/>
        <v>164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37.34581208578328</v>
      </c>
      <c r="AR68" s="21" t="e">
        <v>#VALUE!</v>
      </c>
      <c r="AS68">
        <v>6.1692969870875025</v>
      </c>
      <c r="AT68">
        <v>-37.34581208578328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12</v>
      </c>
      <c r="D69" s="4">
        <v>1</v>
      </c>
      <c r="E69" s="4">
        <v>6</v>
      </c>
      <c r="F69" s="4">
        <v>19</v>
      </c>
      <c r="G69" s="4">
        <v>95</v>
      </c>
      <c r="H69" s="4">
        <v>93.14</v>
      </c>
      <c r="I69" s="34">
        <v>47553.173638659995</v>
      </c>
      <c r="J69" s="35">
        <v>27.531776529707361</v>
      </c>
      <c r="K69" s="35">
        <v>24.930406852248392</v>
      </c>
      <c r="L69" s="35">
        <v>18.283160985292696</v>
      </c>
      <c r="M69" s="35">
        <v>16.341058492458881</v>
      </c>
      <c r="N69" s="4">
        <v>3.7360000000000002</v>
      </c>
      <c r="O69" s="4" t="s">
        <v>132</v>
      </c>
      <c r="P69" s="35">
        <v>1.0371483787846252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-41.710785944671478</v>
      </c>
      <c r="AR69" s="21">
        <v>-38.683931220965029</v>
      </c>
      <c r="AS69">
        <v>1.9969937728151255</v>
      </c>
      <c r="AT69">
        <v>41.710785944671478</v>
      </c>
      <c r="AU69">
        <v>38.683931220965029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11</v>
      </c>
      <c r="D70" s="4">
        <v>0</v>
      </c>
      <c r="E70" s="4">
        <v>14</v>
      </c>
      <c r="F70" s="4">
        <v>25</v>
      </c>
      <c r="G70" s="4">
        <v>57.25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4.415</v>
      </c>
      <c r="O70" s="4">
        <v>1.0297482837528589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10</v>
      </c>
      <c r="D71" s="4">
        <v>2</v>
      </c>
      <c r="E71" s="4">
        <v>15</v>
      </c>
      <c r="F71" s="4">
        <v>27</v>
      </c>
      <c r="G71" s="4">
        <v>89</v>
      </c>
      <c r="H71" s="4">
        <v>90.21</v>
      </c>
      <c r="I71" s="34">
        <v>23344.313493869999</v>
      </c>
      <c r="J71" s="35">
        <v>17.371461582900054</v>
      </c>
      <c r="K71" s="35">
        <v>15.189425829264184</v>
      </c>
      <c r="L71" s="35">
        <v>8.7861752554086543</v>
      </c>
      <c r="M71" s="35">
        <v>8.0736228482678296</v>
      </c>
      <c r="N71" s="4">
        <v>5.9390000000000001</v>
      </c>
      <c r="O71" s="4">
        <v>11.635338345864657</v>
      </c>
      <c r="P71" s="35">
        <v>2.2170491076377346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>
        <f t="shared" si="7"/>
        <v>-0.333539027634979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>
        <f t="shared" si="10"/>
        <v>83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2.2170491083777346</v>
      </c>
      <c r="AH71" s="38" t="str">
        <f t="shared" si="15"/>
        <v xml:space="preserve"> </v>
      </c>
      <c r="AI71" s="1">
        <f t="shared" si="16"/>
        <v>168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10.586101435765228</v>
      </c>
      <c r="AR71" s="21">
        <v>33.353902763497899</v>
      </c>
      <c r="AS71">
        <v>-1.3413147101208223</v>
      </c>
      <c r="AT71">
        <v>-10.586101435765228</v>
      </c>
      <c r="AU71">
        <v>-33.353902763497899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11</v>
      </c>
      <c r="D72" s="4">
        <v>0</v>
      </c>
      <c r="E72" s="4">
        <v>7</v>
      </c>
      <c r="F72" s="4">
        <v>18</v>
      </c>
      <c r="G72" s="4">
        <v>276</v>
      </c>
      <c r="H72" s="4">
        <v>260.22000000000003</v>
      </c>
      <c r="I72" s="34">
        <v>70564.676572560013</v>
      </c>
      <c r="J72" s="35">
        <v>22.281017210377602</v>
      </c>
      <c r="K72" s="35">
        <v>21.726642731902814</v>
      </c>
      <c r="L72" s="35">
        <v>17.552331072690802</v>
      </c>
      <c r="M72" s="35">
        <v>16.399772774939198</v>
      </c>
      <c r="N72" s="4">
        <v>11.977</v>
      </c>
      <c r="O72" s="4">
        <v>2.5428082191780872</v>
      </c>
      <c r="P72" s="35">
        <v>1.3765275536084851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-14.684225230522131</v>
      </c>
      <c r="AR72" s="21">
        <v>-33.140340295137904</v>
      </c>
      <c r="AS72">
        <v>6.0640996080239651</v>
      </c>
      <c r="AT72">
        <v>14.684225230522131</v>
      </c>
      <c r="AU72">
        <v>33.140340295137904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8</v>
      </c>
      <c r="E73" s="4">
        <v>7</v>
      </c>
      <c r="F73" s="4">
        <v>15</v>
      </c>
      <c r="G73" s="4">
        <v>25</v>
      </c>
      <c r="H73" s="4">
        <v>24.36</v>
      </c>
      <c r="I73" s="34">
        <v>12104.424366720001</v>
      </c>
      <c r="J73" s="35">
        <v>9.959116925592804</v>
      </c>
      <c r="K73" s="35">
        <v>9.5081967213114762</v>
      </c>
      <c r="L73" s="35">
        <v>4.8135506891708069</v>
      </c>
      <c r="M73" s="35">
        <v>4.973074750075468</v>
      </c>
      <c r="N73" s="4">
        <v>2.5619999999999998</v>
      </c>
      <c r="O73" s="4">
        <v>9.0212765957446699</v>
      </c>
      <c r="P73" s="35">
        <v>4.4458128078817731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-0.48738713416557078</v>
      </c>
      <c r="W73" s="37" t="str">
        <f t="shared" si="27"/>
        <v/>
      </c>
      <c r="X73" s="37">
        <f t="shared" si="28"/>
        <v>-0.63487597508844784</v>
      </c>
      <c r="Y73" s="1" t="str">
        <f t="shared" si="29"/>
        <v xml:space="preserve"> </v>
      </c>
      <c r="Z73" s="1">
        <f t="shared" si="30"/>
        <v>36</v>
      </c>
      <c r="AA73" s="1" t="str">
        <f t="shared" si="29"/>
        <v xml:space="preserve"> </v>
      </c>
      <c r="AB73" s="1">
        <f t="shared" si="31"/>
        <v>19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4.4458128086417732</v>
      </c>
      <c r="AH73" s="38" t="str">
        <f t="shared" si="36"/>
        <v xml:space="preserve"> </v>
      </c>
      <c r="AI73" s="1">
        <f t="shared" si="37"/>
        <v>33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48.738713416557076</v>
      </c>
      <c r="AR73" s="21">
        <v>63.487597508844786</v>
      </c>
      <c r="AS73">
        <v>2.6272577996715896</v>
      </c>
      <c r="AT73">
        <v>-48.738713416557076</v>
      </c>
      <c r="AU73">
        <v>-63.487597508844786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4</v>
      </c>
      <c r="E74" s="4">
        <v>13</v>
      </c>
      <c r="F74" s="4">
        <v>18</v>
      </c>
      <c r="G74" s="4">
        <v>60</v>
      </c>
      <c r="H74" s="4">
        <v>71.400000000000006</v>
      </c>
      <c r="I74" s="34">
        <v>33458.948586300001</v>
      </c>
      <c r="J74" s="35" t="s">
        <v>1238</v>
      </c>
      <c r="K74" s="35">
        <v>39.230769230769234</v>
      </c>
      <c r="L74" s="35">
        <v>30.152384390192768</v>
      </c>
      <c r="M74" s="35">
        <v>28.993099619418285</v>
      </c>
      <c r="N74" s="4">
        <v>1.82</v>
      </c>
      <c r="O74" s="4">
        <v>5.0808314087759863</v>
      </c>
      <c r="P74" s="35">
        <v>0.9635854341736696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>
        <f t="shared" si="24"/>
        <v>-0.15966386477621858</v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>
        <f t="shared" si="33"/>
        <v>1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-128.71598659998611</v>
      </c>
      <c r="AS74">
        <v>-15.96638655462186</v>
      </c>
      <c r="AT74" t="e">
        <v>#VALUE!</v>
      </c>
      <c r="AU74">
        <v>128.71598659998611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25</v>
      </c>
      <c r="D75" s="4">
        <v>1</v>
      </c>
      <c r="E75" s="4">
        <v>3</v>
      </c>
      <c r="F75" s="4">
        <v>29</v>
      </c>
      <c r="G75" s="4">
        <v>30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>
        <v>0</v>
      </c>
      <c r="M75" s="35">
        <v>0</v>
      </c>
      <c r="N75" s="4">
        <v>1.089</v>
      </c>
      <c r="O75" s="4">
        <v>28.268551236749119</v>
      </c>
      <c r="P75" s="35" t="s">
        <v>137</v>
      </c>
      <c r="Q75" s="36">
        <f t="shared" si="21"/>
        <v>86.206896552504148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/>
      </c>
      <c r="X75" s="37">
        <f t="shared" si="28"/>
        <v>-1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1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19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248</v>
      </c>
      <c r="AP75" t="s">
        <v>1295</v>
      </c>
      <c r="AQ75" s="22" t="e">
        <v>#VALUE!</v>
      </c>
      <c r="AR75" s="21">
        <v>100</v>
      </c>
      <c r="AS75" t="s">
        <v>137</v>
      </c>
      <c r="AT75" t="e">
        <v>#VALUE!</v>
      </c>
      <c r="AU75">
        <v>-100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11</v>
      </c>
      <c r="D76" s="4">
        <v>3</v>
      </c>
      <c r="E76" s="4">
        <v>19</v>
      </c>
      <c r="F76" s="4">
        <v>33</v>
      </c>
      <c r="G76" s="4">
        <v>321</v>
      </c>
      <c r="H76" s="4">
        <v>333</v>
      </c>
      <c r="I76" s="34">
        <v>57963.315663000001</v>
      </c>
      <c r="J76" s="35">
        <v>10.04252239211074</v>
      </c>
      <c r="K76" s="35">
        <v>10.220367073844454</v>
      </c>
      <c r="L76" s="35">
        <v>7.1735871634484631</v>
      </c>
      <c r="M76" s="35">
        <v>7.6696563735844583</v>
      </c>
      <c r="N76" s="4">
        <v>32.582000000000001</v>
      </c>
      <c r="O76" s="4">
        <v>-2.9431039618707167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-0.48309411144704584</v>
      </c>
      <c r="W76" s="37" t="str">
        <f t="shared" si="27"/>
        <v/>
      </c>
      <c r="X76" s="37">
        <f t="shared" si="28"/>
        <v>-0.45585926329502402</v>
      </c>
      <c r="Y76" s="1" t="str">
        <f t="shared" si="29"/>
        <v xml:space="preserve"> </v>
      </c>
      <c r="Z76" s="1">
        <f t="shared" si="30"/>
        <v>39</v>
      </c>
      <c r="AA76" s="1" t="str">
        <f t="shared" si="29"/>
        <v xml:space="preserve"> </v>
      </c>
      <c r="AB76" s="1">
        <f t="shared" si="31"/>
        <v>52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48.309411144704583</v>
      </c>
      <c r="AR76" s="21">
        <v>45.585926329502399</v>
      </c>
      <c r="AS76">
        <v>-3.6036036036036001</v>
      </c>
      <c r="AT76">
        <v>-48.309411144704583</v>
      </c>
      <c r="AU76">
        <v>-45.585926329502399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5</v>
      </c>
      <c r="D77" s="4">
        <v>3</v>
      </c>
      <c r="E77" s="4">
        <v>13</v>
      </c>
      <c r="F77" s="4">
        <v>21</v>
      </c>
      <c r="G77" s="4">
        <v>52.5</v>
      </c>
      <c r="H77" s="4">
        <v>45.9</v>
      </c>
      <c r="I77" s="34">
        <v>41341.349699999999</v>
      </c>
      <c r="J77" s="35">
        <v>11.146187469645458</v>
      </c>
      <c r="K77" s="35">
        <v>11.015118790496761</v>
      </c>
      <c r="L77" s="35" t="s">
        <v>1238</v>
      </c>
      <c r="M77" s="35" t="s">
        <v>1238</v>
      </c>
      <c r="N77" s="4">
        <v>4.1669999999999998</v>
      </c>
      <c r="O77" s="4">
        <v>3.6567164179104314</v>
      </c>
      <c r="P77" s="35">
        <v>2.8409586056644884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-0.42628657293300498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62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2.8409586064644885</v>
      </c>
      <c r="AH77" s="38" t="str">
        <f t="shared" si="36"/>
        <v xml:space="preserve"> </v>
      </c>
      <c r="AI77" s="1">
        <f t="shared" si="37"/>
        <v>110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42.628657293300499</v>
      </c>
      <c r="AR77" s="21" t="e">
        <v>#VALUE!</v>
      </c>
      <c r="AS77">
        <v>14.379084967320255</v>
      </c>
      <c r="AT77">
        <v>-42.628657293300499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908</v>
      </c>
      <c r="C78" s="4">
        <v>17</v>
      </c>
      <c r="D78" s="4">
        <v>0</v>
      </c>
      <c r="E78" s="4">
        <v>19</v>
      </c>
      <c r="F78" s="4">
        <v>36</v>
      </c>
      <c r="G78" s="4">
        <v>2200</v>
      </c>
      <c r="H78" s="4">
        <v>1990.96</v>
      </c>
      <c r="I78" s="34">
        <v>83333.024472000005</v>
      </c>
      <c r="J78" s="35">
        <v>19.592784671856087</v>
      </c>
      <c r="K78" s="35">
        <v>17.509102101838007</v>
      </c>
      <c r="L78" s="35">
        <v>13.737962879081119</v>
      </c>
      <c r="M78" s="35">
        <v>12.766548842649691</v>
      </c>
      <c r="N78" s="4">
        <v>101.617</v>
      </c>
      <c r="O78" s="4">
        <v>9.7494329841235565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908</v>
      </c>
      <c r="AP78" t="s">
        <v>1248</v>
      </c>
      <c r="AQ78" s="22">
        <v>-0.84743030285485688</v>
      </c>
      <c r="AR78" s="21">
        <v>-4.2070734142340971</v>
      </c>
      <c r="AS78">
        <v>10.499457548117498</v>
      </c>
      <c r="AT78">
        <v>0.84743030285485688</v>
      </c>
      <c r="AU78">
        <v>4.2070734142340971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4</v>
      </c>
      <c r="F79" s="4">
        <v>18</v>
      </c>
      <c r="G79" s="4">
        <v>588.5</v>
      </c>
      <c r="H79" s="4">
        <v>565.94000000000005</v>
      </c>
      <c r="I79" s="34">
        <v>87911.620990880023</v>
      </c>
      <c r="J79" s="35">
        <v>20.31371141421393</v>
      </c>
      <c r="K79" s="35">
        <v>17.695025482287466</v>
      </c>
      <c r="L79" s="35">
        <v>15.494717063280333</v>
      </c>
      <c r="M79" s="35">
        <v>13.513857528432887</v>
      </c>
      <c r="N79" s="4">
        <v>31.983000000000001</v>
      </c>
      <c r="O79" s="4">
        <v>12.299859550561798</v>
      </c>
      <c r="P79" s="35">
        <v>2.5002650457645683</v>
      </c>
      <c r="Q79" s="36">
        <f t="shared" si="21"/>
        <v>77.777777778597766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44</v>
      </c>
      <c r="AF79" s="1" t="str">
        <f t="shared" si="34"/>
        <v xml:space="preserve"> </v>
      </c>
      <c r="AG79" s="38">
        <f t="shared" si="35"/>
        <v>2.5002650465845684</v>
      </c>
      <c r="AH79" s="38" t="str">
        <f t="shared" si="36"/>
        <v xml:space="preserve"> </v>
      </c>
      <c r="AI79" s="1">
        <f t="shared" si="37"/>
        <v>144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-4.5581641582537635</v>
      </c>
      <c r="AR79" s="21">
        <v>-17.532645324343598</v>
      </c>
      <c r="AS79">
        <v>3.9862882991129611</v>
      </c>
      <c r="AT79">
        <v>4.5581641582537635</v>
      </c>
      <c r="AU79">
        <v>17.532645324343598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8</v>
      </c>
      <c r="D80" s="4">
        <v>1</v>
      </c>
      <c r="E80" s="4">
        <v>5</v>
      </c>
      <c r="F80" s="4">
        <v>14</v>
      </c>
      <c r="G80" s="4">
        <v>84.5</v>
      </c>
      <c r="H80" s="4">
        <v>77.22</v>
      </c>
      <c r="I80" s="34">
        <v>25261.048252439999</v>
      </c>
      <c r="J80" s="35">
        <v>30.949899799599198</v>
      </c>
      <c r="K80" s="35">
        <v>26.354948805460747</v>
      </c>
      <c r="L80" s="35">
        <v>16.723721129170229</v>
      </c>
      <c r="M80" s="35">
        <v>15.759798468359532</v>
      </c>
      <c r="N80" s="4">
        <v>2.93</v>
      </c>
      <c r="O80" s="4">
        <v>15.810276679841891</v>
      </c>
      <c r="P80" s="35">
        <v>0.70318570318570328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-59.304453919910259</v>
      </c>
      <c r="AR80" s="21">
        <v>-26.855054916496091</v>
      </c>
      <c r="AS80">
        <v>9.4276094276094291</v>
      </c>
      <c r="AT80">
        <v>59.304453919910259</v>
      </c>
      <c r="AU80">
        <v>26.855054916496091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12</v>
      </c>
      <c r="D81" s="4">
        <v>0</v>
      </c>
      <c r="E81" s="4">
        <v>6</v>
      </c>
      <c r="F81" s="4">
        <v>18</v>
      </c>
      <c r="G81" s="4">
        <v>74</v>
      </c>
      <c r="H81" s="4">
        <v>66.38</v>
      </c>
      <c r="I81" s="34">
        <v>155395.53207363997</v>
      </c>
      <c r="J81" s="35">
        <v>15.26327891469303</v>
      </c>
      <c r="K81" s="35">
        <v>10.668595306975247</v>
      </c>
      <c r="L81" s="35">
        <v>23.41140958015988</v>
      </c>
      <c r="M81" s="35">
        <v>10.068544388949798</v>
      </c>
      <c r="N81" s="4">
        <v>6.2220000000000004</v>
      </c>
      <c r="O81" s="4">
        <v>32.665245202558637</v>
      </c>
      <c r="P81" s="35">
        <v>2.6649593250979215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2.6649593259379216</v>
      </c>
      <c r="AH81" s="38" t="str">
        <f t="shared" si="36"/>
        <v xml:space="preserve"> </v>
      </c>
      <c r="AI81" s="1">
        <f t="shared" si="37"/>
        <v>135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21.43727998227827</v>
      </c>
      <c r="AR81" s="21">
        <v>-77.583423271966367</v>
      </c>
      <c r="AS81">
        <v>11.479361253389575</v>
      </c>
      <c r="AT81">
        <v>-21.43727998227827</v>
      </c>
      <c r="AU81">
        <v>77.583423271966367</v>
      </c>
      <c r="AV81" t="s">
        <v>1424</v>
      </c>
    </row>
    <row r="82" spans="1:48" x14ac:dyDescent="0.25">
      <c r="A82" s="14">
        <v>8.4999999999999893E-10</v>
      </c>
      <c r="B82" t="s">
        <v>909</v>
      </c>
      <c r="C82" s="4">
        <v>2</v>
      </c>
      <c r="D82" s="4">
        <v>0</v>
      </c>
      <c r="E82" s="4">
        <v>6</v>
      </c>
      <c r="F82" s="4">
        <v>8</v>
      </c>
      <c r="G82" s="4">
        <v>133</v>
      </c>
      <c r="H82" s="4">
        <v>122.28</v>
      </c>
      <c r="I82" s="34">
        <v>14038.055691719999</v>
      </c>
      <c r="J82" s="35">
        <v>26.302430630243062</v>
      </c>
      <c r="K82" s="35">
        <v>24.137386498223453</v>
      </c>
      <c r="L82" s="35">
        <v>16.400729253981559</v>
      </c>
      <c r="M82" s="35">
        <v>16.258484549467671</v>
      </c>
      <c r="N82" s="4">
        <v>5.0659999999999998</v>
      </c>
      <c r="O82" s="4">
        <v>8.7124463519313231</v>
      </c>
      <c r="P82" s="35">
        <v>1.7770690219169121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909</v>
      </c>
      <c r="AP82" t="s">
        <v>1293</v>
      </c>
      <c r="AQ82" s="22">
        <v>-35.383131300846848</v>
      </c>
      <c r="AR82" s="21">
        <v>-24.40505280583103</v>
      </c>
      <c r="AS82">
        <v>8.7667648020935509</v>
      </c>
      <c r="AT82">
        <v>35.383131300846848</v>
      </c>
      <c r="AU82">
        <v>24.40505280583103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2</v>
      </c>
      <c r="D83" s="4">
        <v>0</v>
      </c>
      <c r="E83" s="4">
        <v>2</v>
      </c>
      <c r="F83" s="4">
        <v>4</v>
      </c>
      <c r="G83" s="4">
        <v>253</v>
      </c>
      <c r="H83" s="4">
        <v>226.8</v>
      </c>
      <c r="I83" s="34">
        <v>554553.68539610005</v>
      </c>
      <c r="J83" s="35">
        <v>21.856027753686035</v>
      </c>
      <c r="K83" s="35">
        <v>20.937961595273265</v>
      </c>
      <c r="L83" s="35" t="s">
        <v>1238</v>
      </c>
      <c r="M83" s="35" t="s">
        <v>1238</v>
      </c>
      <c r="N83" s="4">
        <v>10.377000000000001</v>
      </c>
      <c r="O83" s="4">
        <v>-99.93116637538796</v>
      </c>
      <c r="P83" s="35" t="s">
        <v>137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-99.931166374527962</v>
      </c>
      <c r="AM83" s="1" t="str">
        <f t="shared" si="40"/>
        <v xml:space="preserve"> </v>
      </c>
      <c r="AN83" s="1">
        <f t="shared" si="40"/>
        <v>4</v>
      </c>
      <c r="AO83" t="s">
        <v>288</v>
      </c>
      <c r="AP83" t="s">
        <v>1246</v>
      </c>
      <c r="AQ83" s="22">
        <v>-12.496731449981802</v>
      </c>
      <c r="AR83" s="21" t="e">
        <v>#VALUE!</v>
      </c>
      <c r="AS83">
        <v>11.552028218694876</v>
      </c>
      <c r="AT83">
        <v>12.496731449981802</v>
      </c>
      <c r="AU83" t="e">
        <v>#VALUE!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22</v>
      </c>
      <c r="D84" s="4">
        <v>1</v>
      </c>
      <c r="E84" s="4">
        <v>2</v>
      </c>
      <c r="F84" s="4">
        <v>25</v>
      </c>
      <c r="G84" s="4">
        <v>50</v>
      </c>
      <c r="H84" s="4">
        <v>42.31</v>
      </c>
      <c r="I84" s="34">
        <v>58972.676177519999</v>
      </c>
      <c r="J84" s="35">
        <v>27.000638162093175</v>
      </c>
      <c r="K84" s="35">
        <v>23.903954802259889</v>
      </c>
      <c r="L84" s="35">
        <v>21.090887377537825</v>
      </c>
      <c r="M84" s="35">
        <v>19.223502051431804</v>
      </c>
      <c r="N84" s="4">
        <v>1.77</v>
      </c>
      <c r="O84" s="4">
        <v>12.025316455696199</v>
      </c>
      <c r="P84" s="35">
        <v>0</v>
      </c>
      <c r="Q84" s="36">
        <f t="shared" si="21"/>
        <v>88.000000000870003</v>
      </c>
      <c r="R84" s="36" t="str">
        <f t="shared" si="22"/>
        <v xml:space="preserve"> </v>
      </c>
      <c r="S84" s="37">
        <f t="shared" si="23"/>
        <v>0.18175372339422582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46</v>
      </c>
      <c r="AD84" s="1" t="str">
        <f t="shared" si="33"/>
        <v xml:space="preserve"> </v>
      </c>
      <c r="AE84" s="1">
        <f t="shared" si="34"/>
        <v>17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>
        <v>-38.976925474797319</v>
      </c>
      <c r="AR84" s="21">
        <v>-59.98148114587358</v>
      </c>
      <c r="AS84">
        <v>18.175372252422584</v>
      </c>
      <c r="AT84">
        <v>38.976925474797319</v>
      </c>
      <c r="AU84">
        <v>59.98148114587358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8</v>
      </c>
      <c r="F85" s="4">
        <v>18</v>
      </c>
      <c r="G85" s="4">
        <v>46</v>
      </c>
      <c r="H85" s="4">
        <v>34.15</v>
      </c>
      <c r="I85" s="34">
        <v>7048.8873618999996</v>
      </c>
      <c r="J85" s="35">
        <v>8.5911949685534594</v>
      </c>
      <c r="K85" s="35">
        <v>8.463444857496901</v>
      </c>
      <c r="L85" s="35">
        <v>5.0640072906126665</v>
      </c>
      <c r="M85" s="35">
        <v>5.05903628095834</v>
      </c>
      <c r="N85" s="4">
        <v>4.0350000000000001</v>
      </c>
      <c r="O85" s="4">
        <v>-2.3002421307505996</v>
      </c>
      <c r="P85" s="35">
        <v>2.0234260614934119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0.34699853675115672</v>
      </c>
      <c r="T85" s="37" t="str">
        <f t="shared" si="24"/>
        <v/>
      </c>
      <c r="U85" s="37" t="str">
        <f t="shared" si="25"/>
        <v/>
      </c>
      <c r="V85" s="37">
        <f t="shared" si="26"/>
        <v>-0.55779642847095323</v>
      </c>
      <c r="W85" s="37" t="str">
        <f t="shared" si="27"/>
        <v/>
      </c>
      <c r="X85" s="37">
        <f t="shared" si="28"/>
        <v>-0.61587799869030724</v>
      </c>
      <c r="Y85" s="1" t="str">
        <f t="shared" si="29"/>
        <v xml:space="preserve"> </v>
      </c>
      <c r="Z85" s="1">
        <f t="shared" si="30"/>
        <v>22</v>
      </c>
      <c r="AA85" s="1" t="str">
        <f t="shared" si="29"/>
        <v xml:space="preserve"> </v>
      </c>
      <c r="AB85" s="1">
        <f t="shared" si="31"/>
        <v>22</v>
      </c>
      <c r="AC85" s="1">
        <f t="shared" si="32"/>
        <v>10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2.0234260623734119</v>
      </c>
      <c r="AH85" s="38" t="str">
        <f t="shared" si="36"/>
        <v xml:space="preserve"> </v>
      </c>
      <c r="AI85" s="1">
        <f t="shared" si="37"/>
        <v>176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516</v>
      </c>
      <c r="AP85" t="s">
        <v>1248</v>
      </c>
      <c r="AQ85" s="22">
        <v>55.779642847095324</v>
      </c>
      <c r="AR85" s="21">
        <v>61.587799869030725</v>
      </c>
      <c r="AS85">
        <v>34.699853587115669</v>
      </c>
      <c r="AT85">
        <v>-55.779642847095324</v>
      </c>
      <c r="AU85">
        <v>-61.587799869030725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14</v>
      </c>
      <c r="D86" s="4">
        <v>0</v>
      </c>
      <c r="E86" s="4">
        <v>9</v>
      </c>
      <c r="F86" s="4">
        <v>23</v>
      </c>
      <c r="G86" s="4">
        <v>151</v>
      </c>
      <c r="H86" s="4">
        <v>147.22999999999999</v>
      </c>
      <c r="I86" s="34">
        <v>22789.775574539999</v>
      </c>
      <c r="J86" s="35" t="s">
        <v>1238</v>
      </c>
      <c r="K86" s="35" t="s">
        <v>1238</v>
      </c>
      <c r="L86" s="35">
        <v>21.232423017941858</v>
      </c>
      <c r="M86" s="35">
        <v>20.125905755397262</v>
      </c>
      <c r="N86" s="4">
        <v>3.5760000000000001</v>
      </c>
      <c r="O86" s="4">
        <v>3.5021707670043414</v>
      </c>
      <c r="P86" s="35">
        <v>2.7419683488419482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2.7419683497319483</v>
      </c>
      <c r="AH86" s="38" t="str">
        <f t="shared" si="36"/>
        <v xml:space="preserve"> </v>
      </c>
      <c r="AI86" s="1">
        <f t="shared" si="37"/>
        <v>126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 t="e">
        <v>#VALUE!</v>
      </c>
      <c r="AR86" s="21">
        <v>-61.055076627251111</v>
      </c>
      <c r="AS86">
        <v>2.560619438973033</v>
      </c>
      <c r="AT86" t="e">
        <v>#VALUE!</v>
      </c>
      <c r="AU86">
        <v>61.055076627251111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1</v>
      </c>
      <c r="E87" s="4">
        <v>5</v>
      </c>
      <c r="F87" s="4">
        <v>29</v>
      </c>
      <c r="G87" s="4">
        <v>92.5</v>
      </c>
      <c r="H87" s="4">
        <v>78.790000000000006</v>
      </c>
      <c r="I87" s="34">
        <v>166569.93900000001</v>
      </c>
      <c r="J87" s="35">
        <v>10.487155596965261</v>
      </c>
      <c r="K87" s="35">
        <v>9.1787045666356022</v>
      </c>
      <c r="L87" s="35">
        <v>15.319174693538335</v>
      </c>
      <c r="M87" s="35">
        <v>15.000648559570314</v>
      </c>
      <c r="N87" s="4">
        <v>8.5839999999999996</v>
      </c>
      <c r="O87" s="4">
        <v>11.625487646293879</v>
      </c>
      <c r="P87" s="35">
        <v>2.7516182256631549</v>
      </c>
      <c r="Q87" s="36">
        <f t="shared" si="21"/>
        <v>79.310344828486208</v>
      </c>
      <c r="R87" s="36" t="str">
        <f t="shared" si="22"/>
        <v xml:space="preserve"> </v>
      </c>
      <c r="S87" s="37">
        <f t="shared" si="23"/>
        <v>0.17400685456163215</v>
      </c>
      <c r="T87" s="37" t="str">
        <f t="shared" si="24"/>
        <v/>
      </c>
      <c r="U87" s="37" t="str">
        <f t="shared" si="25"/>
        <v/>
      </c>
      <c r="V87" s="37">
        <f t="shared" si="26"/>
        <v>-0.46020807616013149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47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52</v>
      </c>
      <c r="AD87" s="1" t="str">
        <f t="shared" si="33"/>
        <v xml:space="preserve"> </v>
      </c>
      <c r="AE87" s="1">
        <f t="shared" si="34"/>
        <v>38</v>
      </c>
      <c r="AF87" s="1" t="str">
        <f t="shared" si="34"/>
        <v xml:space="preserve"> </v>
      </c>
      <c r="AG87" s="38">
        <f t="shared" si="35"/>
        <v>2.751618226563155</v>
      </c>
      <c r="AH87" s="38" t="str">
        <f t="shared" si="36"/>
        <v xml:space="preserve"> </v>
      </c>
      <c r="AI87" s="1">
        <f t="shared" si="37"/>
        <v>124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262</v>
      </c>
      <c r="AP87" t="s">
        <v>1246</v>
      </c>
      <c r="AQ87" s="22">
        <v>46.020807616013151</v>
      </c>
      <c r="AR87" s="21">
        <v>-16.201097352346405</v>
      </c>
      <c r="AS87">
        <v>17.400685366163216</v>
      </c>
      <c r="AT87">
        <v>-46.020807616013151</v>
      </c>
      <c r="AU87">
        <v>16.201097352346405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10</v>
      </c>
      <c r="D88" s="4">
        <v>1</v>
      </c>
      <c r="E88" s="4">
        <v>8</v>
      </c>
      <c r="F88" s="4">
        <v>19</v>
      </c>
      <c r="G88" s="4">
        <v>36</v>
      </c>
      <c r="H88" s="4">
        <v>32.69</v>
      </c>
      <c r="I88" s="34">
        <v>15913.943546969998</v>
      </c>
      <c r="J88" s="35">
        <v>15.853540252182347</v>
      </c>
      <c r="K88" s="35">
        <v>15.663632007666504</v>
      </c>
      <c r="L88" s="35">
        <v>14.496691833380973</v>
      </c>
      <c r="M88" s="35">
        <v>12.458909134712743</v>
      </c>
      <c r="N88" s="4">
        <v>2.0870000000000002</v>
      </c>
      <c r="O88" s="4">
        <v>3.8308457711442765</v>
      </c>
      <c r="P88" s="35">
        <v>2.6001835423676969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2.600183543277697</v>
      </c>
      <c r="AH88" s="38" t="str">
        <f t="shared" si="36"/>
        <v xml:space="preserve"> </v>
      </c>
      <c r="AI88" s="1">
        <f t="shared" si="37"/>
        <v>137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18.399103424434003</v>
      </c>
      <c r="AR88" s="21">
        <v>-9.9622879637378361</v>
      </c>
      <c r="AS88">
        <v>10.125420617925984</v>
      </c>
      <c r="AT88">
        <v>-18.399103424434003</v>
      </c>
      <c r="AU88">
        <v>9.9622879637378361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2</v>
      </c>
      <c r="D89" s="4">
        <v>2</v>
      </c>
      <c r="E89" s="4">
        <v>15</v>
      </c>
      <c r="F89" s="4">
        <v>19</v>
      </c>
      <c r="G89" s="4">
        <v>59</v>
      </c>
      <c r="H89" s="4">
        <v>59.62</v>
      </c>
      <c r="I89" s="34">
        <v>17396.134237459999</v>
      </c>
      <c r="J89" s="35">
        <v>11.685613484907877</v>
      </c>
      <c r="K89" s="35">
        <v>11.253303133257832</v>
      </c>
      <c r="L89" s="35">
        <v>8.618701610181617</v>
      </c>
      <c r="M89" s="35">
        <v>8.5594950960524372</v>
      </c>
      <c r="N89" s="4">
        <v>5.298</v>
      </c>
      <c r="O89" s="4">
        <v>0.340909090909087</v>
      </c>
      <c r="P89" s="35">
        <v>3.3679973163368002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-0.39852138876504661</v>
      </c>
      <c r="W89" s="37" t="str">
        <f t="shared" si="27"/>
        <v/>
      </c>
      <c r="X89" s="37">
        <f t="shared" si="28"/>
        <v>-0.34624246743659426</v>
      </c>
      <c r="Y89" s="1" t="str">
        <f t="shared" si="29"/>
        <v xml:space="preserve"> </v>
      </c>
      <c r="Z89" s="1">
        <f t="shared" si="30"/>
        <v>70</v>
      </c>
      <c r="AA89" s="1" t="str">
        <f t="shared" si="29"/>
        <v xml:space="preserve"> </v>
      </c>
      <c r="AB89" s="1">
        <f t="shared" si="31"/>
        <v>79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3.3679973172568003</v>
      </c>
      <c r="AH89" s="38" t="str">
        <f t="shared" si="36"/>
        <v xml:space="preserve"> </v>
      </c>
      <c r="AI89" s="1">
        <f t="shared" si="37"/>
        <v>69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39.852138876504661</v>
      </c>
      <c r="AR89" s="21">
        <v>34.624246743659427</v>
      </c>
      <c r="AS89">
        <v>-1.039919490103991</v>
      </c>
      <c r="AT89">
        <v>-39.852138876504661</v>
      </c>
      <c r="AU89">
        <v>-34.624246743659427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3</v>
      </c>
      <c r="E90" s="4">
        <v>12</v>
      </c>
      <c r="F90" s="4">
        <v>27</v>
      </c>
      <c r="G90" s="4">
        <v>150</v>
      </c>
      <c r="H90" s="4">
        <v>137.99</v>
      </c>
      <c r="I90" s="34">
        <v>76261.330822129996</v>
      </c>
      <c r="J90" s="35">
        <v>12.70977249700654</v>
      </c>
      <c r="K90" s="35">
        <v>14.628432100074209</v>
      </c>
      <c r="L90" s="35">
        <v>7.4355372469186225</v>
      </c>
      <c r="M90" s="35">
        <v>8.5084122120504606</v>
      </c>
      <c r="N90" s="4">
        <v>9.4329999999999998</v>
      </c>
      <c r="O90" s="4">
        <v>-14.710669077757691</v>
      </c>
      <c r="P90" s="35">
        <v>3.0705123559678236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>
        <f t="shared" si="26"/>
        <v>-0.34580616409357767</v>
      </c>
      <c r="W90" s="37" t="str">
        <f t="shared" si="27"/>
        <v/>
      </c>
      <c r="X90" s="37">
        <f t="shared" si="28"/>
        <v>-0.43598946759146662</v>
      </c>
      <c r="Y90" s="1" t="str">
        <f t="shared" si="29"/>
        <v xml:space="preserve"> </v>
      </c>
      <c r="Z90" s="1">
        <f t="shared" si="30"/>
        <v>88</v>
      </c>
      <c r="AA90" s="1" t="str">
        <f t="shared" si="29"/>
        <v xml:space="preserve"> </v>
      </c>
      <c r="AB90" s="1">
        <f t="shared" si="31"/>
        <v>58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3.0705123568978236</v>
      </c>
      <c r="AH90" s="38" t="str">
        <f t="shared" si="36"/>
        <v xml:space="preserve"> </v>
      </c>
      <c r="AI90" s="1">
        <f t="shared" si="37"/>
        <v>89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228</v>
      </c>
      <c r="AP90" t="s">
        <v>1244</v>
      </c>
      <c r="AQ90" s="22">
        <v>34.580616409357766</v>
      </c>
      <c r="AR90" s="21">
        <v>43.598946759146664</v>
      </c>
      <c r="AS90">
        <v>8.7035292412493526</v>
      </c>
      <c r="AT90">
        <v>-34.580616409357766</v>
      </c>
      <c r="AU90">
        <v>-43.598946759146664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9</v>
      </c>
      <c r="D91" s="4">
        <v>5</v>
      </c>
      <c r="E91" s="4">
        <v>7</v>
      </c>
      <c r="F91" s="4">
        <v>21</v>
      </c>
      <c r="G91" s="4">
        <v>166.5</v>
      </c>
      <c r="H91" s="4">
        <v>164.56</v>
      </c>
      <c r="I91" s="34">
        <v>74578.9713108</v>
      </c>
      <c r="J91" s="35">
        <v>16.395337252166982</v>
      </c>
      <c r="K91" s="35">
        <v>14.882879623767749</v>
      </c>
      <c r="L91" s="35" t="s">
        <v>1238</v>
      </c>
      <c r="M91" s="35" t="s">
        <v>1238</v>
      </c>
      <c r="N91" s="4">
        <v>11.057</v>
      </c>
      <c r="O91" s="4">
        <v>9.3669634025717201</v>
      </c>
      <c r="P91" s="35">
        <v>1.8983957219251339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15.610381141749397</v>
      </c>
      <c r="AR91" s="21" t="e">
        <v>#VALUE!</v>
      </c>
      <c r="AS91">
        <v>1.1789013125911518</v>
      </c>
      <c r="AT91">
        <v>-15.610381141749397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910</v>
      </c>
      <c r="C92" s="4">
        <v>5</v>
      </c>
      <c r="D92" s="4">
        <v>1</v>
      </c>
      <c r="E92" s="4">
        <v>11</v>
      </c>
      <c r="F92" s="4">
        <v>17</v>
      </c>
      <c r="G92" s="4">
        <v>124</v>
      </c>
      <c r="H92" s="4">
        <v>125.63</v>
      </c>
      <c r="I92" s="34">
        <v>13927.501350099999</v>
      </c>
      <c r="J92" s="35">
        <v>27.08710651142734</v>
      </c>
      <c r="K92" s="35">
        <v>26.118503118503114</v>
      </c>
      <c r="L92" s="35">
        <v>18.949508247300031</v>
      </c>
      <c r="M92" s="35">
        <v>18.050810709838107</v>
      </c>
      <c r="N92" s="4">
        <v>4.8100000000000005</v>
      </c>
      <c r="O92" s="4">
        <v>1.6913319238900648</v>
      </c>
      <c r="P92" s="35">
        <v>1.1987582583777761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910</v>
      </c>
      <c r="AP92" t="s">
        <v>1246</v>
      </c>
      <c r="AQ92" s="22">
        <v>-39.421992930951518</v>
      </c>
      <c r="AR92" s="21">
        <v>-43.73839953352001</v>
      </c>
      <c r="AS92">
        <v>-1.2974607975801966</v>
      </c>
      <c r="AT92">
        <v>39.421992930951518</v>
      </c>
      <c r="AU92">
        <v>43.73839953352001</v>
      </c>
      <c r="AV92" t="s">
        <v>1435</v>
      </c>
    </row>
    <row r="93" spans="1:48" x14ac:dyDescent="0.25">
      <c r="A93" s="14">
        <v>9.5999999999999855E-10</v>
      </c>
      <c r="B93" t="s">
        <v>911</v>
      </c>
      <c r="C93" s="4">
        <v>6</v>
      </c>
      <c r="D93" s="4">
        <v>0</v>
      </c>
      <c r="E93" s="4">
        <v>4</v>
      </c>
      <c r="F93" s="4">
        <v>10</v>
      </c>
      <c r="G93" s="4">
        <v>66</v>
      </c>
      <c r="H93" s="4">
        <v>63.96</v>
      </c>
      <c r="I93" s="34">
        <v>21410.718604079997</v>
      </c>
      <c r="J93" s="35">
        <v>17.106178122492647</v>
      </c>
      <c r="K93" s="35">
        <v>15.630498533724339</v>
      </c>
      <c r="L93" s="35">
        <v>11.490949085107717</v>
      </c>
      <c r="M93" s="35">
        <v>10.726823307524056</v>
      </c>
      <c r="N93" s="4">
        <v>3.7389999999999999</v>
      </c>
      <c r="O93" s="4">
        <v>13.993902439024378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911</v>
      </c>
      <c r="AP93" t="s">
        <v>1254</v>
      </c>
      <c r="AQ93" s="22">
        <v>11.951561003254142</v>
      </c>
      <c r="AR93" s="21">
        <v>12.837282685164887</v>
      </c>
      <c r="AS93">
        <v>3.1894934333958735</v>
      </c>
      <c r="AT93">
        <v>-11.951561003254142</v>
      </c>
      <c r="AU93">
        <v>-12.837282685164887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14</v>
      </c>
      <c r="D94" s="4">
        <v>3</v>
      </c>
      <c r="E94" s="4">
        <v>11</v>
      </c>
      <c r="F94" s="4">
        <v>28</v>
      </c>
      <c r="G94" s="4">
        <v>43.5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>
        <v>0</v>
      </c>
      <c r="M94" s="35">
        <v>0</v>
      </c>
      <c r="N94" s="4">
        <v>5.2240000000000002</v>
      </c>
      <c r="O94" s="4">
        <v>0.65510597302504436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/>
      </c>
      <c r="X94" s="37">
        <f t="shared" si="28"/>
        <v>-1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1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>
        <v>100</v>
      </c>
      <c r="AS94" t="s">
        <v>137</v>
      </c>
      <c r="AT94" t="e">
        <v>#VALUE!</v>
      </c>
      <c r="AU94">
        <v>-100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7</v>
      </c>
      <c r="D95" s="4">
        <v>2</v>
      </c>
      <c r="E95" s="4">
        <v>8</v>
      </c>
      <c r="F95" s="4">
        <v>17</v>
      </c>
      <c r="G95" s="4">
        <v>146</v>
      </c>
      <c r="H95" s="4">
        <v>165.97</v>
      </c>
      <c r="I95" s="34">
        <v>69005.092633959997</v>
      </c>
      <c r="J95" s="35" t="s">
        <v>1238</v>
      </c>
      <c r="K95" s="35" t="s">
        <v>1238</v>
      </c>
      <c r="L95" s="35">
        <v>25.806850146400244</v>
      </c>
      <c r="M95" s="35">
        <v>24.543014350158085</v>
      </c>
      <c r="N95" s="4">
        <v>2.0270000000000001</v>
      </c>
      <c r="O95" s="4">
        <v>18.399532710280383</v>
      </c>
      <c r="P95" s="35">
        <v>2.9445080436223416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2.9445080446023417</v>
      </c>
      <c r="AH95" s="38" t="str">
        <f t="shared" si="36"/>
        <v xml:space="preserve"> </v>
      </c>
      <c r="AI95" s="1">
        <f t="shared" si="37"/>
        <v>98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-95.753646407868473</v>
      </c>
      <c r="AS95">
        <v>-12.032294993071035</v>
      </c>
      <c r="AT95" t="e">
        <v>#VALUE!</v>
      </c>
      <c r="AU95">
        <v>95.753646407868473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7</v>
      </c>
      <c r="D96" s="4">
        <v>1</v>
      </c>
      <c r="E96" s="4">
        <v>14</v>
      </c>
      <c r="F96" s="4">
        <v>22</v>
      </c>
      <c r="G96" s="4">
        <v>52.5</v>
      </c>
      <c r="H96" s="4">
        <v>42.6</v>
      </c>
      <c r="I96" s="34">
        <v>28776.342076923218</v>
      </c>
      <c r="J96" s="35">
        <v>9.9812558575445181</v>
      </c>
      <c r="K96" s="35">
        <v>9.4687708379639925</v>
      </c>
      <c r="L96" s="35">
        <v>7.3969674182759348</v>
      </c>
      <c r="M96" s="35">
        <v>6.8639611517339061</v>
      </c>
      <c r="N96" s="4">
        <v>4.4989999999999997</v>
      </c>
      <c r="O96" s="4">
        <v>2.2499999999999845</v>
      </c>
      <c r="P96" s="35">
        <v>4.7629107981220651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0.23239436718718301</v>
      </c>
      <c r="T96" s="37" t="str">
        <f t="shared" si="24"/>
        <v/>
      </c>
      <c r="U96" s="37" t="str">
        <f t="shared" si="25"/>
        <v/>
      </c>
      <c r="V96" s="37">
        <f t="shared" si="26"/>
        <v>-0.48624760528574429</v>
      </c>
      <c r="W96" s="37" t="str">
        <f t="shared" si="27"/>
        <v/>
      </c>
      <c r="X96" s="37">
        <f t="shared" si="28"/>
        <v>-0.43891511894190316</v>
      </c>
      <c r="Y96" s="1" t="str">
        <f t="shared" si="29"/>
        <v xml:space="preserve"> </v>
      </c>
      <c r="Z96" s="1">
        <f t="shared" si="30"/>
        <v>37</v>
      </c>
      <c r="AA96" s="1" t="str">
        <f t="shared" si="29"/>
        <v xml:space="preserve"> </v>
      </c>
      <c r="AB96" s="1">
        <f t="shared" si="31"/>
        <v>55</v>
      </c>
      <c r="AC96" s="1">
        <f t="shared" si="32"/>
        <v>34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4.7629107991120652</v>
      </c>
      <c r="AH96" s="38" t="str">
        <f t="shared" si="36"/>
        <v xml:space="preserve"> </v>
      </c>
      <c r="AI96" s="1">
        <f t="shared" si="37"/>
        <v>25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>
        <v>48.624760528574427</v>
      </c>
      <c r="AR96" s="21">
        <v>43.891511894190316</v>
      </c>
      <c r="AS96">
        <v>23.239436619718301</v>
      </c>
      <c r="AT96">
        <v>-48.624760528574427</v>
      </c>
      <c r="AU96">
        <v>-43.891511894190316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6</v>
      </c>
      <c r="D97" s="4">
        <v>1</v>
      </c>
      <c r="E97" s="4">
        <v>6</v>
      </c>
      <c r="F97" s="4">
        <v>13</v>
      </c>
      <c r="G97" s="4">
        <v>85</v>
      </c>
      <c r="H97" s="4">
        <v>78.760000000000005</v>
      </c>
      <c r="I97" s="34">
        <v>22099.504680000002</v>
      </c>
      <c r="J97" s="35">
        <v>35.996343692870198</v>
      </c>
      <c r="K97" s="35">
        <v>32.478350515463916</v>
      </c>
      <c r="L97" s="35">
        <v>25.840320063518252</v>
      </c>
      <c r="M97" s="35">
        <v>23.144416303909267</v>
      </c>
      <c r="N97" s="4">
        <v>2.4250000000000003</v>
      </c>
      <c r="O97" s="4">
        <v>10.22727272727273</v>
      </c>
      <c r="P97" s="35" t="s">
        <v>137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>
        <v>-85.27936801851466</v>
      </c>
      <c r="AR97" s="21">
        <v>-96.007526997078358</v>
      </c>
      <c r="AS97">
        <v>7.9228034535297143</v>
      </c>
      <c r="AT97">
        <v>85.27936801851466</v>
      </c>
      <c r="AU97">
        <v>96.007526997078358</v>
      </c>
      <c r="AV97" t="s">
        <v>1440</v>
      </c>
    </row>
    <row r="98" spans="1:48" x14ac:dyDescent="0.25">
      <c r="A98" s="14">
        <v>1.0099999999999984E-9</v>
      </c>
      <c r="B98" t="s">
        <v>1209</v>
      </c>
      <c r="C98" s="4">
        <v>8</v>
      </c>
      <c r="D98" s="4">
        <v>0</v>
      </c>
      <c r="E98" s="4">
        <v>12</v>
      </c>
      <c r="F98" s="4">
        <v>20</v>
      </c>
      <c r="G98" s="4">
        <v>120</v>
      </c>
      <c r="H98" s="4">
        <v>110.02</v>
      </c>
      <c r="I98" s="34">
        <v>13153.543198559999</v>
      </c>
      <c r="J98" s="35">
        <v>11.350459094191685</v>
      </c>
      <c r="K98" s="35">
        <v>10.266890630832398</v>
      </c>
      <c r="L98" s="35">
        <v>9.194779859460672</v>
      </c>
      <c r="M98" s="35">
        <v>8.8566707560230178</v>
      </c>
      <c r="N98" s="4">
        <v>10.716000000000001</v>
      </c>
      <c r="O98" s="4">
        <v>12.444910807974836</v>
      </c>
      <c r="P98" s="35">
        <v>2.5522632248682058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-0.41577236131669115</v>
      </c>
      <c r="W98" s="37" t="str">
        <f t="shared" si="27"/>
        <v/>
      </c>
      <c r="X98" s="37">
        <f t="shared" si="28"/>
        <v>-0.30254499282310832</v>
      </c>
      <c r="Y98" s="1" t="str">
        <f t="shared" si="29"/>
        <v xml:space="preserve"> </v>
      </c>
      <c r="Z98" s="1">
        <f t="shared" si="30"/>
        <v>66</v>
      </c>
      <c r="AA98" s="1" t="str">
        <f t="shared" si="29"/>
        <v xml:space="preserve"> </v>
      </c>
      <c r="AB98" s="1">
        <f t="shared" si="31"/>
        <v>90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2.5522632258782059</v>
      </c>
      <c r="AH98" s="38" t="str">
        <f t="shared" si="36"/>
        <v xml:space="preserve"> </v>
      </c>
      <c r="AI98" s="1">
        <f t="shared" si="37"/>
        <v>140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1209</v>
      </c>
      <c r="AP98" t="s">
        <v>1242</v>
      </c>
      <c r="AQ98" s="22">
        <v>41.577236131669117</v>
      </c>
      <c r="AR98" s="21">
        <v>30.254499282310832</v>
      </c>
      <c r="AS98">
        <v>9.0710779858207644</v>
      </c>
      <c r="AT98">
        <v>-41.577236131669117</v>
      </c>
      <c r="AU98">
        <v>-30.254499282310832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1</v>
      </c>
      <c r="D99" s="4">
        <v>0</v>
      </c>
      <c r="E99" s="4">
        <v>5</v>
      </c>
      <c r="F99" s="4">
        <v>6</v>
      </c>
      <c r="G99" s="4">
        <v>108.5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16</v>
      </c>
      <c r="D100" s="4">
        <v>1</v>
      </c>
      <c r="E100" s="4">
        <v>8</v>
      </c>
      <c r="F100" s="4">
        <v>25</v>
      </c>
      <c r="G100" s="4">
        <v>80.5</v>
      </c>
      <c r="H100" s="4">
        <v>77.069999999999993</v>
      </c>
      <c r="I100" s="34">
        <v>24041.037922439999</v>
      </c>
      <c r="J100" s="35">
        <v>28.886806596701646</v>
      </c>
      <c r="K100" s="35">
        <v>24.474436328993328</v>
      </c>
      <c r="L100" s="35">
        <v>14.809665471036602</v>
      </c>
      <c r="M100" s="35">
        <v>13.24163994070371</v>
      </c>
      <c r="N100" s="4">
        <v>3.149</v>
      </c>
      <c r="O100" s="4">
        <v>17.499999999999993</v>
      </c>
      <c r="P100" s="35">
        <v>0.58128973660308825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-48.68535860129699</v>
      </c>
      <c r="AR100" s="21">
        <v>-12.336298370008603</v>
      </c>
      <c r="AS100">
        <v>4.4504995458674035</v>
      </c>
      <c r="AT100">
        <v>48.68535860129699</v>
      </c>
      <c r="AU100">
        <v>12.336298370008603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9</v>
      </c>
      <c r="D101" s="4">
        <v>1</v>
      </c>
      <c r="E101" s="4">
        <v>10</v>
      </c>
      <c r="F101" s="4">
        <v>20</v>
      </c>
      <c r="G101" s="4">
        <v>48</v>
      </c>
      <c r="H101" s="4">
        <v>38.299999999999997</v>
      </c>
      <c r="I101" s="34">
        <v>8327.6383612999998</v>
      </c>
      <c r="J101" s="35">
        <v>17.905563347358576</v>
      </c>
      <c r="K101" s="35">
        <v>18.848425196850393</v>
      </c>
      <c r="L101" s="35">
        <v>9.1448209617500318</v>
      </c>
      <c r="M101" s="35">
        <v>9.326774855187157</v>
      </c>
      <c r="N101" s="4">
        <v>2.032</v>
      </c>
      <c r="O101" s="4">
        <v>-8.8789237668161416</v>
      </c>
      <c r="P101" s="35">
        <v>3.1540469973890342</v>
      </c>
      <c r="Q101" s="36" t="str">
        <f t="shared" si="21"/>
        <v xml:space="preserve"> </v>
      </c>
      <c r="R101" s="36" t="str">
        <f t="shared" si="22"/>
        <v xml:space="preserve"> </v>
      </c>
      <c r="S101" s="37">
        <f t="shared" si="23"/>
        <v>0.25326370861180159</v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>
        <f t="shared" si="28"/>
        <v>-0.30633454340440613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>
        <f t="shared" si="31"/>
        <v>88</v>
      </c>
      <c r="AC101" s="1">
        <f t="shared" si="32"/>
        <v>26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3.1540469984290342</v>
      </c>
      <c r="AH101" s="38" t="str">
        <f t="shared" si="36"/>
        <v xml:space="preserve"> </v>
      </c>
      <c r="AI101" s="1">
        <f t="shared" si="37"/>
        <v>86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7.8369878529862884</v>
      </c>
      <c r="AR101" s="21">
        <v>30.633454340440615</v>
      </c>
      <c r="AS101">
        <v>25.326370757180161</v>
      </c>
      <c r="AT101">
        <v>-7.8369878529862884</v>
      </c>
      <c r="AU101">
        <v>-30.633454340440615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16</v>
      </c>
      <c r="D102" s="4">
        <v>0</v>
      </c>
      <c r="E102" s="4">
        <v>4</v>
      </c>
      <c r="F102" s="4">
        <v>20</v>
      </c>
      <c r="G102" s="4">
        <v>44</v>
      </c>
      <c r="H102" s="4">
        <v>38.67</v>
      </c>
      <c r="I102" s="34">
        <v>16748.792279609999</v>
      </c>
      <c r="J102" s="35">
        <v>10.168288193531422</v>
      </c>
      <c r="K102" s="35">
        <v>9.8925556408288564</v>
      </c>
      <c r="L102" s="35" t="s">
        <v>1238</v>
      </c>
      <c r="M102" s="35" t="s">
        <v>1238</v>
      </c>
      <c r="N102" s="4">
        <v>3.9090000000000003</v>
      </c>
      <c r="O102" s="4">
        <v>1.7968750000000102</v>
      </c>
      <c r="P102" s="35">
        <v>4.0108611326609775</v>
      </c>
      <c r="Q102" s="36">
        <f t="shared" si="21"/>
        <v>80.000000001049997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-0.476620729482371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43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>
        <f t="shared" si="34"/>
        <v>35</v>
      </c>
      <c r="AF102" s="1" t="str">
        <f t="shared" si="34"/>
        <v xml:space="preserve"> </v>
      </c>
      <c r="AG102" s="38">
        <f t="shared" si="35"/>
        <v>4.0108611337109776</v>
      </c>
      <c r="AH102" s="38" t="str">
        <f t="shared" si="36"/>
        <v xml:space="preserve"> </v>
      </c>
      <c r="AI102" s="1">
        <f t="shared" si="37"/>
        <v>47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511</v>
      </c>
      <c r="AP102" t="s">
        <v>1246</v>
      </c>
      <c r="AQ102" s="22">
        <v>47.662072948237096</v>
      </c>
      <c r="AR102" s="21" t="e">
        <v>#VALUE!</v>
      </c>
      <c r="AS102">
        <v>13.783294543573831</v>
      </c>
      <c r="AT102">
        <v>-47.662072948237096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5</v>
      </c>
      <c r="D103" s="4">
        <v>3</v>
      </c>
      <c r="E103" s="4">
        <v>12</v>
      </c>
      <c r="F103" s="4">
        <v>20</v>
      </c>
      <c r="G103" s="4">
        <v>75.5</v>
      </c>
      <c r="H103" s="4">
        <v>76.430000000000007</v>
      </c>
      <c r="I103" s="34">
        <v>18756.07294925</v>
      </c>
      <c r="J103" s="35">
        <v>30.83098023396531</v>
      </c>
      <c r="K103" s="35">
        <v>28.518656716417912</v>
      </c>
      <c r="L103" s="35">
        <v>20.082506178754802</v>
      </c>
      <c r="M103" s="35">
        <v>18.865445153326736</v>
      </c>
      <c r="N103" s="4">
        <v>2.68</v>
      </c>
      <c r="O103" s="4">
        <v>8.5020242914979747</v>
      </c>
      <c r="P103" s="35">
        <v>1.2625932225565877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-58.692354475764553</v>
      </c>
      <c r="AR103" s="21">
        <v>-52.332570274879565</v>
      </c>
      <c r="AS103">
        <v>-1.216799685987191</v>
      </c>
      <c r="AT103">
        <v>58.692354475764553</v>
      </c>
      <c r="AU103">
        <v>52.332570274879565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5</v>
      </c>
      <c r="D104" s="4">
        <v>4</v>
      </c>
      <c r="E104" s="4">
        <v>14</v>
      </c>
      <c r="F104" s="4">
        <v>23</v>
      </c>
      <c r="G104" s="4">
        <v>79.5</v>
      </c>
      <c r="H104" s="4">
        <v>72.010000000000005</v>
      </c>
      <c r="I104" s="34">
        <v>9739.3828882199996</v>
      </c>
      <c r="J104" s="35">
        <v>16.354758119464002</v>
      </c>
      <c r="K104" s="35">
        <v>20.165219826379165</v>
      </c>
      <c r="L104" s="35">
        <v>11.204077244996572</v>
      </c>
      <c r="M104" s="35">
        <v>13.613783381829938</v>
      </c>
      <c r="N104" s="4">
        <v>3.5710000000000002</v>
      </c>
      <c r="O104" s="4">
        <v>-14.773269689737473</v>
      </c>
      <c r="P104" s="35">
        <v>2.8690459658380778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2.8690459669080779</v>
      </c>
      <c r="AH104" s="38" t="str">
        <f t="shared" si="36"/>
        <v xml:space="preserve"> </v>
      </c>
      <c r="AI104" s="1">
        <f t="shared" si="37"/>
        <v>105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15.819248912490147</v>
      </c>
      <c r="AR104" s="21">
        <v>15.013302169717313</v>
      </c>
      <c r="AS104">
        <v>10.401333148173864</v>
      </c>
      <c r="AT104">
        <v>-15.819248912490147</v>
      </c>
      <c r="AU104">
        <v>-15.013302169717313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21</v>
      </c>
      <c r="D105" s="4">
        <v>2</v>
      </c>
      <c r="E105" s="4">
        <v>11</v>
      </c>
      <c r="F105" s="4">
        <v>34</v>
      </c>
      <c r="G105" s="4">
        <v>578.5</v>
      </c>
      <c r="H105" s="4">
        <v>534.89</v>
      </c>
      <c r="I105" s="34">
        <v>129249.66102826</v>
      </c>
      <c r="J105" s="35" t="s">
        <v>1238</v>
      </c>
      <c r="K105" s="35">
        <v>39.260863182618905</v>
      </c>
      <c r="L105" s="35">
        <v>12.347914285722894</v>
      </c>
      <c r="M105" s="35">
        <v>11.216168722915665</v>
      </c>
      <c r="N105" s="4">
        <v>13.624000000000001</v>
      </c>
      <c r="O105" s="4">
        <v>76.202793585100878</v>
      </c>
      <c r="P105" s="35">
        <v>0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76.202793586180874</v>
      </c>
      <c r="AL105" s="25" t="str">
        <f t="shared" si="39"/>
        <v xml:space="preserve"> </v>
      </c>
      <c r="AM105" s="1">
        <f t="shared" si="40"/>
        <v>5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6.3369131354749531</v>
      </c>
      <c r="AS105">
        <v>8.1530782029950011</v>
      </c>
      <c r="AT105" t="e">
        <v>#VALUE!</v>
      </c>
      <c r="AU105">
        <v>-6.3369131354749531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25</v>
      </c>
      <c r="D106" s="4">
        <v>1</v>
      </c>
      <c r="E106" s="4">
        <v>1</v>
      </c>
      <c r="F106" s="4">
        <v>27</v>
      </c>
      <c r="G106" s="4">
        <v>254</v>
      </c>
      <c r="H106" s="4">
        <v>220.34</v>
      </c>
      <c r="I106" s="34">
        <v>82857.755300000004</v>
      </c>
      <c r="J106" s="35">
        <v>13.010155880963628</v>
      </c>
      <c r="K106" s="35">
        <v>11.882651135199268</v>
      </c>
      <c r="L106" s="35">
        <v>9.4478457219075214</v>
      </c>
      <c r="M106" s="35">
        <v>9.9828403525102871</v>
      </c>
      <c r="N106" s="4">
        <v>18.542999999999999</v>
      </c>
      <c r="O106" s="4">
        <v>8.7565982404691987</v>
      </c>
      <c r="P106" s="35">
        <v>2.2692202959063264E-2</v>
      </c>
      <c r="Q106" s="36">
        <f t="shared" si="21"/>
        <v>92.592592593682596</v>
      </c>
      <c r="R106" s="36" t="str">
        <f t="shared" si="22"/>
        <v xml:space="preserve"> </v>
      </c>
      <c r="S106" s="37">
        <f t="shared" si="23"/>
        <v>0.15276391141041393</v>
      </c>
      <c r="T106" s="37" t="str">
        <f t="shared" si="24"/>
        <v/>
      </c>
      <c r="U106" s="37" t="str">
        <f t="shared" si="25"/>
        <v/>
      </c>
      <c r="V106" s="37">
        <f t="shared" si="26"/>
        <v>-0.33034491502403518</v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90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>
        <f t="shared" ref="AC106:AC169" si="43">IF(ISERROR((RANK(S106,S$7:S$391,0)))=TRUE," ",((RANK(S106,S$7:S$391,0))))</f>
        <v>65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7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33.034491502403519</v>
      </c>
      <c r="AR106" s="21">
        <v>28.334909519348894</v>
      </c>
      <c r="AS106">
        <v>15.276391032041392</v>
      </c>
      <c r="AT106">
        <v>-33.034491502403519</v>
      </c>
      <c r="AU106">
        <v>-28.334909519348894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4</v>
      </c>
      <c r="F107" s="3">
        <v>8</v>
      </c>
      <c r="G107" s="4">
        <v>110</v>
      </c>
      <c r="H107" s="4">
        <v>115.21</v>
      </c>
      <c r="I107" s="5">
        <v>18822.322572349996</v>
      </c>
      <c r="J107" s="4">
        <v>28.210088148873648</v>
      </c>
      <c r="K107" s="4">
        <v>29.19665484034465</v>
      </c>
      <c r="L107" s="4" t="s">
        <v>1238</v>
      </c>
      <c r="M107" s="4" t="s">
        <v>1238</v>
      </c>
      <c r="N107" s="4">
        <v>3.9460000000000002</v>
      </c>
      <c r="O107" s="4">
        <v>-6.0476190476190474</v>
      </c>
      <c r="P107" s="4">
        <v>2.0987761479038278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2.0987761490038279</v>
      </c>
      <c r="AH107" t="str">
        <f t="shared" si="36"/>
        <v xml:space="preserve"> </v>
      </c>
      <c r="AI107">
        <f t="shared" si="46"/>
        <v>174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-45.202172436340035</v>
      </c>
      <c r="AR107" t="e">
        <v>#VALUE!</v>
      </c>
      <c r="AS107">
        <v>-4.5221768943668028</v>
      </c>
      <c r="AT107">
        <v>45.202172436340035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7</v>
      </c>
      <c r="D108" s="3">
        <v>4</v>
      </c>
      <c r="E108" s="3">
        <v>13</v>
      </c>
      <c r="F108" s="3">
        <v>24</v>
      </c>
      <c r="G108" s="4">
        <v>77</v>
      </c>
      <c r="H108" s="4">
        <v>76.69</v>
      </c>
      <c r="I108" s="5">
        <v>65726.721231799995</v>
      </c>
      <c r="J108" s="4">
        <v>27.098939929328619</v>
      </c>
      <c r="K108" s="4">
        <v>25.769489247311828</v>
      </c>
      <c r="L108" s="4">
        <v>17.487640453199724</v>
      </c>
      <c r="M108" s="4">
        <v>16.741563771311913</v>
      </c>
      <c r="N108" s="4">
        <v>2.976</v>
      </c>
      <c r="O108" s="4">
        <v>5.1590106007067105</v>
      </c>
      <c r="P108" s="4">
        <v>2.381014473855783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2.3810144749657831</v>
      </c>
      <c r="AH108" t="str">
        <f t="shared" si="36"/>
        <v xml:space="preserve"> </v>
      </c>
      <c r="AI108">
        <f t="shared" si="46"/>
        <v>155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-39.482901566810625</v>
      </c>
      <c r="AR108">
        <v>-32.649640167771565</v>
      </c>
      <c r="AS108">
        <v>0.40422480114747916</v>
      </c>
      <c r="AT108">
        <v>39.482901566810625</v>
      </c>
      <c r="AU108">
        <v>32.649640167771565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2</v>
      </c>
      <c r="D109" s="3">
        <v>6</v>
      </c>
      <c r="E109" s="3">
        <v>9</v>
      </c>
      <c r="F109" s="3">
        <v>17</v>
      </c>
      <c r="G109" s="4">
        <v>151</v>
      </c>
      <c r="H109" s="4">
        <v>164.83</v>
      </c>
      <c r="I109" s="5">
        <v>20620.166738340002</v>
      </c>
      <c r="J109" s="4">
        <v>26.209254253458422</v>
      </c>
      <c r="K109" s="4">
        <v>26.568343004513221</v>
      </c>
      <c r="L109" s="4">
        <v>17.724144315757389</v>
      </c>
      <c r="M109" s="4">
        <v>17.968451731713422</v>
      </c>
      <c r="N109" s="4">
        <v>6.2039999999999997</v>
      </c>
      <c r="O109" s="4">
        <v>-1.8043684710351497</v>
      </c>
      <c r="P109" s="4">
        <v>2.5723472668810285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2.5723472680010286</v>
      </c>
      <c r="AH109" t="str">
        <f t="shared" si="36"/>
        <v xml:space="preserve"> </v>
      </c>
      <c r="AI109">
        <f t="shared" si="46"/>
        <v>138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-34.903536474433075</v>
      </c>
      <c r="AR109">
        <v>-34.443601585866837</v>
      </c>
      <c r="AS109">
        <v>-8.3904629011709133</v>
      </c>
      <c r="AT109">
        <v>34.903536474433075</v>
      </c>
      <c r="AU109">
        <v>34.443601585866837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4</v>
      </c>
      <c r="D110" s="3">
        <v>6</v>
      </c>
      <c r="E110" s="3">
        <v>16</v>
      </c>
      <c r="F110" s="3">
        <v>26</v>
      </c>
      <c r="G110" s="4">
        <v>70</v>
      </c>
      <c r="H110" s="4">
        <v>62.76</v>
      </c>
      <c r="I110" s="5">
        <v>8870.878035239999</v>
      </c>
      <c r="J110" s="4">
        <v>8.1190168175937902</v>
      </c>
      <c r="K110" s="4">
        <v>9.2812777284826957</v>
      </c>
      <c r="L110" s="4" t="s">
        <v>1238</v>
      </c>
      <c r="M110" s="4" t="s">
        <v>1238</v>
      </c>
      <c r="N110" s="4">
        <v>6.7620000000000005</v>
      </c>
      <c r="O110" s="4">
        <v>-13.418693982074265</v>
      </c>
      <c r="P110" s="4">
        <v>4.5028680688336529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>
        <f t="shared" si="26"/>
        <v>-0.5821002494779981</v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>
        <f t="shared" si="30"/>
        <v>16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4.502868069963653</v>
      </c>
      <c r="AH110" t="str">
        <f t="shared" si="36"/>
        <v xml:space="preserve"> </v>
      </c>
      <c r="AI110">
        <f t="shared" si="46"/>
        <v>31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307</v>
      </c>
      <c r="AP110" t="s">
        <v>1246</v>
      </c>
      <c r="AQ110">
        <v>58.210024947799809</v>
      </c>
      <c r="AR110" t="e">
        <v>#VALUE!</v>
      </c>
      <c r="AS110">
        <v>11.536010197578083</v>
      </c>
      <c r="AT110">
        <v>-58.210024947799809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30</v>
      </c>
      <c r="D111" s="3">
        <v>0</v>
      </c>
      <c r="E111" s="3">
        <v>10</v>
      </c>
      <c r="F111" s="3">
        <v>40</v>
      </c>
      <c r="G111" s="4">
        <v>51</v>
      </c>
      <c r="H111" s="4">
        <v>46.09</v>
      </c>
      <c r="I111" s="5">
        <v>209849.36678980818</v>
      </c>
      <c r="J111" s="4">
        <v>14.877340219496451</v>
      </c>
      <c r="K111" s="4">
        <v>14.291472868217054</v>
      </c>
      <c r="L111" s="4">
        <v>9.1727520497845081</v>
      </c>
      <c r="M111" s="4">
        <v>8.9967371506447282</v>
      </c>
      <c r="N111" s="4">
        <v>3.2250000000000001</v>
      </c>
      <c r="O111" s="4">
        <v>3.0351437699680575</v>
      </c>
      <c r="P111" s="4">
        <v>1.9874159253634194</v>
      </c>
      <c r="Q111" s="36">
        <f t="shared" si="21"/>
        <v>75.000000001139995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-0.30421587634512903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89</v>
      </c>
      <c r="AC111" t="str">
        <f t="shared" si="43"/>
        <v xml:space="preserve"> </v>
      </c>
      <c r="AD111" s="1" t="str">
        <f t="shared" si="33"/>
        <v xml:space="preserve"> </v>
      </c>
      <c r="AE111">
        <f t="shared" si="44"/>
        <v>52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23.423772781380968</v>
      </c>
      <c r="AR111">
        <v>30.421587634512903</v>
      </c>
      <c r="AS111">
        <v>10.653070080277715</v>
      </c>
      <c r="AT111">
        <v>-23.423772781380968</v>
      </c>
      <c r="AU111">
        <v>-30.421587634512903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8</v>
      </c>
      <c r="D112" s="3">
        <v>3</v>
      </c>
      <c r="E112" s="3">
        <v>10</v>
      </c>
      <c r="F112" s="3">
        <v>21</v>
      </c>
      <c r="G112" s="4">
        <v>216.5</v>
      </c>
      <c r="H112" s="4">
        <v>213.13</v>
      </c>
      <c r="I112" s="5">
        <v>76378.052397179999</v>
      </c>
      <c r="J112" s="4">
        <v>31.273661041819512</v>
      </c>
      <c r="K112" s="4">
        <v>29.211896929824558</v>
      </c>
      <c r="L112" s="4">
        <v>24.510199647629239</v>
      </c>
      <c r="M112" s="4">
        <v>22.810726324630437</v>
      </c>
      <c r="N112" s="4">
        <v>7.2960000000000003</v>
      </c>
      <c r="O112" s="4">
        <v>7.2941176470588305</v>
      </c>
      <c r="P112" s="4">
        <v>2.8672641111058979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2.8672641122558979</v>
      </c>
      <c r="AH112" t="str">
        <f t="shared" si="36"/>
        <v xml:space="preserve"> </v>
      </c>
      <c r="AI112">
        <f t="shared" si="46"/>
        <v>106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-60.970908681518466</v>
      </c>
      <c r="AR112">
        <v>-85.918115848692068</v>
      </c>
      <c r="AS112">
        <v>1.5811945760803248</v>
      </c>
      <c r="AT112">
        <v>60.970908681518466</v>
      </c>
      <c r="AU112">
        <v>85.918115848692068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15</v>
      </c>
      <c r="D113" s="3">
        <v>2</v>
      </c>
      <c r="E113" s="3">
        <v>18</v>
      </c>
      <c r="F113" s="3">
        <v>35</v>
      </c>
      <c r="G113" s="4">
        <v>925</v>
      </c>
      <c r="H113" s="4">
        <v>921.94</v>
      </c>
      <c r="I113" s="5">
        <v>25600.3976521</v>
      </c>
      <c r="J113" s="4" t="s">
        <v>1238</v>
      </c>
      <c r="K113" s="4" t="s">
        <v>1238</v>
      </c>
      <c r="L113" s="4">
        <v>35.092553789543622</v>
      </c>
      <c r="M113" s="4">
        <v>26.713599183882547</v>
      </c>
      <c r="N113" s="4">
        <v>18.414000000000001</v>
      </c>
      <c r="O113" s="4">
        <v>31.060498220640575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/>
      </c>
      <c r="X113" s="37" t="str">
        <f t="shared" si="28"/>
        <v/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>
        <v>-166.18883463488635</v>
      </c>
      <c r="AS113">
        <v>0.33190880100657516</v>
      </c>
      <c r="AT113" t="e">
        <v>#VALUE!</v>
      </c>
      <c r="AU113">
        <v>166.18883463488635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9</v>
      </c>
      <c r="D114" s="3">
        <v>2</v>
      </c>
      <c r="E114" s="3">
        <v>16</v>
      </c>
      <c r="F114" s="3">
        <v>27</v>
      </c>
      <c r="G114" s="4">
        <v>176</v>
      </c>
      <c r="H114" s="4">
        <v>166.78</v>
      </c>
      <c r="I114" s="5">
        <v>25061.974728699999</v>
      </c>
      <c r="J114" s="4">
        <v>11.261309925725861</v>
      </c>
      <c r="K114" s="4">
        <v>13.727878837764424</v>
      </c>
      <c r="L114" s="4">
        <v>7.1967307876894271</v>
      </c>
      <c r="M114" s="4">
        <v>8.7125797636981233</v>
      </c>
      <c r="N114" s="4">
        <v>12.149000000000001</v>
      </c>
      <c r="O114" s="4">
        <v>-19.275747508305646</v>
      </c>
      <c r="P114" s="4">
        <v>3.1712435543830195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>
        <f t="shared" si="26"/>
        <v>-0.42036102224671645</v>
      </c>
      <c r="W114" s="37" t="str">
        <f t="shared" si="27"/>
        <v/>
      </c>
      <c r="X114" s="37">
        <f t="shared" si="28"/>
        <v>-0.45410374148179944</v>
      </c>
      <c r="Y114" t="str">
        <f t="shared" si="41"/>
        <v xml:space="preserve"> </v>
      </c>
      <c r="Z114" s="1">
        <f t="shared" si="30"/>
        <v>64</v>
      </c>
      <c r="AA114" t="str">
        <f t="shared" si="42"/>
        <v xml:space="preserve"> </v>
      </c>
      <c r="AB114" s="1">
        <f t="shared" si="31"/>
        <v>54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3.1712435555530196</v>
      </c>
      <c r="AH114" t="str">
        <f t="shared" si="36"/>
        <v xml:space="preserve"> </v>
      </c>
      <c r="AI114">
        <f t="shared" si="46"/>
        <v>85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42.036102224671644</v>
      </c>
      <c r="AR114">
        <v>45.41037414817994</v>
      </c>
      <c r="AS114">
        <v>5.5282407962585545</v>
      </c>
      <c r="AT114">
        <v>-42.036102224671644</v>
      </c>
      <c r="AU114">
        <v>-45.41037414817994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6</v>
      </c>
      <c r="D115" s="3">
        <v>1</v>
      </c>
      <c r="E115" s="3">
        <v>11</v>
      </c>
      <c r="F115" s="3">
        <v>18</v>
      </c>
      <c r="G115" s="4">
        <v>68</v>
      </c>
      <c r="H115" s="4">
        <v>68.510000000000005</v>
      </c>
      <c r="I115" s="5">
        <v>19448.770001569999</v>
      </c>
      <c r="J115" s="4">
        <v>27.458917835671343</v>
      </c>
      <c r="K115" s="4">
        <v>25.649569449644329</v>
      </c>
      <c r="L115" s="4">
        <v>14.151072980017377</v>
      </c>
      <c r="M115" s="4">
        <v>13.298208386878704</v>
      </c>
      <c r="N115" s="4">
        <v>2.6710000000000003</v>
      </c>
      <c r="O115" s="4">
        <v>7.2690763052208851</v>
      </c>
      <c r="P115" s="4">
        <v>2.3835936359655525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2.3835936371455526</v>
      </c>
      <c r="AH115" t="str">
        <f t="shared" si="36"/>
        <v xml:space="preserve"> </v>
      </c>
      <c r="AI115">
        <f t="shared" si="46"/>
        <v>154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-41.335769723556751</v>
      </c>
      <c r="AR115">
        <v>-7.3406526060935562</v>
      </c>
      <c r="AS115">
        <v>-0.74441687344913854</v>
      </c>
      <c r="AT115">
        <v>41.335769723556751</v>
      </c>
      <c r="AU115">
        <v>7.3406526060935562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19</v>
      </c>
      <c r="D116" s="3">
        <v>0</v>
      </c>
      <c r="E116" s="3">
        <v>1</v>
      </c>
      <c r="F116" s="3">
        <v>20</v>
      </c>
      <c r="G116" s="4">
        <v>82</v>
      </c>
      <c r="H116" s="4">
        <v>64.94</v>
      </c>
      <c r="I116" s="5">
        <v>37918.686796000002</v>
      </c>
      <c r="J116" s="4">
        <v>14.695632496039826</v>
      </c>
      <c r="K116" s="4">
        <v>13.487019730010383</v>
      </c>
      <c r="L116" s="4">
        <v>12.041645497924506</v>
      </c>
      <c r="M116" s="4">
        <v>9.0972302461899179</v>
      </c>
      <c r="N116" s="4">
        <v>4.8150000000000004</v>
      </c>
      <c r="O116" s="4">
        <v>8.9366515837104181</v>
      </c>
      <c r="P116" s="4">
        <v>0</v>
      </c>
      <c r="Q116" s="36">
        <f t="shared" si="21"/>
        <v>95.000000001190003</v>
      </c>
      <c r="R116" t="str">
        <f t="shared" si="22"/>
        <v xml:space="preserve"> </v>
      </c>
      <c r="S116" s="37">
        <f t="shared" si="23"/>
        <v>0.26270403568337863</v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>
        <f t="shared" si="43"/>
        <v>22</v>
      </c>
      <c r="AD116" s="1" t="str">
        <f t="shared" si="33"/>
        <v xml:space="preserve"> </v>
      </c>
      <c r="AE116">
        <f t="shared" si="44"/>
        <v>4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24.359053665833542</v>
      </c>
      <c r="AR116">
        <v>8.6600649983463178</v>
      </c>
      <c r="AS116">
        <v>26.270403449337863</v>
      </c>
      <c r="AT116">
        <v>-24.359053665833542</v>
      </c>
      <c r="AU116">
        <v>-8.6600649983463178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7</v>
      </c>
      <c r="D117" s="3">
        <v>0</v>
      </c>
      <c r="E117" s="3">
        <v>11</v>
      </c>
      <c r="F117" s="3">
        <v>18</v>
      </c>
      <c r="G117" s="4">
        <v>28</v>
      </c>
      <c r="H117" s="4">
        <v>27.18</v>
      </c>
      <c r="I117" s="5">
        <v>13622.09438862</v>
      </c>
      <c r="J117" s="4">
        <v>16.101895734597157</v>
      </c>
      <c r="K117" s="4">
        <v>17.137452711223201</v>
      </c>
      <c r="L117" s="4">
        <v>10.381818472327016</v>
      </c>
      <c r="M117" s="4">
        <v>10.385044929852603</v>
      </c>
      <c r="N117" s="4">
        <v>1.6879999999999999</v>
      </c>
      <c r="O117" s="4">
        <v>5.4999999999999911</v>
      </c>
      <c r="P117" s="4">
        <v>4.3966151582045621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/>
      </c>
      <c r="X117" s="37" t="str">
        <f t="shared" si="28"/>
        <v/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4.3966151594045622</v>
      </c>
      <c r="AH117" t="str">
        <f t="shared" si="36"/>
        <v xml:space="preserve"> </v>
      </c>
      <c r="AI117">
        <f t="shared" si="46"/>
        <v>36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17.12077506924431</v>
      </c>
      <c r="AR117">
        <v>21.250411779290346</v>
      </c>
      <c r="AS117">
        <v>3.0169242089771897</v>
      </c>
      <c r="AT117">
        <v>-17.12077506924431</v>
      </c>
      <c r="AU117">
        <v>-21.250411779290346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14</v>
      </c>
      <c r="D118" s="3">
        <v>1</v>
      </c>
      <c r="E118" s="3">
        <v>8</v>
      </c>
      <c r="F118" s="3">
        <v>23</v>
      </c>
      <c r="G118" s="4">
        <v>117</v>
      </c>
      <c r="H118" s="4">
        <v>102.64</v>
      </c>
      <c r="I118" s="5">
        <v>46865.423999999999</v>
      </c>
      <c r="J118" s="4">
        <v>8.938430723678481</v>
      </c>
      <c r="K118" s="4">
        <v>8.697568002711634</v>
      </c>
      <c r="L118" s="4" t="s">
        <v>1238</v>
      </c>
      <c r="M118" s="4" t="s">
        <v>1238</v>
      </c>
      <c r="N118" s="4">
        <v>11.801</v>
      </c>
      <c r="O118" s="4">
        <v>-2.3904052936310975</v>
      </c>
      <c r="P118" s="4">
        <v>1.6056118472330476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>
        <f t="shared" si="26"/>
        <v>-0.53992360732780509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>
        <f t="shared" si="30"/>
        <v>27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>
        <v>53.992360732780512</v>
      </c>
      <c r="AR118" t="e">
        <v>#VALUE!</v>
      </c>
      <c r="AS118">
        <v>13.990646921278248</v>
      </c>
      <c r="AT118">
        <v>-53.992360732780512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14</v>
      </c>
      <c r="D119" s="3">
        <v>2</v>
      </c>
      <c r="E119" s="3">
        <v>13</v>
      </c>
      <c r="F119" s="3">
        <v>29</v>
      </c>
      <c r="G119" s="4">
        <v>18</v>
      </c>
      <c r="H119" s="4">
        <v>14.8</v>
      </c>
      <c r="I119" s="5">
        <v>6037.2851603999998</v>
      </c>
      <c r="J119" s="4">
        <v>8.8095238095238102</v>
      </c>
      <c r="K119" s="4">
        <v>16.371681415929203</v>
      </c>
      <c r="L119" s="4">
        <v>5.2007476280532305</v>
      </c>
      <c r="M119" s="4">
        <v>7.2334293454207073</v>
      </c>
      <c r="N119" s="4">
        <v>1.68</v>
      </c>
      <c r="O119" s="4">
        <v>41.176470588235297</v>
      </c>
      <c r="P119" s="4">
        <v>2.8243243243243241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0.21621621743621622</v>
      </c>
      <c r="T119" s="37" t="str">
        <f t="shared" si="24"/>
        <v/>
      </c>
      <c r="U119" s="37" t="str">
        <f t="shared" si="25"/>
        <v/>
      </c>
      <c r="V119" s="37">
        <f t="shared" si="26"/>
        <v>-0.54655866776382522</v>
      </c>
      <c r="W119" s="37" t="str">
        <f t="shared" si="27"/>
        <v/>
      </c>
      <c r="X119" s="37">
        <f t="shared" si="28"/>
        <v>-0.60550578375001685</v>
      </c>
      <c r="Y119" t="str">
        <f t="shared" si="41"/>
        <v xml:space="preserve"> </v>
      </c>
      <c r="Z119" s="1">
        <f t="shared" si="30"/>
        <v>24</v>
      </c>
      <c r="AA119" t="str">
        <f t="shared" si="42"/>
        <v xml:space="preserve"> </v>
      </c>
      <c r="AB119" s="1">
        <f t="shared" si="31"/>
        <v>23</v>
      </c>
      <c r="AC119">
        <f t="shared" si="43"/>
        <v>35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2.8243243255443242</v>
      </c>
      <c r="AH119" t="str">
        <f t="shared" si="36"/>
        <v xml:space="preserve"> </v>
      </c>
      <c r="AI119">
        <f t="shared" si="46"/>
        <v>112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295</v>
      </c>
      <c r="AP119" t="s">
        <v>1295</v>
      </c>
      <c r="AQ119">
        <v>54.655866776382524</v>
      </c>
      <c r="AR119">
        <v>60.550578375001685</v>
      </c>
      <c r="AS119">
        <v>21.621621621621621</v>
      </c>
      <c r="AT119">
        <v>-54.655866776382524</v>
      </c>
      <c r="AU119">
        <v>-60.550578375001685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10</v>
      </c>
      <c r="D120" s="3">
        <v>1</v>
      </c>
      <c r="E120" s="3">
        <v>3</v>
      </c>
      <c r="F120" s="3">
        <v>14</v>
      </c>
      <c r="G120" s="4">
        <v>344.5</v>
      </c>
      <c r="H120" s="4">
        <v>353.31</v>
      </c>
      <c r="I120" s="5">
        <v>17371.056745649999</v>
      </c>
      <c r="J120" s="4">
        <v>28.663800097355182</v>
      </c>
      <c r="K120" s="4">
        <v>27.572186670828781</v>
      </c>
      <c r="L120" s="4">
        <v>22.40159085580305</v>
      </c>
      <c r="M120" s="4">
        <v>20.568952637244351</v>
      </c>
      <c r="N120" s="4">
        <v>12.814</v>
      </c>
      <c r="O120" s="4">
        <v>3.7570850202429189</v>
      </c>
      <c r="P120" s="4">
        <v>2.5473380317568142E-2</v>
      </c>
      <c r="Q120" s="36">
        <f t="shared" si="21"/>
        <v>71.428571429801437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66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-47.537505818929034</v>
      </c>
      <c r="AR120">
        <v>-69.9236082855425</v>
      </c>
      <c r="AS120">
        <v>-2.493560895530833</v>
      </c>
      <c r="AT120">
        <v>47.537505818929034</v>
      </c>
      <c r="AU120">
        <v>69.9236082855425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24</v>
      </c>
      <c r="D121" s="3">
        <v>0</v>
      </c>
      <c r="E121" s="3">
        <v>4</v>
      </c>
      <c r="F121" s="3">
        <v>28</v>
      </c>
      <c r="G121" s="4">
        <v>74</v>
      </c>
      <c r="H121" s="4">
        <v>58.62</v>
      </c>
      <c r="I121" s="5">
        <v>64321.889259540003</v>
      </c>
      <c r="J121" s="4">
        <v>15.998908296943229</v>
      </c>
      <c r="K121" s="4">
        <v>17.571942446043167</v>
      </c>
      <c r="L121" s="4">
        <v>4.5553102057797545</v>
      </c>
      <c r="M121" s="4">
        <v>5.34386467514478</v>
      </c>
      <c r="N121" s="4">
        <v>3.3359999999999999</v>
      </c>
      <c r="O121" s="4">
        <v>-7.0752089136490257</v>
      </c>
      <c r="P121" s="4">
        <v>2.8539747526441492</v>
      </c>
      <c r="Q121" s="36">
        <f t="shared" si="21"/>
        <v>85.714285715525705</v>
      </c>
      <c r="R121" t="str">
        <f t="shared" si="22"/>
        <v xml:space="preserve"> </v>
      </c>
      <c r="S121" s="37">
        <f t="shared" si="23"/>
        <v>0.26236779380226538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-0.65446438513738991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16</v>
      </c>
      <c r="AC121">
        <f t="shared" si="43"/>
        <v>23</v>
      </c>
      <c r="AD121" s="1" t="str">
        <f t="shared" si="33"/>
        <v xml:space="preserve"> </v>
      </c>
      <c r="AE121">
        <f t="shared" si="44"/>
        <v>21</v>
      </c>
      <c r="AF121" t="str">
        <f t="shared" si="45"/>
        <v xml:space="preserve"> </v>
      </c>
      <c r="AG121">
        <f t="shared" si="35"/>
        <v>2.8539747538841493</v>
      </c>
      <c r="AH121" t="str">
        <f t="shared" si="36"/>
        <v xml:space="preserve"> </v>
      </c>
      <c r="AI121">
        <f t="shared" si="46"/>
        <v>108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>
        <v>17.650869112271948</v>
      </c>
      <c r="AR121">
        <v>65.446438513738997</v>
      </c>
      <c r="AS121">
        <v>26.236779256226541</v>
      </c>
      <c r="AT121">
        <v>-17.650869112271948</v>
      </c>
      <c r="AU121">
        <v>-65.446438513738997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18</v>
      </c>
      <c r="D122" s="3">
        <v>2</v>
      </c>
      <c r="E122" s="3">
        <v>12</v>
      </c>
      <c r="F122" s="3">
        <v>32</v>
      </c>
      <c r="G122" s="4">
        <v>320</v>
      </c>
      <c r="H122" s="4">
        <v>318.31</v>
      </c>
      <c r="I122" s="5">
        <v>140615.87025037</v>
      </c>
      <c r="J122" s="4">
        <v>39.263599358579008</v>
      </c>
      <c r="K122" s="4">
        <v>36.524383247274812</v>
      </c>
      <c r="L122" s="4">
        <v>21.792479926486628</v>
      </c>
      <c r="M122" s="4">
        <v>20.233150203963046</v>
      </c>
      <c r="N122" s="4">
        <v>8.7149999999999999</v>
      </c>
      <c r="O122" s="4">
        <v>6.3972652911732277</v>
      </c>
      <c r="P122" s="4">
        <v>0.83315007382740092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-102.09649450398439</v>
      </c>
      <c r="AR122">
        <v>-65.303296825439446</v>
      </c>
      <c r="AS122">
        <v>0.5309289686155072</v>
      </c>
      <c r="AT122">
        <v>102.09649450398439</v>
      </c>
      <c r="AU122">
        <v>65.303296825439446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2</v>
      </c>
      <c r="E123" s="3">
        <v>10</v>
      </c>
      <c r="F123" s="3">
        <v>15</v>
      </c>
      <c r="G123" s="4">
        <v>12</v>
      </c>
      <c r="H123" s="4">
        <v>11.41</v>
      </c>
      <c r="I123" s="5">
        <v>8677.8850844000008</v>
      </c>
      <c r="J123" s="4">
        <v>17.635239567233384</v>
      </c>
      <c r="K123" s="4">
        <v>16.730205278592376</v>
      </c>
      <c r="L123" s="4">
        <v>11.956053323319566</v>
      </c>
      <c r="M123" s="4">
        <v>11.559941907960425</v>
      </c>
      <c r="N123" s="4">
        <v>0.68200000000000005</v>
      </c>
      <c r="O123" s="4">
        <v>4.9230769230769269</v>
      </c>
      <c r="P123" s="4">
        <v>3.7949167397020154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3.7949167409620155</v>
      </c>
      <c r="AH123" t="str">
        <f t="shared" si="36"/>
        <v xml:space="preserve"> </v>
      </c>
      <c r="AI123">
        <f t="shared" si="46"/>
        <v>51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655</v>
      </c>
      <c r="AP123" t="s">
        <v>1239</v>
      </c>
      <c r="AQ123">
        <v>9.2283908123899643</v>
      </c>
      <c r="AR123">
        <v>9.3093104578985901</v>
      </c>
      <c r="AS123">
        <v>5.1709027169149824</v>
      </c>
      <c r="AT123">
        <v>-9.2283908123899643</v>
      </c>
      <c r="AU123">
        <v>-9.3093104578985901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2</v>
      </c>
      <c r="D124" s="3">
        <v>6</v>
      </c>
      <c r="E124" s="3">
        <v>9</v>
      </c>
      <c r="F124" s="3">
        <v>17</v>
      </c>
      <c r="G124" s="4">
        <v>45.25</v>
      </c>
      <c r="H124" s="4">
        <v>48.64</v>
      </c>
      <c r="I124" s="5">
        <v>14672.51607808</v>
      </c>
      <c r="J124" s="4">
        <v>19.067032536260289</v>
      </c>
      <c r="K124" s="4">
        <v>19.14207005116096</v>
      </c>
      <c r="L124" s="4">
        <v>12.434878405459568</v>
      </c>
      <c r="M124" s="4">
        <v>14.051281925737602</v>
      </c>
      <c r="N124" s="4">
        <v>2.5409999999999999</v>
      </c>
      <c r="O124" s="4">
        <v>-3.3840304182509495</v>
      </c>
      <c r="P124" s="4">
        <v>2.9111842105263155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2.9111842117963156</v>
      </c>
      <c r="AH124" t="str">
        <f t="shared" si="36"/>
        <v xml:space="preserve"> </v>
      </c>
      <c r="AI124">
        <f t="shared" si="46"/>
        <v>102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1.8587063050381269</v>
      </c>
      <c r="AR124">
        <v>5.677261010224055</v>
      </c>
      <c r="AS124">
        <v>-6.9695723684210513</v>
      </c>
      <c r="AT124">
        <v>-1.8587063050381269</v>
      </c>
      <c r="AU124">
        <v>-5.677261010224055</v>
      </c>
      <c r="AV124" t="s">
        <v>1467</v>
      </c>
    </row>
    <row r="125" spans="1:48" x14ac:dyDescent="0.25">
      <c r="A125">
        <v>1.2799999999999974E-9</v>
      </c>
      <c r="B125" t="s">
        <v>1210</v>
      </c>
      <c r="C125" s="3">
        <v>11</v>
      </c>
      <c r="D125" s="3">
        <v>0</v>
      </c>
      <c r="E125" s="3">
        <v>14</v>
      </c>
      <c r="F125" s="3">
        <v>25</v>
      </c>
      <c r="G125" s="4">
        <v>42</v>
      </c>
      <c r="H125" s="4">
        <v>28.62</v>
      </c>
      <c r="I125" s="5">
        <v>4274.8376621400002</v>
      </c>
      <c r="J125" s="4">
        <v>5.770161290322581</v>
      </c>
      <c r="K125" s="4">
        <v>6.3374667847652795</v>
      </c>
      <c r="L125" s="4">
        <v>5.4699646077933934</v>
      </c>
      <c r="M125" s="4">
        <v>5.8353102436277693</v>
      </c>
      <c r="N125" s="4">
        <v>4.516</v>
      </c>
      <c r="O125" s="4">
        <v>-9.1348088531187077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0.46750524237014679</v>
      </c>
      <c r="T125" s="37" t="str">
        <f t="shared" si="24"/>
        <v/>
      </c>
      <c r="U125" s="37" t="str">
        <f t="shared" si="25"/>
        <v/>
      </c>
      <c r="V125" s="37">
        <f t="shared" si="26"/>
        <v>-0.70299988066631891</v>
      </c>
      <c r="W125" s="37" t="str">
        <f t="shared" si="27"/>
        <v/>
      </c>
      <c r="X125" s="37">
        <f t="shared" si="28"/>
        <v>-0.58508476949989108</v>
      </c>
      <c r="Y125" t="str">
        <f t="shared" si="41"/>
        <v xml:space="preserve"> </v>
      </c>
      <c r="Z125" s="1">
        <f t="shared" si="30"/>
        <v>4</v>
      </c>
      <c r="AA125" t="str">
        <f t="shared" si="42"/>
        <v xml:space="preserve"> </v>
      </c>
      <c r="AB125" s="1">
        <f t="shared" si="31"/>
        <v>29</v>
      </c>
      <c r="AC125">
        <f t="shared" si="43"/>
        <v>3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1210</v>
      </c>
      <c r="AP125" t="s">
        <v>1248</v>
      </c>
      <c r="AQ125">
        <v>70.299988066631897</v>
      </c>
      <c r="AR125">
        <v>58.50847694998911</v>
      </c>
      <c r="AS125">
        <v>46.750524109014677</v>
      </c>
      <c r="AT125">
        <v>-70.299988066631897</v>
      </c>
      <c r="AU125">
        <v>-58.50847694998911</v>
      </c>
      <c r="AV125" t="s">
        <v>1468</v>
      </c>
    </row>
    <row r="126" spans="1:48" x14ac:dyDescent="0.25">
      <c r="A126">
        <v>1.2899999999999974E-9</v>
      </c>
      <c r="B126" t="s">
        <v>912</v>
      </c>
      <c r="C126" s="3">
        <v>6</v>
      </c>
      <c r="D126" s="3">
        <v>1</v>
      </c>
      <c r="E126" s="3">
        <v>5</v>
      </c>
      <c r="F126" s="3">
        <v>12</v>
      </c>
      <c r="G126" s="4">
        <v>97</v>
      </c>
      <c r="H126" s="4">
        <v>103.25</v>
      </c>
      <c r="I126" s="5">
        <v>24000.896769499999</v>
      </c>
      <c r="J126" s="4" t="s">
        <v>1238</v>
      </c>
      <c r="K126" s="4">
        <v>36.927753934191699</v>
      </c>
      <c r="L126" s="4">
        <v>30.52826721285647</v>
      </c>
      <c r="M126" s="4">
        <v>24.702054054054056</v>
      </c>
      <c r="N126" s="4">
        <v>2.7960000000000003</v>
      </c>
      <c r="O126" s="4">
        <v>24.266666666666676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912</v>
      </c>
      <c r="AP126" t="s">
        <v>1244</v>
      </c>
      <c r="AQ126" t="e">
        <v>#VALUE!</v>
      </c>
      <c r="AR126">
        <v>-131.56718435333786</v>
      </c>
      <c r="AS126">
        <v>-6.0532687651331685</v>
      </c>
      <c r="AT126" t="e">
        <v>#VALUE!</v>
      </c>
      <c r="AU126">
        <v>131.56718435333786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37</v>
      </c>
      <c r="D127" s="3">
        <v>0</v>
      </c>
      <c r="E127" s="3">
        <v>4</v>
      </c>
      <c r="F127" s="3">
        <v>41</v>
      </c>
      <c r="G127" s="4">
        <v>200</v>
      </c>
      <c r="H127" s="4">
        <v>189.95</v>
      </c>
      <c r="I127" s="5">
        <v>168485.65</v>
      </c>
      <c r="J127" s="4" t="s">
        <v>1238</v>
      </c>
      <c r="K127" s="4" t="s">
        <v>1238</v>
      </c>
      <c r="L127" s="4" t="s">
        <v>1238</v>
      </c>
      <c r="M127" s="4">
        <v>33.67272157219611</v>
      </c>
      <c r="N127" s="4">
        <v>2.8970000000000002</v>
      </c>
      <c r="O127" s="4">
        <v>5.3454545454545537</v>
      </c>
      <c r="P127" s="4">
        <v>0</v>
      </c>
      <c r="Q127" s="36">
        <f t="shared" si="21"/>
        <v>90.243902440324391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 xml:space="preserve"> </v>
      </c>
      <c r="X127" s="37" t="str">
        <f t="shared" si="28"/>
        <v xml:space="preserve"> 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11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 t="e">
        <v>#VALUE!</v>
      </c>
      <c r="AS127">
        <v>5.2908660173730082</v>
      </c>
      <c r="AT127" t="e">
        <v>#VALUE!</v>
      </c>
      <c r="AU127" t="e">
        <v>#VALUE!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16</v>
      </c>
      <c r="D128" s="3">
        <v>2</v>
      </c>
      <c r="E128" s="3">
        <v>13</v>
      </c>
      <c r="F128" s="3">
        <v>31</v>
      </c>
      <c r="G128" s="4">
        <v>53.5</v>
      </c>
      <c r="H128" s="4">
        <v>46.97</v>
      </c>
      <c r="I128" s="5">
        <v>199259.07291289998</v>
      </c>
      <c r="J128" s="4">
        <v>15.254952906787917</v>
      </c>
      <c r="K128" s="4">
        <v>14.447862196247309</v>
      </c>
      <c r="L128" s="4">
        <v>10.150367832704484</v>
      </c>
      <c r="M128" s="4">
        <v>9.9817048823825818</v>
      </c>
      <c r="N128" s="4">
        <v>3.2509999999999999</v>
      </c>
      <c r="O128" s="4">
        <v>4.8709677419354769</v>
      </c>
      <c r="P128" s="4">
        <v>3.0168192463274437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3.0168192476374438</v>
      </c>
      <c r="AH128" t="str">
        <f t="shared" si="36"/>
        <v xml:space="preserve"> </v>
      </c>
      <c r="AI128">
        <f t="shared" si="46"/>
        <v>94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21.480135376035449</v>
      </c>
      <c r="AR128">
        <v>23.006042800221582</v>
      </c>
      <c r="AS128">
        <v>13.902490951671286</v>
      </c>
      <c r="AT128">
        <v>-21.480135376035449</v>
      </c>
      <c r="AU128">
        <v>-23.006042800221582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9</v>
      </c>
      <c r="D129" s="3">
        <v>1</v>
      </c>
      <c r="E129" s="3">
        <v>16</v>
      </c>
      <c r="F129" s="3">
        <v>26</v>
      </c>
      <c r="G129" s="4">
        <v>79</v>
      </c>
      <c r="H129" s="4">
        <v>79.59</v>
      </c>
      <c r="I129" s="5">
        <v>61588.776718350004</v>
      </c>
      <c r="J129" s="4">
        <v>19.206081081081081</v>
      </c>
      <c r="K129" s="4">
        <v>19.004297994269344</v>
      </c>
      <c r="L129" s="4">
        <v>11.929956417990505</v>
      </c>
      <c r="M129" s="4">
        <v>12.122533829154007</v>
      </c>
      <c r="N129" s="4">
        <v>4.1879999999999997</v>
      </c>
      <c r="O129" s="4">
        <v>0.43165467625898785</v>
      </c>
      <c r="P129" s="4">
        <v>1.2878502324412613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1.1429995452598152</v>
      </c>
      <c r="AR129">
        <v>9.507264270515936</v>
      </c>
      <c r="AS129">
        <v>-0.74129915818570424</v>
      </c>
      <c r="AT129">
        <v>-1.1429995452598152</v>
      </c>
      <c r="AU129">
        <v>-9.507264270515936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8</v>
      </c>
      <c r="D130" s="3">
        <v>2</v>
      </c>
      <c r="E130" s="3">
        <v>4</v>
      </c>
      <c r="F130" s="3">
        <v>14</v>
      </c>
      <c r="G130" s="4">
        <v>295</v>
      </c>
      <c r="H130" s="4">
        <v>300.88</v>
      </c>
      <c r="I130" s="5">
        <v>31216.54010224</v>
      </c>
      <c r="J130" s="4" t="s">
        <v>1238</v>
      </c>
      <c r="K130" s="4">
        <v>34.26098838533364</v>
      </c>
      <c r="L130" s="4">
        <v>22.356423915946987</v>
      </c>
      <c r="M130" s="4">
        <v>20.348406227281913</v>
      </c>
      <c r="N130" s="4">
        <v>8.782</v>
      </c>
      <c r="O130" s="4">
        <v>15.552631578947359</v>
      </c>
      <c r="P130" s="4">
        <v>0.84419037490029247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 xml:space="preserve"> </v>
      </c>
      <c r="V130" s="37" t="str">
        <f t="shared" si="26"/>
        <v xml:space="preserve"> </v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 t="e">
        <v>#VALUE!</v>
      </c>
      <c r="AR130">
        <v>-69.581001840984101</v>
      </c>
      <c r="AS130">
        <v>-1.9542674820526407</v>
      </c>
      <c r="AT130" t="e">
        <v>#VALUE!</v>
      </c>
      <c r="AU130">
        <v>69.581001840984101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4</v>
      </c>
      <c r="E131" s="3">
        <v>11</v>
      </c>
      <c r="F131" s="3">
        <v>17</v>
      </c>
      <c r="G131" s="4">
        <v>14</v>
      </c>
      <c r="H131" s="4">
        <v>13.9</v>
      </c>
      <c r="I131" s="5">
        <v>15154.184490000001</v>
      </c>
      <c r="J131" s="4">
        <v>10.514372163388805</v>
      </c>
      <c r="K131" s="4">
        <v>9.816384180790962</v>
      </c>
      <c r="L131" s="4">
        <v>5.3030347143840331</v>
      </c>
      <c r="M131" s="4">
        <v>5.3300333693035613</v>
      </c>
      <c r="N131" s="4">
        <v>1.4159999999999999</v>
      </c>
      <c r="O131" s="4">
        <v>7.2727272727272627</v>
      </c>
      <c r="P131" s="4">
        <v>7.1942446043165464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-0.4588071927066304</v>
      </c>
      <c r="W131" s="37" t="str">
        <f t="shared" si="27"/>
        <v/>
      </c>
      <c r="X131" s="37">
        <f t="shared" si="28"/>
        <v>-0.59774696389555892</v>
      </c>
      <c r="Y131" t="str">
        <f t="shared" si="41"/>
        <v xml:space="preserve"> </v>
      </c>
      <c r="Z131" s="1">
        <f t="shared" si="30"/>
        <v>48</v>
      </c>
      <c r="AA131" t="str">
        <f t="shared" si="42"/>
        <v xml:space="preserve"> </v>
      </c>
      <c r="AB131" s="1">
        <f t="shared" si="31"/>
        <v>25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7.1942446056565466</v>
      </c>
      <c r="AH131" t="str">
        <f t="shared" si="36"/>
        <v xml:space="preserve"> </v>
      </c>
      <c r="AI131">
        <f t="shared" si="46"/>
        <v>8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45.880719270663036</v>
      </c>
      <c r="AR131">
        <v>59.774696389555892</v>
      </c>
      <c r="AS131">
        <v>0.7194244604316502</v>
      </c>
      <c r="AT131">
        <v>-45.880719270663036</v>
      </c>
      <c r="AU131">
        <v>-59.774696389555892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7</v>
      </c>
      <c r="E132" s="3">
        <v>17</v>
      </c>
      <c r="F132" s="3">
        <v>33</v>
      </c>
      <c r="G132" s="4">
        <v>68.5</v>
      </c>
      <c r="H132" s="4">
        <v>68.42</v>
      </c>
      <c r="I132" s="5">
        <v>37537.750792520004</v>
      </c>
      <c r="J132" s="4">
        <v>17.242943548387096</v>
      </c>
      <c r="K132" s="4">
        <v>16.81907571288102</v>
      </c>
      <c r="L132" s="4">
        <v>10.569015454545456</v>
      </c>
      <c r="M132" s="4">
        <v>10.481668219383923</v>
      </c>
      <c r="N132" s="4">
        <v>4.0680000000000005</v>
      </c>
      <c r="O132" s="4">
        <v>1.95488721804512</v>
      </c>
      <c r="P132" s="4">
        <v>1.4893306050862321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11.247605849010922</v>
      </c>
      <c r="AR132">
        <v>19.830459648056696</v>
      </c>
      <c r="AS132">
        <v>0.11692487576731025</v>
      </c>
      <c r="AT132">
        <v>-11.247605849010922</v>
      </c>
      <c r="AU132">
        <v>-19.830459648056696</v>
      </c>
      <c r="AV132" t="s">
        <v>1475</v>
      </c>
    </row>
    <row r="133" spans="1:48" x14ac:dyDescent="0.25">
      <c r="A133">
        <v>1.3599999999999972E-9</v>
      </c>
      <c r="B133" t="s">
        <v>1211</v>
      </c>
      <c r="C133" s="3">
        <v>9</v>
      </c>
      <c r="D133" s="3">
        <v>2</v>
      </c>
      <c r="E133" s="3">
        <v>16</v>
      </c>
      <c r="F133" s="3">
        <v>27</v>
      </c>
      <c r="G133" s="4">
        <v>32</v>
      </c>
      <c r="H133" s="4">
        <v>30.71</v>
      </c>
      <c r="I133" s="5">
        <v>22988.79967</v>
      </c>
      <c r="J133" s="4">
        <v>24.806138933764135</v>
      </c>
      <c r="K133" s="4">
        <v>20.337748344370862</v>
      </c>
      <c r="L133" s="4">
        <v>11.390920948766764</v>
      </c>
      <c r="M133" s="4">
        <v>9.8320904954211681</v>
      </c>
      <c r="N133" s="4">
        <v>1.51</v>
      </c>
      <c r="O133" s="4">
        <v>5.5944055944056004</v>
      </c>
      <c r="P133" s="4">
        <v>1.76489742754803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1211</v>
      </c>
      <c r="AP133" t="s">
        <v>1242</v>
      </c>
      <c r="AQ133">
        <v>-27.681460757294452</v>
      </c>
      <c r="AR133">
        <v>13.59602977444715</v>
      </c>
      <c r="AS133">
        <v>4.2005861282969681</v>
      </c>
      <c r="AT133">
        <v>27.681460757294452</v>
      </c>
      <c r="AU133">
        <v>-13.59602977444715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5</v>
      </c>
      <c r="D134" s="3">
        <v>2</v>
      </c>
      <c r="E134" s="3">
        <v>12</v>
      </c>
      <c r="F134" s="3">
        <v>19</v>
      </c>
      <c r="G134" s="4">
        <v>121.5</v>
      </c>
      <c r="H134" s="4">
        <v>122.03</v>
      </c>
      <c r="I134" s="5">
        <v>14931.366996979999</v>
      </c>
      <c r="J134" s="4">
        <v>21.503083700440531</v>
      </c>
      <c r="K134" s="4">
        <v>22.341633101428048</v>
      </c>
      <c r="L134" s="4">
        <v>13.652015384615385</v>
      </c>
      <c r="M134" s="4">
        <v>14.988054644808743</v>
      </c>
      <c r="N134" s="4">
        <v>5.4619999999999997</v>
      </c>
      <c r="O134" s="4">
        <v>-4.007029876977164</v>
      </c>
      <c r="P134" s="4">
        <v>1.1472588707694829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-10.680067744101795</v>
      </c>
      <c r="AR134">
        <v>-3.5551327339169214</v>
      </c>
      <c r="AS134">
        <v>-0.43431942964844428</v>
      </c>
      <c r="AT134">
        <v>10.680067744101795</v>
      </c>
      <c r="AU134">
        <v>3.5551327339169214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20</v>
      </c>
      <c r="D135" s="3">
        <v>0</v>
      </c>
      <c r="E135" s="3">
        <v>9</v>
      </c>
      <c r="F135" s="3">
        <v>29</v>
      </c>
      <c r="G135" s="4">
        <v>85</v>
      </c>
      <c r="H135" s="4">
        <v>71.37</v>
      </c>
      <c r="I135" s="5">
        <v>92849.801179590009</v>
      </c>
      <c r="J135" s="4">
        <v>10.150760915943678</v>
      </c>
      <c r="K135" s="4">
        <v>9.9804223185568457</v>
      </c>
      <c r="L135" s="4">
        <v>8.8931829940672458</v>
      </c>
      <c r="M135" s="4">
        <v>8.5837364754835015</v>
      </c>
      <c r="N135" s="4">
        <v>7.1509999999999998</v>
      </c>
      <c r="O135" s="4">
        <v>1.0028248587570583</v>
      </c>
      <c r="P135" s="4">
        <v>2.8022978842650974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0.19097660219266632</v>
      </c>
      <c r="T135" s="37" t="str">
        <f t="shared" si="24"/>
        <v/>
      </c>
      <c r="U135" s="37" t="str">
        <f t="shared" si="25"/>
        <v/>
      </c>
      <c r="V135" s="37">
        <f t="shared" si="26"/>
        <v>-0.47752288858559833</v>
      </c>
      <c r="W135" s="37" t="str">
        <f t="shared" si="27"/>
        <v/>
      </c>
      <c r="X135" s="37">
        <f t="shared" si="28"/>
        <v>-0.32542213040906887</v>
      </c>
      <c r="Y135" t="str">
        <f t="shared" si="41"/>
        <v xml:space="preserve"> </v>
      </c>
      <c r="Z135" s="1">
        <f t="shared" si="30"/>
        <v>42</v>
      </c>
      <c r="AA135" t="str">
        <f t="shared" si="42"/>
        <v xml:space="preserve"> </v>
      </c>
      <c r="AB135" s="1">
        <f t="shared" si="31"/>
        <v>85</v>
      </c>
      <c r="AC135">
        <f t="shared" si="43"/>
        <v>43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2.8022978856450975</v>
      </c>
      <c r="AH135" t="str">
        <f t="shared" si="36"/>
        <v xml:space="preserve"> </v>
      </c>
      <c r="AI135">
        <f t="shared" si="46"/>
        <v>117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47.75228885855983</v>
      </c>
      <c r="AR135">
        <v>32.542213040906887</v>
      </c>
      <c r="AS135">
        <v>19.097660081266632</v>
      </c>
      <c r="AT135">
        <v>-47.75228885855983</v>
      </c>
      <c r="AU135">
        <v>-32.542213040906887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18</v>
      </c>
      <c r="D136" s="3">
        <v>1</v>
      </c>
      <c r="E136" s="3">
        <v>7</v>
      </c>
      <c r="F136" s="3">
        <v>26</v>
      </c>
      <c r="G136" s="4">
        <v>130</v>
      </c>
      <c r="H136" s="4">
        <v>110.08</v>
      </c>
      <c r="I136" s="5">
        <v>208147.21045504001</v>
      </c>
      <c r="J136" s="4">
        <v>17.464699349516103</v>
      </c>
      <c r="K136" s="4">
        <v>16.264775413711583</v>
      </c>
      <c r="L136" s="4">
        <v>6.4400326399583641</v>
      </c>
      <c r="M136" s="4">
        <v>6.1324397883385009</v>
      </c>
      <c r="N136" s="4">
        <v>6.7679999999999998</v>
      </c>
      <c r="O136" s="4">
        <v>7.9425837320574049</v>
      </c>
      <c r="P136" s="4">
        <v>4.6502543604651159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0.18095930371558133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-0.51150184346174898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36</v>
      </c>
      <c r="AC136">
        <f t="shared" si="43"/>
        <v>47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4.650254361855116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27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230</v>
      </c>
      <c r="AP136" t="s">
        <v>1295</v>
      </c>
      <c r="AQ136">
        <v>10.106190625337529</v>
      </c>
      <c r="AR136">
        <v>51.150184346174896</v>
      </c>
      <c r="AS136">
        <v>18.095930232558132</v>
      </c>
      <c r="AT136">
        <v>-10.106190625337529</v>
      </c>
      <c r="AU136">
        <v>-51.150184346174896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27</v>
      </c>
      <c r="D137" s="3">
        <v>0</v>
      </c>
      <c r="E137" s="3">
        <v>7</v>
      </c>
      <c r="F137" s="3">
        <v>34</v>
      </c>
      <c r="G137" s="4">
        <v>105</v>
      </c>
      <c r="H137" s="4">
        <v>77.930000000000007</v>
      </c>
      <c r="I137" s="5">
        <v>15666.166201350001</v>
      </c>
      <c r="J137" s="4">
        <v>27.693674484719264</v>
      </c>
      <c r="K137" s="4">
        <v>18.892121212121214</v>
      </c>
      <c r="L137" s="4">
        <v>6.6726147351720995</v>
      </c>
      <c r="M137" s="4">
        <v>5.9656284988788739</v>
      </c>
      <c r="N137" s="4">
        <v>2.8140000000000001</v>
      </c>
      <c r="O137" s="4">
        <v>-38.692810457516337</v>
      </c>
      <c r="P137" s="4">
        <v>0.66854869754908242</v>
      </c>
      <c r="Q137" s="36">
        <f t="shared" si="50"/>
        <v>79.411764707282344</v>
      </c>
      <c r="R137" t="str">
        <f t="shared" si="51"/>
        <v xml:space="preserve"> </v>
      </c>
      <c r="S137" s="37">
        <f t="shared" si="52"/>
        <v>0.3473630194931604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>
        <f t="shared" si="57"/>
        <v>-0.49385970853672345</v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>
        <f t="shared" si="59"/>
        <v>42</v>
      </c>
      <c r="AC137">
        <f t="shared" si="43"/>
        <v>9</v>
      </c>
      <c r="AD137" s="1" t="str">
        <f t="shared" si="60"/>
        <v xml:space="preserve"> </v>
      </c>
      <c r="AE137">
        <f t="shared" si="44"/>
        <v>37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-42.544102546047213</v>
      </c>
      <c r="AR137">
        <v>49.385970853672347</v>
      </c>
      <c r="AS137">
        <v>34.736301809316039</v>
      </c>
      <c r="AT137">
        <v>42.544102546047213</v>
      </c>
      <c r="AU137">
        <v>-49.385970853672347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6</v>
      </c>
      <c r="D138" s="3">
        <v>0</v>
      </c>
      <c r="E138" s="3">
        <v>13</v>
      </c>
      <c r="F138" s="3">
        <v>19</v>
      </c>
      <c r="G138" s="4">
        <v>87.5</v>
      </c>
      <c r="H138" s="4">
        <v>87.46</v>
      </c>
      <c r="I138" s="5">
        <v>72504.34</v>
      </c>
      <c r="J138" s="4">
        <v>20.759553762164725</v>
      </c>
      <c r="K138" s="4">
        <v>19.949817518248171</v>
      </c>
      <c r="L138" s="4">
        <v>14.014022247887667</v>
      </c>
      <c r="M138" s="4">
        <v>12.965457155528449</v>
      </c>
      <c r="N138" s="4">
        <v>4.3840000000000003</v>
      </c>
      <c r="O138" s="4">
        <v>3.3962264150943424</v>
      </c>
      <c r="P138" s="4">
        <v>4.3334095586553856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4.3334095600653857</v>
      </c>
      <c r="AH138" t="str">
        <f t="shared" si="62"/>
        <v xml:space="preserve"> </v>
      </c>
      <c r="AI138">
        <f t="shared" si="46"/>
        <v>39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-6.8529913542885401</v>
      </c>
      <c r="AR138">
        <v>-6.301076663850913</v>
      </c>
      <c r="AS138">
        <v>4.5735193231188909E-2</v>
      </c>
      <c r="AT138">
        <v>6.8529913542885401</v>
      </c>
      <c r="AU138">
        <v>6.301076663850913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13</v>
      </c>
      <c r="D139" s="3">
        <v>0</v>
      </c>
      <c r="E139" s="3">
        <v>8</v>
      </c>
      <c r="F139" s="3">
        <v>21</v>
      </c>
      <c r="G139" s="4">
        <v>70</v>
      </c>
      <c r="H139" s="4">
        <v>58.9</v>
      </c>
      <c r="I139" s="5">
        <v>37701.536305499998</v>
      </c>
      <c r="J139" s="4">
        <v>8.3998859098687948</v>
      </c>
      <c r="K139" s="4">
        <v>8.0027173913043477</v>
      </c>
      <c r="L139" s="4">
        <v>5.0185042567125082</v>
      </c>
      <c r="M139" s="4">
        <v>4.9792118514668138</v>
      </c>
      <c r="N139" s="4">
        <v>7.36</v>
      </c>
      <c r="O139" s="4">
        <v>0.68399452804377325</v>
      </c>
      <c r="P139" s="4">
        <v>2.8098471986417657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0.18845500990896447</v>
      </c>
      <c r="T139" s="37" t="str">
        <f t="shared" si="53"/>
        <v/>
      </c>
      <c r="U139" s="37" t="str">
        <f t="shared" si="54"/>
        <v/>
      </c>
      <c r="V139" s="37">
        <f t="shared" si="55"/>
        <v>-0.56764343454238719</v>
      </c>
      <c r="W139" s="37" t="str">
        <f t="shared" si="56"/>
        <v/>
      </c>
      <c r="X139" s="37">
        <f t="shared" si="57"/>
        <v>-0.61932955700061865</v>
      </c>
      <c r="Y139" t="str">
        <f t="shared" si="41"/>
        <v xml:space="preserve"> </v>
      </c>
      <c r="Z139" s="1">
        <f t="shared" si="58"/>
        <v>20</v>
      </c>
      <c r="AA139" t="str">
        <f t="shared" si="42"/>
        <v xml:space="preserve"> </v>
      </c>
      <c r="AB139" s="1">
        <f t="shared" si="59"/>
        <v>20</v>
      </c>
      <c r="AC139">
        <f t="shared" si="43"/>
        <v>44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2.8098472000617658</v>
      </c>
      <c r="AH139" t="str">
        <f t="shared" si="62"/>
        <v xml:space="preserve"> </v>
      </c>
      <c r="AI139">
        <f t="shared" si="46"/>
        <v>114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>
        <v>56.76434345423872</v>
      </c>
      <c r="AR139">
        <v>61.932955700061868</v>
      </c>
      <c r="AS139">
        <v>18.845500848896446</v>
      </c>
      <c r="AT139">
        <v>-56.76434345423872</v>
      </c>
      <c r="AU139">
        <v>-61.932955700061868</v>
      </c>
      <c r="AV139" t="s">
        <v>1482</v>
      </c>
    </row>
    <row r="140" spans="1:48" x14ac:dyDescent="0.25">
      <c r="A140">
        <v>1.4299999999999969E-9</v>
      </c>
      <c r="B140" t="s">
        <v>1212</v>
      </c>
      <c r="C140" s="3">
        <v>20</v>
      </c>
      <c r="D140" s="3">
        <v>0</v>
      </c>
      <c r="E140" s="3">
        <v>8</v>
      </c>
      <c r="F140" s="3">
        <v>28</v>
      </c>
      <c r="G140" s="4">
        <v>72</v>
      </c>
      <c r="H140" s="4">
        <v>53.1</v>
      </c>
      <c r="I140" s="5">
        <v>39261.527332199999</v>
      </c>
      <c r="J140" s="4">
        <v>14.006858348720655</v>
      </c>
      <c r="K140" s="4">
        <v>14.051336332363059</v>
      </c>
      <c r="L140" s="4">
        <v>9.9021303138371977</v>
      </c>
      <c r="M140" s="4">
        <v>10.067791176004143</v>
      </c>
      <c r="N140" s="4">
        <v>3.7789999999999999</v>
      </c>
      <c r="O140" s="4">
        <v>-0.55263157894737769</v>
      </c>
      <c r="P140" s="4">
        <v>2.3465160075329563</v>
      </c>
      <c r="Q140" s="36">
        <f t="shared" si="50"/>
        <v>71.428571430001426</v>
      </c>
      <c r="R140" t="str">
        <f t="shared" si="51"/>
        <v xml:space="preserve"> </v>
      </c>
      <c r="S140" s="37">
        <f t="shared" si="52"/>
        <v>0.35593220481983046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7</v>
      </c>
      <c r="AD140" s="1" t="str">
        <f t="shared" si="60"/>
        <v xml:space="preserve"> </v>
      </c>
      <c r="AE140">
        <f t="shared" si="44"/>
        <v>65</v>
      </c>
      <c r="AF140" t="str">
        <f t="shared" si="45"/>
        <v xml:space="preserve"> </v>
      </c>
      <c r="AG140">
        <f t="shared" si="61"/>
        <v>2.3465160089629564</v>
      </c>
      <c r="AH140" t="str">
        <f t="shared" si="62"/>
        <v xml:space="preserve"> </v>
      </c>
      <c r="AI140">
        <f t="shared" si="46"/>
        <v>157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1212</v>
      </c>
      <c r="AP140" t="s">
        <v>1242</v>
      </c>
      <c r="AQ140">
        <v>27.90429258819843</v>
      </c>
      <c r="AR140">
        <v>24.889007951638618</v>
      </c>
      <c r="AS140">
        <v>35.593220338983045</v>
      </c>
      <c r="AT140">
        <v>-27.90429258819843</v>
      </c>
      <c r="AU140">
        <v>-24.889007951638618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14</v>
      </c>
      <c r="D141" s="3">
        <v>3</v>
      </c>
      <c r="E141" s="3">
        <v>7</v>
      </c>
      <c r="F141" s="3">
        <v>24</v>
      </c>
      <c r="G141" s="4">
        <v>188</v>
      </c>
      <c r="H141" s="4">
        <v>168.07</v>
      </c>
      <c r="I141" s="5">
        <v>52909.78190455999</v>
      </c>
      <c r="J141" s="4">
        <v>16.910151926753194</v>
      </c>
      <c r="K141" s="4">
        <v>17.916000426393772</v>
      </c>
      <c r="L141" s="4">
        <v>12.389623170832529</v>
      </c>
      <c r="M141" s="4">
        <v>14.483964432989691</v>
      </c>
      <c r="N141" s="4">
        <v>9.3810000000000002</v>
      </c>
      <c r="O141" s="4">
        <v>-5.6237424547283625</v>
      </c>
      <c r="P141" s="4">
        <v>1.8932587612304397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12.960541525597403</v>
      </c>
      <c r="AR141">
        <v>6.020537200345311</v>
      </c>
      <c r="AS141">
        <v>11.858154340453385</v>
      </c>
      <c r="AT141">
        <v>-12.960541525597403</v>
      </c>
      <c r="AU141">
        <v>-6.020537200345311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11</v>
      </c>
      <c r="D142" s="3">
        <v>1</v>
      </c>
      <c r="E142" s="3">
        <v>12</v>
      </c>
      <c r="F142" s="3">
        <v>24</v>
      </c>
      <c r="G142" s="4">
        <v>90</v>
      </c>
      <c r="H142" s="4">
        <v>76.42</v>
      </c>
      <c r="I142" s="5">
        <v>23690.2</v>
      </c>
      <c r="J142" s="4">
        <v>8.4339476878931681</v>
      </c>
      <c r="K142" s="4">
        <v>8.5942420152946468</v>
      </c>
      <c r="L142" s="4" t="s">
        <v>1238</v>
      </c>
      <c r="M142" s="4" t="s">
        <v>1238</v>
      </c>
      <c r="N142" s="4">
        <v>8.8919999999999995</v>
      </c>
      <c r="O142" s="4">
        <v>-2.0704845814978041</v>
      </c>
      <c r="P142" s="4">
        <v>2.3933525255168804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0.17770217365622865</v>
      </c>
      <c r="T142" s="37" t="str">
        <f t="shared" si="53"/>
        <v/>
      </c>
      <c r="U142" s="37" t="str">
        <f t="shared" si="54"/>
        <v/>
      </c>
      <c r="V142" s="37">
        <f t="shared" si="55"/>
        <v>-0.5658902162822802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>
        <f t="shared" si="58"/>
        <v>21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49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2.3933525269668805</v>
      </c>
      <c r="AH142" t="str">
        <f t="shared" si="62"/>
        <v xml:space="preserve"> </v>
      </c>
      <c r="AI142">
        <f t="shared" si="46"/>
        <v>152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621</v>
      </c>
      <c r="AP142" t="s">
        <v>1246</v>
      </c>
      <c r="AQ142">
        <v>56.589021628228018</v>
      </c>
      <c r="AR142" t="e">
        <v>#VALUE!</v>
      </c>
      <c r="AS142">
        <v>17.770217220622865</v>
      </c>
      <c r="AT142">
        <v>-56.589021628228018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19</v>
      </c>
      <c r="D143" s="3">
        <v>2</v>
      </c>
      <c r="E143" s="3">
        <v>7</v>
      </c>
      <c r="F143" s="3">
        <v>28</v>
      </c>
      <c r="G143" s="4">
        <v>175</v>
      </c>
      <c r="H143" s="4">
        <v>158.03</v>
      </c>
      <c r="I143" s="5">
        <v>40234.459650110002</v>
      </c>
      <c r="J143" s="4">
        <v>26.211643722010283</v>
      </c>
      <c r="K143" s="4">
        <v>23.778212458621727</v>
      </c>
      <c r="L143" s="4">
        <v>16.446778818242997</v>
      </c>
      <c r="M143" s="4">
        <v>15.311182200915988</v>
      </c>
      <c r="N143" s="4">
        <v>6.6459999999999999</v>
      </c>
      <c r="O143" s="4">
        <v>11.323283082077056</v>
      </c>
      <c r="P143" s="4">
        <v>0.81060558121875592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-34.915835479769996</v>
      </c>
      <c r="AR143">
        <v>-24.754354253645538</v>
      </c>
      <c r="AS143">
        <v>10.73846737961146</v>
      </c>
      <c r="AT143">
        <v>34.915835479769996</v>
      </c>
      <c r="AU143">
        <v>24.754354253645538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7</v>
      </c>
      <c r="D144" s="3">
        <v>2</v>
      </c>
      <c r="E144" s="3">
        <v>11</v>
      </c>
      <c r="F144" s="3">
        <v>20</v>
      </c>
      <c r="G144" s="4">
        <v>115</v>
      </c>
      <c r="H144" s="4">
        <v>112.85</v>
      </c>
      <c r="I144" s="5">
        <v>15200.566155100001</v>
      </c>
      <c r="J144" s="4">
        <v>17.337532647104009</v>
      </c>
      <c r="K144" s="4">
        <v>16.9063670411985</v>
      </c>
      <c r="L144" s="4">
        <v>12.003273637589061</v>
      </c>
      <c r="M144" s="4">
        <v>11.913204058113728</v>
      </c>
      <c r="N144" s="4">
        <v>6.6749999999999998</v>
      </c>
      <c r="O144" s="4">
        <v>1.7530487804877943</v>
      </c>
      <c r="P144" s="4">
        <v>2.0000000000000004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10.760739499993877</v>
      </c>
      <c r="AR144">
        <v>8.9511284771321868</v>
      </c>
      <c r="AS144">
        <v>1.9051838723969983</v>
      </c>
      <c r="AT144">
        <v>-10.760739499993877</v>
      </c>
      <c r="AU144">
        <v>-8.9511284771321868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11</v>
      </c>
      <c r="D145" s="3">
        <v>3</v>
      </c>
      <c r="E145" s="3">
        <v>6</v>
      </c>
      <c r="F145" s="3">
        <v>20</v>
      </c>
      <c r="G145" s="4">
        <v>64</v>
      </c>
      <c r="H145" s="4">
        <v>61.81</v>
      </c>
      <c r="I145" s="5">
        <v>22644.941718630002</v>
      </c>
      <c r="J145" s="4">
        <v>14.762359684738476</v>
      </c>
      <c r="K145" s="4">
        <v>12.079343365253079</v>
      </c>
      <c r="L145" s="4">
        <v>11.299516945153774</v>
      </c>
      <c r="M145" s="4">
        <v>9.6113413362666797</v>
      </c>
      <c r="N145" s="4">
        <v>5.117</v>
      </c>
      <c r="O145" s="4">
        <v>19.277389277389275</v>
      </c>
      <c r="P145" s="4">
        <v>1.1341206924445884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24.015597356569916</v>
      </c>
      <c r="AR145">
        <v>14.289359913616295</v>
      </c>
      <c r="AS145">
        <v>3.5431160006471396</v>
      </c>
      <c r="AT145">
        <v>-24.015597356569916</v>
      </c>
      <c r="AU145">
        <v>-14.289359913616295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18</v>
      </c>
      <c r="D146" s="3">
        <v>1</v>
      </c>
      <c r="E146" s="3">
        <v>5</v>
      </c>
      <c r="F146" s="3">
        <v>24</v>
      </c>
      <c r="G146" s="4">
        <v>175</v>
      </c>
      <c r="H146" s="4">
        <v>165.95</v>
      </c>
      <c r="I146" s="5">
        <v>115418.22499999999</v>
      </c>
      <c r="J146" s="4">
        <v>37.485882087192223</v>
      </c>
      <c r="K146" s="4">
        <v>31.187746664160873</v>
      </c>
      <c r="L146" s="4">
        <v>25.714107522191483</v>
      </c>
      <c r="M146" s="4">
        <v>20.836870550645237</v>
      </c>
      <c r="N146" s="4">
        <v>5.3209999999999997</v>
      </c>
      <c r="O146" s="4">
        <v>20.384615384615383</v>
      </c>
      <c r="P146" s="4">
        <v>0.42723711961434163</v>
      </c>
      <c r="Q146" s="36">
        <f t="shared" si="50"/>
        <v>75.000000001489994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51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-92.946278155111699</v>
      </c>
      <c r="AR146">
        <v>-95.050162380824915</v>
      </c>
      <c r="AS146">
        <v>5.4534498342874382</v>
      </c>
      <c r="AT146">
        <v>92.946278155111699</v>
      </c>
      <c r="AU146">
        <v>95.050162380824915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26</v>
      </c>
      <c r="D147" s="3">
        <v>1</v>
      </c>
      <c r="E147" s="3">
        <v>8</v>
      </c>
      <c r="F147" s="3">
        <v>35</v>
      </c>
      <c r="G147" s="4">
        <v>163</v>
      </c>
      <c r="H147" s="4">
        <v>139.54</v>
      </c>
      <c r="I147" s="5">
        <v>251930.90824421999</v>
      </c>
      <c r="J147" s="4">
        <v>24.510802740207268</v>
      </c>
      <c r="K147" s="4">
        <v>25.946448493863887</v>
      </c>
      <c r="L147" s="4">
        <v>18.131511771314063</v>
      </c>
      <c r="M147" s="4">
        <v>17.195201006462455</v>
      </c>
      <c r="N147" s="4">
        <v>5.3780000000000001</v>
      </c>
      <c r="O147" s="4">
        <v>-6.7937608318890872</v>
      </c>
      <c r="P147" s="4">
        <v>1.3265013616167407</v>
      </c>
      <c r="Q147" s="36">
        <f t="shared" si="50"/>
        <v>74.28571428721429</v>
      </c>
      <c r="R147" t="str">
        <f t="shared" si="51"/>
        <v xml:space="preserve"> </v>
      </c>
      <c r="S147" s="37">
        <f t="shared" si="52"/>
        <v>0.16812383695936661</v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>
        <f t="shared" si="43"/>
        <v>56</v>
      </c>
      <c r="AD147" s="1" t="str">
        <f t="shared" si="60"/>
        <v xml:space="preserve"> </v>
      </c>
      <c r="AE147">
        <f t="shared" si="44"/>
        <v>54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233</v>
      </c>
      <c r="AP147" t="s">
        <v>1262</v>
      </c>
      <c r="AQ147">
        <v>-26.161314606838392</v>
      </c>
      <c r="AR147">
        <v>-37.533620879222475</v>
      </c>
      <c r="AS147">
        <v>16.812383545936662</v>
      </c>
      <c r="AT147">
        <v>26.161314606838392</v>
      </c>
      <c r="AU147">
        <v>37.533620879222475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12</v>
      </c>
      <c r="D148" s="3">
        <v>1</v>
      </c>
      <c r="E148" s="3">
        <v>13</v>
      </c>
      <c r="F148" s="3">
        <v>26</v>
      </c>
      <c r="G148" s="4">
        <v>38</v>
      </c>
      <c r="H148" s="4">
        <v>30.21</v>
      </c>
      <c r="I148" s="5">
        <v>20716.448736213337</v>
      </c>
      <c r="J148" s="4">
        <v>8.0883534136546196</v>
      </c>
      <c r="K148" s="4">
        <v>7.6831129196337749</v>
      </c>
      <c r="L148" s="4">
        <v>8.0074813047317015</v>
      </c>
      <c r="M148" s="4">
        <v>8.0171932753273811</v>
      </c>
      <c r="N148" s="4">
        <v>3.7349999999999999</v>
      </c>
      <c r="O148" s="4">
        <v>77.014218009478668</v>
      </c>
      <c r="P148" s="4">
        <v>1.2247600132406486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0.25786163673012574</v>
      </c>
      <c r="T148" s="37" t="str">
        <f t="shared" si="53"/>
        <v/>
      </c>
      <c r="U148" s="37" t="str">
        <f t="shared" si="54"/>
        <v/>
      </c>
      <c r="V148" s="37">
        <f t="shared" si="55"/>
        <v>-0.58367854758283344</v>
      </c>
      <c r="W148" s="37" t="str">
        <f t="shared" si="56"/>
        <v/>
      </c>
      <c r="X148" s="37">
        <f t="shared" si="57"/>
        <v>-0.39260558531870504</v>
      </c>
      <c r="Y148" t="str">
        <f t="shared" si="41"/>
        <v xml:space="preserve"> </v>
      </c>
      <c r="Z148" s="1">
        <f t="shared" si="58"/>
        <v>14</v>
      </c>
      <c r="AA148" t="str">
        <f t="shared" si="42"/>
        <v xml:space="preserve"> </v>
      </c>
      <c r="AB148" s="1">
        <f t="shared" si="59"/>
        <v>69</v>
      </c>
      <c r="AC148">
        <f t="shared" si="43"/>
        <v>24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>
        <f t="shared" si="63"/>
        <v>77.014218010988671</v>
      </c>
      <c r="AL148" t="str">
        <f t="shared" si="64"/>
        <v xml:space="preserve"> </v>
      </c>
      <c r="AM148">
        <f t="shared" si="48"/>
        <v>3</v>
      </c>
      <c r="AN148" t="str">
        <f t="shared" si="49"/>
        <v xml:space="preserve"> </v>
      </c>
      <c r="AO148" t="s">
        <v>615</v>
      </c>
      <c r="AP148" t="s">
        <v>1262</v>
      </c>
      <c r="AQ148">
        <v>58.367854758283343</v>
      </c>
      <c r="AR148">
        <v>39.260558531870501</v>
      </c>
      <c r="AS148">
        <v>25.786163522012572</v>
      </c>
      <c r="AT148">
        <v>-58.367854758283343</v>
      </c>
      <c r="AU148">
        <v>-39.260558531870501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32</v>
      </c>
      <c r="H149" s="4">
        <v>28.73</v>
      </c>
      <c r="I149" s="5">
        <v>20716.448736213337</v>
      </c>
      <c r="J149" s="4">
        <v>7.692101740294512</v>
      </c>
      <c r="K149" s="4">
        <v>7.3067141403865721</v>
      </c>
      <c r="L149" s="4">
        <v>8.0074813047317015</v>
      </c>
      <c r="M149" s="4">
        <v>8.0171932753273811</v>
      </c>
      <c r="N149" s="4">
        <v>3.7349999999999999</v>
      </c>
      <c r="O149" s="4">
        <v>77.014218009478668</v>
      </c>
      <c r="P149" s="4">
        <v>6.4392620953706929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-0.60407430228582604</v>
      </c>
      <c r="W149" s="37" t="str">
        <f t="shared" si="56"/>
        <v/>
      </c>
      <c r="X149" s="37">
        <f t="shared" si="57"/>
        <v>-0.39260558531870504</v>
      </c>
      <c r="Y149" t="str">
        <f t="shared" si="41"/>
        <v xml:space="preserve"> </v>
      </c>
      <c r="Z149" s="1">
        <f t="shared" si="58"/>
        <v>12</v>
      </c>
      <c r="AA149" t="str">
        <f t="shared" si="42"/>
        <v xml:space="preserve"> </v>
      </c>
      <c r="AB149" s="1">
        <f t="shared" si="59"/>
        <v>69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6.4392620968906931</v>
      </c>
      <c r="AH149" t="str">
        <f t="shared" si="62"/>
        <v xml:space="preserve"> </v>
      </c>
      <c r="AI149">
        <f t="shared" si="46"/>
        <v>9</v>
      </c>
      <c r="AJ149" t="str">
        <f t="shared" si="47"/>
        <v xml:space="preserve"> </v>
      </c>
      <c r="AK149">
        <f t="shared" si="63"/>
        <v>77.014218010998661</v>
      </c>
      <c r="AL149" t="str">
        <f t="shared" si="64"/>
        <v xml:space="preserve"> </v>
      </c>
      <c r="AM149">
        <f t="shared" si="48"/>
        <v>2</v>
      </c>
      <c r="AN149" t="str">
        <f t="shared" si="49"/>
        <v xml:space="preserve"> </v>
      </c>
      <c r="AO149" t="s">
        <v>673</v>
      </c>
      <c r="AP149" t="s">
        <v>1262</v>
      </c>
      <c r="AQ149">
        <v>60.407430228582605</v>
      </c>
      <c r="AR149">
        <v>39.260558531870501</v>
      </c>
      <c r="AS149">
        <v>11.381830838844408</v>
      </c>
      <c r="AT149">
        <v>-60.407430228582605</v>
      </c>
      <c r="AU149">
        <v>-39.260558531870501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7</v>
      </c>
      <c r="D150" s="3">
        <v>5</v>
      </c>
      <c r="E150" s="3">
        <v>9</v>
      </c>
      <c r="F150" s="3">
        <v>21</v>
      </c>
      <c r="G150" s="4">
        <v>38.5</v>
      </c>
      <c r="H150" s="4">
        <v>39.97</v>
      </c>
      <c r="I150" s="5">
        <v>20900.167709050002</v>
      </c>
      <c r="J150" s="4">
        <v>15.873709293089751</v>
      </c>
      <c r="K150" s="4">
        <v>19.593137254901961</v>
      </c>
      <c r="L150" s="4">
        <v>14.055146324673956</v>
      </c>
      <c r="M150" s="4">
        <v>14.431744654441008</v>
      </c>
      <c r="N150" s="4">
        <v>2.5180000000000002</v>
      </c>
      <c r="O150" s="4">
        <v>-15.729585006693434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18.295289904240175</v>
      </c>
      <c r="AR150">
        <v>-6.6130166309683602</v>
      </c>
      <c r="AS150">
        <v>-3.677758318739055</v>
      </c>
      <c r="AT150">
        <v>-18.295289904240175</v>
      </c>
      <c r="AU150">
        <v>6.6130166309683602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13</v>
      </c>
      <c r="D151" s="3">
        <v>0</v>
      </c>
      <c r="E151" s="3">
        <v>8</v>
      </c>
      <c r="F151" s="3">
        <v>21</v>
      </c>
      <c r="G151" s="4">
        <v>134</v>
      </c>
      <c r="H151" s="4">
        <v>131.5</v>
      </c>
      <c r="I151" s="5">
        <v>28592.098783500001</v>
      </c>
      <c r="J151" s="4" t="s">
        <v>1238</v>
      </c>
      <c r="K151" s="4" t="s">
        <v>1238</v>
      </c>
      <c r="L151" s="4">
        <v>22.026965259219669</v>
      </c>
      <c r="M151" s="4">
        <v>21.328902540322474</v>
      </c>
      <c r="N151" s="4">
        <v>3.0289999999999999</v>
      </c>
      <c r="O151" s="4">
        <v>166.63732394366193</v>
      </c>
      <c r="P151" s="4">
        <v>3.5163498098859316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3.5163498114259317</v>
      </c>
      <c r="AH151" t="str">
        <f t="shared" si="62"/>
        <v xml:space="preserve"> </v>
      </c>
      <c r="AI151">
        <f t="shared" si="46"/>
        <v>64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-67.081947015263466</v>
      </c>
      <c r="AS151">
        <v>1.9011406844106515</v>
      </c>
      <c r="AT151" t="e">
        <v>#VALUE!</v>
      </c>
      <c r="AU151">
        <v>67.081947015263466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9</v>
      </c>
      <c r="D152" s="3">
        <v>2</v>
      </c>
      <c r="E152" s="3">
        <v>15</v>
      </c>
      <c r="F152" s="3">
        <v>26</v>
      </c>
      <c r="G152" s="4">
        <v>102</v>
      </c>
      <c r="H152" s="4">
        <v>88.68</v>
      </c>
      <c r="I152" s="5">
        <v>20987.213296080001</v>
      </c>
      <c r="J152" s="4">
        <v>16.141244994539498</v>
      </c>
      <c r="K152" s="4">
        <v>18.720709309689678</v>
      </c>
      <c r="L152" s="4">
        <v>10.06358039606144</v>
      </c>
      <c r="M152" s="4">
        <v>11.120828409153015</v>
      </c>
      <c r="N152" s="4">
        <v>4.7370000000000001</v>
      </c>
      <c r="O152" s="4">
        <v>-13.082568807339451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>
        <f t="shared" si="52"/>
        <v>0.15020297854594031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>
        <f t="shared" si="43"/>
        <v>68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16.918237664992407</v>
      </c>
      <c r="AR152">
        <v>23.664354724725769</v>
      </c>
      <c r="AS152">
        <v>15.020297699594032</v>
      </c>
      <c r="AT152">
        <v>-16.918237664992407</v>
      </c>
      <c r="AU152">
        <v>-23.664354724725769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7</v>
      </c>
      <c r="D153" s="3">
        <v>1</v>
      </c>
      <c r="E153" s="3">
        <v>9</v>
      </c>
      <c r="F153" s="3">
        <v>17</v>
      </c>
      <c r="G153" s="4">
        <v>127</v>
      </c>
      <c r="H153" s="4">
        <v>119.86</v>
      </c>
      <c r="I153" s="5">
        <v>17299.15575804</v>
      </c>
      <c r="J153" s="4">
        <v>20.485387113313962</v>
      </c>
      <c r="K153" s="4">
        <v>18.932238193018478</v>
      </c>
      <c r="L153" s="4">
        <v>14.935232446112369</v>
      </c>
      <c r="M153" s="4">
        <v>14.037810116933798</v>
      </c>
      <c r="N153" s="4">
        <v>6.3310000000000004</v>
      </c>
      <c r="O153" s="4">
        <v>6.76222596964588</v>
      </c>
      <c r="P153" s="4">
        <v>1.7069914900717507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-5.4418084890442309</v>
      </c>
      <c r="AR153">
        <v>-13.288766148914032</v>
      </c>
      <c r="AS153">
        <v>5.9569497747371969</v>
      </c>
      <c r="AT153">
        <v>5.4418084890442309</v>
      </c>
      <c r="AU153">
        <v>13.288766148914032</v>
      </c>
      <c r="AV153" t="s">
        <v>1495</v>
      </c>
    </row>
    <row r="154" spans="1:48" x14ac:dyDescent="0.25">
      <c r="A154">
        <v>1.5699999999999964E-9</v>
      </c>
      <c r="B154" t="s">
        <v>1213</v>
      </c>
      <c r="C154" s="3">
        <v>10</v>
      </c>
      <c r="D154" s="3">
        <v>1</v>
      </c>
      <c r="E154" s="3">
        <v>14</v>
      </c>
      <c r="F154" s="3">
        <v>25</v>
      </c>
      <c r="G154" s="4">
        <v>54</v>
      </c>
      <c r="H154" s="4">
        <v>48.63</v>
      </c>
      <c r="I154" s="5">
        <v>36142.399851779999</v>
      </c>
      <c r="J154" s="4">
        <v>13.95809414466131</v>
      </c>
      <c r="K154" s="4">
        <v>13.81926683716965</v>
      </c>
      <c r="L154" s="4">
        <v>7.104422410654653</v>
      </c>
      <c r="M154" s="4">
        <v>7.0433603361258701</v>
      </c>
      <c r="N154" s="4">
        <v>3.5190000000000001</v>
      </c>
      <c r="O154" s="4">
        <v>-0.31161473087819036</v>
      </c>
      <c r="P154" s="4">
        <v>5.7742134484885872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-0.46110564264216636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51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5.7742134500585873</v>
      </c>
      <c r="AH154" t="str">
        <f t="shared" si="62"/>
        <v xml:space="preserve"> </v>
      </c>
      <c r="AI154">
        <f t="shared" si="46"/>
        <v>14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1213</v>
      </c>
      <c r="AP154" t="s">
        <v>1242</v>
      </c>
      <c r="AQ154">
        <v>28.155290328055848</v>
      </c>
      <c r="AR154">
        <v>46.110564264216634</v>
      </c>
      <c r="AS154">
        <v>11.04256631708822</v>
      </c>
      <c r="AT154">
        <v>-28.155290328055848</v>
      </c>
      <c r="AU154">
        <v>-46.110564264216634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9</v>
      </c>
      <c r="D155" s="3">
        <v>1</v>
      </c>
      <c r="E155" s="3">
        <v>7</v>
      </c>
      <c r="F155" s="3">
        <v>17</v>
      </c>
      <c r="G155" s="4">
        <v>38</v>
      </c>
      <c r="H155" s="4">
        <v>38.479999999999997</v>
      </c>
      <c r="I155" s="5">
        <v>14144.119458559999</v>
      </c>
      <c r="J155" s="4" t="s">
        <v>1238</v>
      </c>
      <c r="K155" s="4" t="s">
        <v>1238</v>
      </c>
      <c r="L155" s="4">
        <v>28.046394064303378</v>
      </c>
      <c r="M155" s="4">
        <v>26.709509356103489</v>
      </c>
      <c r="N155" s="4">
        <v>0.55000000000000004</v>
      </c>
      <c r="O155" s="4">
        <v>4.7619047619047654</v>
      </c>
      <c r="P155" s="4">
        <v>2.4194386694386698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2.4194386710186699</v>
      </c>
      <c r="AH155" t="str">
        <f t="shared" si="62"/>
        <v xml:space="preserve"> </v>
      </c>
      <c r="AI155">
        <f t="shared" si="46"/>
        <v>149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-112.74134098249111</v>
      </c>
      <c r="AS155">
        <v>-1.2474012474012364</v>
      </c>
      <c r="AT155" t="e">
        <v>#VALUE!</v>
      </c>
      <c r="AU155">
        <v>112.74134098249111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15</v>
      </c>
      <c r="D156" s="3">
        <v>2</v>
      </c>
      <c r="E156" s="3">
        <v>13</v>
      </c>
      <c r="F156" s="3">
        <v>30</v>
      </c>
      <c r="G156" s="4">
        <v>126</v>
      </c>
      <c r="H156" s="4">
        <v>121.71</v>
      </c>
      <c r="I156" s="5">
        <v>14788.99378416</v>
      </c>
      <c r="J156" s="4">
        <v>21.017095493006387</v>
      </c>
      <c r="K156" s="4">
        <v>19.067836440545197</v>
      </c>
      <c r="L156" s="4">
        <v>13.281514716049259</v>
      </c>
      <c r="M156" s="4">
        <v>12.4061051725767</v>
      </c>
      <c r="N156" s="4">
        <v>6.383</v>
      </c>
      <c r="O156" s="4">
        <v>9.6735395189003377</v>
      </c>
      <c r="P156" s="4">
        <v>2.8986936159723937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2.8986936175623939</v>
      </c>
      <c r="AH156" t="str">
        <f t="shared" si="62"/>
        <v xml:space="preserve"> </v>
      </c>
      <c r="AI156">
        <f t="shared" si="46"/>
        <v>103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-8.1786029090584513</v>
      </c>
      <c r="AR156">
        <v>-0.74476043133318015</v>
      </c>
      <c r="AS156">
        <v>3.5247719990140647</v>
      </c>
      <c r="AT156">
        <v>8.1786029090584513</v>
      </c>
      <c r="AU156">
        <v>0.74476043133318015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8</v>
      </c>
      <c r="D157" s="3">
        <v>0</v>
      </c>
      <c r="E157" s="3">
        <v>8</v>
      </c>
      <c r="F157" s="3">
        <v>16</v>
      </c>
      <c r="G157" s="4">
        <v>141.5</v>
      </c>
      <c r="H157" s="4">
        <v>134.02000000000001</v>
      </c>
      <c r="I157" s="5">
        <v>25745.921347380001</v>
      </c>
      <c r="J157" s="4">
        <v>21.487894821228156</v>
      </c>
      <c r="K157" s="4">
        <v>20.229433962264153</v>
      </c>
      <c r="L157" s="4">
        <v>14.45926004893172</v>
      </c>
      <c r="M157" s="4">
        <v>12.595901310043669</v>
      </c>
      <c r="N157" s="4">
        <v>6.625</v>
      </c>
      <c r="O157" s="4">
        <v>5.1587301587301617</v>
      </c>
      <c r="P157" s="4">
        <v>3.0637218325623037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3.0637218341623038</v>
      </c>
      <c r="AH157" t="str">
        <f t="shared" si="62"/>
        <v xml:space="preserve"> </v>
      </c>
      <c r="AI157">
        <f t="shared" si="46"/>
        <v>91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-10.601887972139679</v>
      </c>
      <c r="AR157">
        <v>-9.678355277031514</v>
      </c>
      <c r="AS157">
        <v>5.5812565288762883</v>
      </c>
      <c r="AT157">
        <v>10.601887972139679</v>
      </c>
      <c r="AU157">
        <v>9.678355277031514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7</v>
      </c>
      <c r="D158" s="3">
        <v>1</v>
      </c>
      <c r="E158" s="3">
        <v>12</v>
      </c>
      <c r="F158" s="3">
        <v>20</v>
      </c>
      <c r="G158" s="4">
        <v>103</v>
      </c>
      <c r="H158" s="4">
        <v>101.28</v>
      </c>
      <c r="I158" s="5">
        <v>74238.240000000005</v>
      </c>
      <c r="J158" s="4">
        <v>20.159235668789808</v>
      </c>
      <c r="K158" s="4">
        <v>19.552123552123554</v>
      </c>
      <c r="L158" s="4">
        <v>13.290713365756135</v>
      </c>
      <c r="M158" s="4">
        <v>12.531278752976851</v>
      </c>
      <c r="N158" s="4">
        <v>5.18</v>
      </c>
      <c r="O158" s="4">
        <v>2.3715415019762687</v>
      </c>
      <c r="P158" s="4">
        <v>3.8526856240126381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3.8526856256226383</v>
      </c>
      <c r="AH158" t="str">
        <f t="shared" si="62"/>
        <v xml:space="preserve"> </v>
      </c>
      <c r="AI158">
        <f t="shared" si="46"/>
        <v>50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-3.7630509453515426</v>
      </c>
      <c r="AR158">
        <v>-0.81453528614632287</v>
      </c>
      <c r="AS158">
        <v>1.6982622432859307</v>
      </c>
      <c r="AT158">
        <v>3.7630509453515426</v>
      </c>
      <c r="AU158">
        <v>0.81453528614632287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1</v>
      </c>
      <c r="E159" s="3">
        <v>9</v>
      </c>
      <c r="F159" s="3">
        <v>13</v>
      </c>
      <c r="G159" s="4">
        <v>90</v>
      </c>
      <c r="H159" s="4">
        <v>85.98</v>
      </c>
      <c r="I159" s="5">
        <v>10819.968500940002</v>
      </c>
      <c r="J159" s="4">
        <v>16.259455370650528</v>
      </c>
      <c r="K159" s="4">
        <v>14.433439650830957</v>
      </c>
      <c r="L159" s="4">
        <v>8.2528192500272155</v>
      </c>
      <c r="M159" s="4">
        <v>8.5851568140445806</v>
      </c>
      <c r="N159" s="4">
        <v>5.9569999999999999</v>
      </c>
      <c r="O159" s="4">
        <v>10.314814814814804</v>
      </c>
      <c r="P159" s="4">
        <v>0</v>
      </c>
      <c r="Q159" s="36" t="str">
        <f t="shared" si="50"/>
        <v xml:space="preserve"> </v>
      </c>
      <c r="R159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-0.3739958762215605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76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16.309788541215976</v>
      </c>
      <c r="AR159">
        <v>37.399587622156048</v>
      </c>
      <c r="AS159">
        <v>4.6755059316119896</v>
      </c>
      <c r="AT159">
        <v>-16.309788541215976</v>
      </c>
      <c r="AU159">
        <v>-37.399587622156048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22</v>
      </c>
      <c r="D160" s="3">
        <v>1</v>
      </c>
      <c r="E160" s="3">
        <v>10</v>
      </c>
      <c r="F160" s="3">
        <v>33</v>
      </c>
      <c r="G160" s="4">
        <v>30</v>
      </c>
      <c r="H160" s="4">
        <v>22.82</v>
      </c>
      <c r="I160" s="5">
        <v>8765.1620000000003</v>
      </c>
      <c r="J160" s="4">
        <v>16.596363636363638</v>
      </c>
      <c r="K160" s="4">
        <v>13.282887077997673</v>
      </c>
      <c r="L160" s="4">
        <v>4.4898413638516992</v>
      </c>
      <c r="M160" s="4">
        <v>4.7208971640184849</v>
      </c>
      <c r="N160" s="4">
        <v>1.375</v>
      </c>
      <c r="O160" s="4">
        <v>8.2677165354330686</v>
      </c>
      <c r="P160" s="4">
        <v>1.6476774758983348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0.31463628559143741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-0.65943041720283557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15</v>
      </c>
      <c r="AC160">
        <f t="shared" si="43"/>
        <v>14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>
        <v>14.575663789987347</v>
      </c>
      <c r="AR160">
        <v>65.94304172028356</v>
      </c>
      <c r="AS160">
        <v>31.46362839614374</v>
      </c>
      <c r="AT160">
        <v>-14.575663789987347</v>
      </c>
      <c r="AU160">
        <v>-65.94304172028356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6</v>
      </c>
      <c r="D161" s="3">
        <v>1</v>
      </c>
      <c r="E161" s="3">
        <v>8</v>
      </c>
      <c r="F161" s="3">
        <v>15</v>
      </c>
      <c r="G161" s="4">
        <v>38</v>
      </c>
      <c r="H161" s="4">
        <v>30.82</v>
      </c>
      <c r="I161" s="5">
        <v>7819.6696316799998</v>
      </c>
      <c r="J161" s="4">
        <v>3.7258220502901351</v>
      </c>
      <c r="K161" s="4">
        <v>5.6915974145891042</v>
      </c>
      <c r="L161" s="4">
        <v>3.0349618487329564</v>
      </c>
      <c r="M161" s="4">
        <v>4.2349505210613883</v>
      </c>
      <c r="N161" s="4">
        <v>5.415</v>
      </c>
      <c r="O161" s="4">
        <v>-35.071942446043167</v>
      </c>
      <c r="P161" s="4">
        <v>2.6768332251784557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0.23296560838886435</v>
      </c>
      <c r="T161" s="37" t="str">
        <f t="shared" si="53"/>
        <v/>
      </c>
      <c r="U161" s="37" t="str">
        <f t="shared" si="54"/>
        <v/>
      </c>
      <c r="V161" s="37">
        <f t="shared" si="55"/>
        <v>-0.80822553514957851</v>
      </c>
      <c r="W161" s="37" t="str">
        <f t="shared" si="56"/>
        <v/>
      </c>
      <c r="X161" s="37">
        <f t="shared" si="57"/>
        <v>-0.76978792637306315</v>
      </c>
      <c r="Y161" t="str">
        <f t="shared" si="41"/>
        <v xml:space="preserve"> </v>
      </c>
      <c r="Z161" s="1">
        <f t="shared" si="58"/>
        <v>1</v>
      </c>
      <c r="AA161" t="str">
        <f t="shared" si="42"/>
        <v xml:space="preserve"> </v>
      </c>
      <c r="AB161" s="1">
        <f t="shared" si="59"/>
        <v>8</v>
      </c>
      <c r="AC161">
        <f t="shared" si="43"/>
        <v>33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2.6768332268184558</v>
      </c>
      <c r="AH161" t="str">
        <f t="shared" si="62"/>
        <v xml:space="preserve"> </v>
      </c>
      <c r="AI161">
        <f t="shared" si="46"/>
        <v>132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534</v>
      </c>
      <c r="AP161" t="s">
        <v>1293</v>
      </c>
      <c r="AQ161">
        <v>80.822553514957846</v>
      </c>
      <c r="AR161">
        <v>76.978792637306313</v>
      </c>
      <c r="AS161">
        <v>23.296560674886436</v>
      </c>
      <c r="AT161">
        <v>-80.822553514957846</v>
      </c>
      <c r="AU161">
        <v>-76.978792637306313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22</v>
      </c>
      <c r="D162" s="3">
        <v>0</v>
      </c>
      <c r="E162" s="3">
        <v>13</v>
      </c>
      <c r="F162" s="3">
        <v>35</v>
      </c>
      <c r="G162" s="4">
        <v>120</v>
      </c>
      <c r="H162" s="4">
        <v>109.69</v>
      </c>
      <c r="I162" s="5">
        <v>31774.374076690001</v>
      </c>
      <c r="J162" s="4">
        <v>27.96787353391127</v>
      </c>
      <c r="K162" s="4">
        <v>23.368129527055817</v>
      </c>
      <c r="L162" s="4">
        <v>17.779695026178011</v>
      </c>
      <c r="M162" s="4">
        <v>15.427242475865985</v>
      </c>
      <c r="N162" s="4">
        <v>4.694</v>
      </c>
      <c r="O162" s="4">
        <v>10.44705882352941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-43.955452181416852</v>
      </c>
      <c r="AR162">
        <v>-34.864972425922701</v>
      </c>
      <c r="AS162">
        <v>9.3992159722855249</v>
      </c>
      <c r="AT162">
        <v>43.955452181416852</v>
      </c>
      <c r="AU162">
        <v>34.864972425922701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9</v>
      </c>
      <c r="D163" s="3">
        <v>4</v>
      </c>
      <c r="E163" s="3">
        <v>22</v>
      </c>
      <c r="F163" s="3">
        <v>35</v>
      </c>
      <c r="G163" s="4">
        <v>38</v>
      </c>
      <c r="H163" s="4">
        <v>38.14</v>
      </c>
      <c r="I163" s="5">
        <v>30362.522703639999</v>
      </c>
      <c r="J163" s="4">
        <v>13.759018759018758</v>
      </c>
      <c r="K163" s="4">
        <v>12.612433862433862</v>
      </c>
      <c r="L163" s="4">
        <v>9.6981634565690982</v>
      </c>
      <c r="M163" s="4">
        <v>9.5597553722553723</v>
      </c>
      <c r="N163" s="4">
        <v>3.024</v>
      </c>
      <c r="O163" s="4">
        <v>6.8551236749116589</v>
      </c>
      <c r="P163" s="4">
        <v>1.6596748820136338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29.179965554923402</v>
      </c>
      <c r="AR163">
        <v>26.436165230813703</v>
      </c>
      <c r="AS163">
        <v>-0.36706869428422273</v>
      </c>
      <c r="AT163">
        <v>-29.179965554923402</v>
      </c>
      <c r="AU163">
        <v>-26.436165230813703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6</v>
      </c>
      <c r="D164" s="3">
        <v>1</v>
      </c>
      <c r="E164" s="3">
        <v>15</v>
      </c>
      <c r="F164" s="3">
        <v>22</v>
      </c>
      <c r="G164" s="4">
        <v>202</v>
      </c>
      <c r="H164" s="4">
        <v>207.31</v>
      </c>
      <c r="I164" s="5">
        <v>59755.942210489993</v>
      </c>
      <c r="J164" s="4">
        <v>35.353001364256478</v>
      </c>
      <c r="K164" s="4">
        <v>31.942989214175654</v>
      </c>
      <c r="L164" s="4">
        <v>20.303252794837935</v>
      </c>
      <c r="M164" s="4">
        <v>19.031161638696243</v>
      </c>
      <c r="N164" s="4">
        <v>5.8639999999999999</v>
      </c>
      <c r="O164" s="4">
        <v>11.695238095238093</v>
      </c>
      <c r="P164" s="4">
        <v>0.97197433794800059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>
        <v>-81.96797447582216</v>
      </c>
      <c r="AR164">
        <v>-54.007007673683873</v>
      </c>
      <c r="AS164">
        <v>-2.5613815059572609</v>
      </c>
      <c r="AT164">
        <v>81.96797447582216</v>
      </c>
      <c r="AU164">
        <v>54.007007673683873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8</v>
      </c>
      <c r="E165" s="3">
        <v>8</v>
      </c>
      <c r="F165" s="3">
        <v>18</v>
      </c>
      <c r="G165" s="4">
        <v>92</v>
      </c>
      <c r="H165" s="4">
        <v>94.3</v>
      </c>
      <c r="I165" s="5">
        <v>31348.187474399998</v>
      </c>
      <c r="J165" s="4">
        <v>21.925133689839569</v>
      </c>
      <c r="K165" s="4">
        <v>20.923008653206125</v>
      </c>
      <c r="L165" s="4">
        <v>12.02913263654442</v>
      </c>
      <c r="M165" s="4">
        <v>11.297165349200833</v>
      </c>
      <c r="N165" s="4">
        <v>4.3010000000000002</v>
      </c>
      <c r="O165" s="4">
        <v>-0.6697459584295592</v>
      </c>
      <c r="P165" s="4">
        <v>3.2481442205726405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3.2481442222526407</v>
      </c>
      <c r="AH165" t="str">
        <f t="shared" si="62"/>
        <v xml:space="preserve"> </v>
      </c>
      <c r="AI165">
        <f t="shared" si="46"/>
        <v>78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-12.852431581253487</v>
      </c>
      <c r="AR165">
        <v>8.7549792644521336</v>
      </c>
      <c r="AS165">
        <v>-2.4390243902439046</v>
      </c>
      <c r="AT165">
        <v>12.852431581253487</v>
      </c>
      <c r="AU165">
        <v>-8.7549792644521336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11</v>
      </c>
      <c r="D166" s="3">
        <v>3</v>
      </c>
      <c r="E166" s="3">
        <v>6</v>
      </c>
      <c r="F166" s="3">
        <v>20</v>
      </c>
      <c r="G166" s="4">
        <v>163.5</v>
      </c>
      <c r="H166" s="4">
        <v>162.96</v>
      </c>
      <c r="I166" s="5">
        <v>19731.748256639999</v>
      </c>
      <c r="J166" s="4">
        <v>29.20430107526882</v>
      </c>
      <c r="K166" s="4">
        <v>28.272033310201248</v>
      </c>
      <c r="L166" s="4">
        <v>19.403741197595906</v>
      </c>
      <c r="M166" s="4">
        <v>17.841903567228538</v>
      </c>
      <c r="N166" s="4">
        <v>5.7640000000000002</v>
      </c>
      <c r="O166" s="4">
        <v>2.5622775800711763</v>
      </c>
      <c r="P166" s="4">
        <v>0.97815414825724101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-50.319557253254679</v>
      </c>
      <c r="AR166">
        <v>-47.183909382052391</v>
      </c>
      <c r="AS166">
        <v>0.33136966126656731</v>
      </c>
      <c r="AT166">
        <v>50.319557253254679</v>
      </c>
      <c r="AU166">
        <v>47.183909382052391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8</v>
      </c>
      <c r="D167" s="3">
        <v>0</v>
      </c>
      <c r="E167" s="3">
        <v>7</v>
      </c>
      <c r="F167" s="3">
        <v>15</v>
      </c>
      <c r="G167" s="4">
        <v>85</v>
      </c>
      <c r="H167" s="4">
        <v>77.14</v>
      </c>
      <c r="I167" s="5">
        <v>27662.491553899999</v>
      </c>
      <c r="J167" s="4">
        <v>16.165129924559931</v>
      </c>
      <c r="K167" s="4">
        <v>16.861202185792351</v>
      </c>
      <c r="L167" s="4">
        <v>11.168197348767736</v>
      </c>
      <c r="M167" s="4">
        <v>9.4303744285038604</v>
      </c>
      <c r="N167" s="4">
        <v>4.7720000000000002</v>
      </c>
      <c r="O167" s="4">
        <v>14.98795180722891</v>
      </c>
      <c r="P167" s="4">
        <v>3.3147523982369718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3.3147523999369719</v>
      </c>
      <c r="AH167" t="str">
        <f t="shared" si="62"/>
        <v xml:space="preserve"> </v>
      </c>
      <c r="AI167">
        <f t="shared" si="46"/>
        <v>73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16.795297824848909</v>
      </c>
      <c r="AR167">
        <v>15.285463261818288</v>
      </c>
      <c r="AS167">
        <v>10.189266269121067</v>
      </c>
      <c r="AT167">
        <v>-16.795297824848909</v>
      </c>
      <c r="AU167">
        <v>-15.285463261818288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15</v>
      </c>
      <c r="D168" s="3">
        <v>2</v>
      </c>
      <c r="E168" s="3">
        <v>9</v>
      </c>
      <c r="F168" s="3">
        <v>26</v>
      </c>
      <c r="G168" s="4">
        <v>230</v>
      </c>
      <c r="H168" s="4">
        <v>215.01</v>
      </c>
      <c r="I168" s="5">
        <v>77304.74829245999</v>
      </c>
      <c r="J168" s="4" t="s">
        <v>1238</v>
      </c>
      <c r="K168" s="4">
        <v>37.412563076387677</v>
      </c>
      <c r="L168" s="4">
        <v>25.373946352515716</v>
      </c>
      <c r="M168" s="4">
        <v>23.127635238634177</v>
      </c>
      <c r="N168" s="4">
        <v>5.7469999999999999</v>
      </c>
      <c r="O168" s="4">
        <v>7.6217228464419486</v>
      </c>
      <c r="P168" s="4">
        <v>0.86228547509418174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-92.469925391318242</v>
      </c>
      <c r="AS168">
        <v>6.9717687549416318</v>
      </c>
      <c r="AT168" t="e">
        <v>#VALUE!</v>
      </c>
      <c r="AU168">
        <v>92.469925391318242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12</v>
      </c>
      <c r="D169" s="3">
        <v>0</v>
      </c>
      <c r="E169" s="3">
        <v>6</v>
      </c>
      <c r="F169" s="3">
        <v>18</v>
      </c>
      <c r="G169" s="4">
        <v>84</v>
      </c>
      <c r="H169" s="4">
        <v>74.73</v>
      </c>
      <c r="I169" s="5">
        <v>10161.72673695</v>
      </c>
      <c r="J169" s="4">
        <v>10.616564852962068</v>
      </c>
      <c r="K169" s="4">
        <v>10.068714632174617</v>
      </c>
      <c r="L169" s="4">
        <v>7.8835295985591021</v>
      </c>
      <c r="M169" s="4">
        <v>7.9283349704067501</v>
      </c>
      <c r="N169" s="4">
        <v>7.4220000000000006</v>
      </c>
      <c r="O169" s="4">
        <v>4.0953716690042175</v>
      </c>
      <c r="P169" s="4">
        <v>3.6210357286230432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-0.45354715932607437</v>
      </c>
      <c r="W169" s="37" t="str">
        <f t="shared" si="56"/>
        <v/>
      </c>
      <c r="X169" s="37">
        <f t="shared" si="57"/>
        <v>-0.40200773952354418</v>
      </c>
      <c r="Y169" t="str">
        <f t="shared" si="41"/>
        <v xml:space="preserve"> </v>
      </c>
      <c r="Z169" s="1">
        <f t="shared" si="58"/>
        <v>52</v>
      </c>
      <c r="AA169" t="str">
        <f t="shared" si="42"/>
        <v xml:space="preserve"> </v>
      </c>
      <c r="AB169" s="1">
        <f t="shared" si="59"/>
        <v>67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3.6210357303430434</v>
      </c>
      <c r="AH169" t="str">
        <f t="shared" si="62"/>
        <v xml:space="preserve"> </v>
      </c>
      <c r="AI169">
        <f t="shared" si="46"/>
        <v>58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45.354715932607434</v>
      </c>
      <c r="AR169">
        <v>40.200773952354417</v>
      </c>
      <c r="AS169">
        <v>12.404656764351651</v>
      </c>
      <c r="AT169">
        <v>-45.354715932607434</v>
      </c>
      <c r="AU169">
        <v>-40.200773952354417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11</v>
      </c>
      <c r="D170" s="3">
        <v>1</v>
      </c>
      <c r="E170" s="3">
        <v>15</v>
      </c>
      <c r="F170" s="3">
        <v>27</v>
      </c>
      <c r="G170" s="4">
        <v>81</v>
      </c>
      <c r="H170" s="4">
        <v>73.510000000000005</v>
      </c>
      <c r="I170" s="5">
        <v>44976.435879540004</v>
      </c>
      <c r="J170" s="4">
        <v>20.267438654535429</v>
      </c>
      <c r="K170" s="4">
        <v>20.062772925764193</v>
      </c>
      <c r="L170" s="4">
        <v>12.673888365744745</v>
      </c>
      <c r="M170" s="4">
        <v>12.801897052201342</v>
      </c>
      <c r="N170" s="4">
        <v>3.6640000000000001</v>
      </c>
      <c r="O170" s="4">
        <v>-1.4258810868980343</v>
      </c>
      <c r="P170" s="4">
        <v>2.7288804244320501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2.7288804261620503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129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-4.319990310852595</v>
      </c>
      <c r="AR170">
        <v>3.8642899971711664</v>
      </c>
      <c r="AS170">
        <v>10.189089919738814</v>
      </c>
      <c r="AT170">
        <v>4.319990310852595</v>
      </c>
      <c r="AU170">
        <v>-3.8642899971711664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31</v>
      </c>
      <c r="D171" s="3">
        <v>0</v>
      </c>
      <c r="E171" s="3">
        <v>4</v>
      </c>
      <c r="F171" s="3">
        <v>35</v>
      </c>
      <c r="G171" s="4">
        <v>98</v>
      </c>
      <c r="H171" s="4">
        <v>74.92</v>
      </c>
      <c r="I171" s="5">
        <v>43585.765997399998</v>
      </c>
      <c r="J171" s="4">
        <v>15.476141293121255</v>
      </c>
      <c r="K171" s="4">
        <v>14.111885477491052</v>
      </c>
      <c r="L171" s="4">
        <v>6.0066811949151218</v>
      </c>
      <c r="M171" s="4">
        <v>5.3905926227223073</v>
      </c>
      <c r="N171" s="4">
        <v>4.8410000000000002</v>
      </c>
      <c r="O171" s="4">
        <v>-12.617328519855592</v>
      </c>
      <c r="P171" s="4">
        <v>1.8206086492258409</v>
      </c>
      <c r="Q171" s="36">
        <f t="shared" si="50"/>
        <v>88.571428573168575</v>
      </c>
      <c r="R171" t="str">
        <f t="shared" si="51"/>
        <v xml:space="preserve"> </v>
      </c>
      <c r="S171" s="37">
        <f t="shared" si="52"/>
        <v>0.30806193446824343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-0.54437300947468703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31</v>
      </c>
      <c r="AC171">
        <f t="shared" si="67"/>
        <v>15</v>
      </c>
      <c r="AD171" s="1" t="str">
        <f t="shared" si="60"/>
        <v xml:space="preserve"> </v>
      </c>
      <c r="AE171">
        <f t="shared" si="68"/>
        <v>15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323</v>
      </c>
      <c r="AP171" t="s">
        <v>1295</v>
      </c>
      <c r="AQ171">
        <v>20.341640733842294</v>
      </c>
      <c r="AR171">
        <v>54.4373009474687</v>
      </c>
      <c r="AS171">
        <v>30.806193272824345</v>
      </c>
      <c r="AT171">
        <v>-20.341640733842294</v>
      </c>
      <c r="AU171">
        <v>-54.4373009474687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24</v>
      </c>
      <c r="D172" s="3">
        <v>1</v>
      </c>
      <c r="E172" s="3">
        <v>2</v>
      </c>
      <c r="F172" s="3">
        <v>27</v>
      </c>
      <c r="G172" s="4">
        <v>665</v>
      </c>
      <c r="H172" s="4">
        <v>648.65</v>
      </c>
      <c r="I172" s="5">
        <v>55316.13189035</v>
      </c>
      <c r="J172" s="4" t="s">
        <v>1238</v>
      </c>
      <c r="K172" s="4" t="s">
        <v>1238</v>
      </c>
      <c r="L172" s="4">
        <v>24.4043168050258</v>
      </c>
      <c r="M172" s="4">
        <v>22.454004092929033</v>
      </c>
      <c r="N172" s="4">
        <v>8.0410000000000004</v>
      </c>
      <c r="O172" s="4">
        <v>24.647341497442252</v>
      </c>
      <c r="P172" s="4">
        <v>1.6478840669081942</v>
      </c>
      <c r="Q172" s="36">
        <f t="shared" si="50"/>
        <v>88.888888890638881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14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-85.114958841383114</v>
      </c>
      <c r="AS172">
        <v>2.5206197487088522</v>
      </c>
      <c r="AT172" t="e">
        <v>#VALUE!</v>
      </c>
      <c r="AU172">
        <v>85.114958841383114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4</v>
      </c>
      <c r="D173" s="3">
        <v>5</v>
      </c>
      <c r="E173" s="3">
        <v>16</v>
      </c>
      <c r="F173" s="3">
        <v>25</v>
      </c>
      <c r="G173" s="4">
        <v>86</v>
      </c>
      <c r="H173" s="4">
        <v>86.46</v>
      </c>
      <c r="I173" s="5">
        <v>32134.664630639996</v>
      </c>
      <c r="J173" s="4" t="s">
        <v>1238</v>
      </c>
      <c r="K173" s="4" t="s">
        <v>1238</v>
      </c>
      <c r="L173" s="4">
        <v>24.061838459327394</v>
      </c>
      <c r="M173" s="4">
        <v>23.401877268589857</v>
      </c>
      <c r="N173" s="4">
        <v>1.6870000000000001</v>
      </c>
      <c r="O173" s="4">
        <v>16.99029126213593</v>
      </c>
      <c r="P173" s="4">
        <v>2.7654406662040252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2.7654406679640253</v>
      </c>
      <c r="AH173" t="str">
        <f t="shared" si="62"/>
        <v xml:space="preserve"> </v>
      </c>
      <c r="AI173">
        <f t="shared" si="70"/>
        <v>122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515</v>
      </c>
      <c r="AP173" t="s">
        <v>1254</v>
      </c>
      <c r="AQ173" t="e">
        <v>#VALUE!</v>
      </c>
      <c r="AR173">
        <v>-82.517145291652042</v>
      </c>
      <c r="AS173">
        <v>-0.53203793661807941</v>
      </c>
      <c r="AT173" t="e">
        <v>#VALUE!</v>
      </c>
      <c r="AU173">
        <v>82.517145291652042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6</v>
      </c>
      <c r="D174" s="3">
        <v>4</v>
      </c>
      <c r="E174" s="3">
        <v>9</v>
      </c>
      <c r="F174" s="3">
        <v>19</v>
      </c>
      <c r="G174" s="4">
        <v>88</v>
      </c>
      <c r="H174" s="4">
        <v>93.66</v>
      </c>
      <c r="I174" s="5">
        <v>30323.492068379997</v>
      </c>
      <c r="J174" s="4">
        <v>27.132097334878331</v>
      </c>
      <c r="K174" s="4">
        <v>25.618161925601747</v>
      </c>
      <c r="L174" s="4">
        <v>15.672814848004412</v>
      </c>
      <c r="M174" s="4">
        <v>14.15108763303666</v>
      </c>
      <c r="N174" s="4">
        <v>3.452</v>
      </c>
      <c r="O174" s="4">
        <v>5.4367745876603522</v>
      </c>
      <c r="P174" s="4">
        <v>2.4204569720264786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2.4204569737964787</v>
      </c>
      <c r="AH174" t="str">
        <f t="shared" si="62"/>
        <v xml:space="preserve"> </v>
      </c>
      <c r="AI174">
        <f t="shared" si="70"/>
        <v>148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-39.653568432251205</v>
      </c>
      <c r="AR174">
        <v>-18.883576979277272</v>
      </c>
      <c r="AS174">
        <v>-6.0431347426863073</v>
      </c>
      <c r="AT174">
        <v>39.653568432251205</v>
      </c>
      <c r="AU174">
        <v>18.883576979277272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10</v>
      </c>
      <c r="D175" s="3">
        <v>2</v>
      </c>
      <c r="E175" s="3">
        <v>12</v>
      </c>
      <c r="F175" s="3">
        <v>24</v>
      </c>
      <c r="G175" s="4">
        <v>327</v>
      </c>
      <c r="H175" s="4">
        <v>324.17</v>
      </c>
      <c r="I175" s="5">
        <v>21421.689128840004</v>
      </c>
      <c r="J175" s="4" t="s">
        <v>1238</v>
      </c>
      <c r="K175" s="4" t="s">
        <v>1238</v>
      </c>
      <c r="L175" s="4">
        <v>25.992359924026591</v>
      </c>
      <c r="M175" s="4">
        <v>24.073710356813962</v>
      </c>
      <c r="N175" s="4">
        <v>6.4340000000000002</v>
      </c>
      <c r="O175" s="4">
        <v>1.0364321608040175</v>
      </c>
      <c r="P175" s="4">
        <v>2.5196656075515933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 xml:space="preserve"> </v>
      </c>
      <c r="V175" s="37" t="str">
        <f t="shared" si="55"/>
        <v xml:space="preserve"> </v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2.5196656093315934</v>
      </c>
      <c r="AH175" t="str">
        <f t="shared" si="62"/>
        <v xml:space="preserve"> </v>
      </c>
      <c r="AI175">
        <f t="shared" si="70"/>
        <v>143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 t="e">
        <v>#VALUE!</v>
      </c>
      <c r="AR175">
        <v>-97.160800524262456</v>
      </c>
      <c r="AS175">
        <v>0.87299873523150051</v>
      </c>
      <c r="AT175" t="e">
        <v>#VALUE!</v>
      </c>
      <c r="AU175">
        <v>97.160800524262456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10</v>
      </c>
      <c r="D176" s="3">
        <v>1</v>
      </c>
      <c r="E176" s="3">
        <v>5</v>
      </c>
      <c r="F176" s="3">
        <v>16</v>
      </c>
      <c r="G176" s="4">
        <v>51.5</v>
      </c>
      <c r="H176" s="4">
        <v>44.19</v>
      </c>
      <c r="I176" s="5">
        <v>9837.6808952699994</v>
      </c>
      <c r="J176" s="4">
        <v>11.255731023942943</v>
      </c>
      <c r="K176" s="4">
        <v>12.031037299210453</v>
      </c>
      <c r="L176" s="4">
        <v>7.9218221130221131</v>
      </c>
      <c r="M176" s="4">
        <v>9.2119474285714293</v>
      </c>
      <c r="N176" s="4">
        <v>3.673</v>
      </c>
      <c r="O176" s="4">
        <v>-8.1979505123719143</v>
      </c>
      <c r="P176" s="4">
        <v>1.3125141434713736</v>
      </c>
      <c r="Q176" s="36" t="str">
        <f t="shared" si="50"/>
        <v xml:space="preserve"> </v>
      </c>
      <c r="R176" t="str">
        <f t="shared" si="51"/>
        <v xml:space="preserve"> </v>
      </c>
      <c r="S176" s="37">
        <f t="shared" si="52"/>
        <v>0.16542204297578875</v>
      </c>
      <c r="T176" s="37" t="str">
        <f t="shared" si="53"/>
        <v/>
      </c>
      <c r="U176" s="37" t="str">
        <f t="shared" si="54"/>
        <v/>
      </c>
      <c r="V176" s="37">
        <f t="shared" si="55"/>
        <v>-0.42064817791046827</v>
      </c>
      <c r="W176" s="37" t="str">
        <f t="shared" si="56"/>
        <v/>
      </c>
      <c r="X176" s="37">
        <f t="shared" si="57"/>
        <v>-0.39910312338723275</v>
      </c>
      <c r="Y176" t="str">
        <f t="shared" si="65"/>
        <v xml:space="preserve"> </v>
      </c>
      <c r="Z176" s="1">
        <f t="shared" si="58"/>
        <v>63</v>
      </c>
      <c r="AA176" t="str">
        <f t="shared" si="66"/>
        <v xml:space="preserve"> </v>
      </c>
      <c r="AB176" s="1">
        <f t="shared" si="59"/>
        <v>68</v>
      </c>
      <c r="AC176">
        <f t="shared" si="67"/>
        <v>59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42.064817791046828</v>
      </c>
      <c r="AR176">
        <v>39.910312338723273</v>
      </c>
      <c r="AS176">
        <v>16.542204118578873</v>
      </c>
      <c r="AT176">
        <v>-42.064817791046828</v>
      </c>
      <c r="AU176">
        <v>-39.910312338723273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15</v>
      </c>
      <c r="D177" s="3">
        <v>0</v>
      </c>
      <c r="E177" s="3">
        <v>10</v>
      </c>
      <c r="F177" s="3">
        <v>25</v>
      </c>
      <c r="G177" s="4">
        <v>110</v>
      </c>
      <c r="H177" s="4">
        <v>103.55</v>
      </c>
      <c r="I177" s="5">
        <v>42807.57</v>
      </c>
      <c r="J177" s="4">
        <v>18.125328198844738</v>
      </c>
      <c r="K177" s="4">
        <v>17.949384642052348</v>
      </c>
      <c r="L177" s="4">
        <v>12.772815158448383</v>
      </c>
      <c r="M177" s="4">
        <v>12.944395175094966</v>
      </c>
      <c r="N177" s="4">
        <v>5.7690000000000001</v>
      </c>
      <c r="O177" s="4">
        <v>0.15625000000000594</v>
      </c>
      <c r="P177" s="4">
        <v>2.8565910188314825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2.8565910206314826</v>
      </c>
      <c r="AH177" t="str">
        <f t="shared" si="62"/>
        <v xml:space="preserve"> </v>
      </c>
      <c r="AI177">
        <f t="shared" si="70"/>
        <v>107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6.7058203893279211</v>
      </c>
      <c r="AR177">
        <v>3.1138969701525743</v>
      </c>
      <c r="AS177">
        <v>6.2288749396426812</v>
      </c>
      <c r="AT177">
        <v>-6.7058203893279211</v>
      </c>
      <c r="AU177">
        <v>-3.1138969701525743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8</v>
      </c>
      <c r="D178" s="3">
        <v>1</v>
      </c>
      <c r="E178" s="3">
        <v>7</v>
      </c>
      <c r="F178" s="3">
        <v>16</v>
      </c>
      <c r="G178" s="4">
        <v>129</v>
      </c>
      <c r="H178" s="4">
        <v>134.13</v>
      </c>
      <c r="I178" s="5">
        <v>26705.562392789998</v>
      </c>
      <c r="J178" s="4">
        <v>25.010255454036916</v>
      </c>
      <c r="K178" s="4">
        <v>23.811468134209125</v>
      </c>
      <c r="L178" s="4">
        <v>13.915331618592688</v>
      </c>
      <c r="M178" s="4">
        <v>12.474181329087866</v>
      </c>
      <c r="N178" s="4">
        <v>5.3630000000000004</v>
      </c>
      <c r="O178" s="4">
        <v>-26.634746922024622</v>
      </c>
      <c r="P178" s="4">
        <v>2.8062327592634015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2.8062327610734017</v>
      </c>
      <c r="AH178" t="str">
        <f t="shared" si="62"/>
        <v xml:space="preserve"> </v>
      </c>
      <c r="AI178">
        <f t="shared" si="70"/>
        <v>116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-28.732083570571177</v>
      </c>
      <c r="AR178">
        <v>-5.5524750157929681</v>
      </c>
      <c r="AS178">
        <v>-3.8246477298143566</v>
      </c>
      <c r="AT178">
        <v>28.732083570571177</v>
      </c>
      <c r="AU178">
        <v>5.5524750157929681</v>
      </c>
      <c r="AV178" t="s">
        <v>1520</v>
      </c>
    </row>
    <row r="179" spans="1:48" x14ac:dyDescent="0.25">
      <c r="A179">
        <v>1.8199999999999956E-9</v>
      </c>
      <c r="B179" t="s">
        <v>913</v>
      </c>
      <c r="C179" s="3">
        <v>3</v>
      </c>
      <c r="D179" s="3">
        <v>3</v>
      </c>
      <c r="E179" s="3">
        <v>4</v>
      </c>
      <c r="F179" s="3">
        <v>10</v>
      </c>
      <c r="G179" s="4">
        <v>70</v>
      </c>
      <c r="H179" s="4">
        <v>72.34</v>
      </c>
      <c r="I179" s="5">
        <v>16486.516909279999</v>
      </c>
      <c r="J179" s="4">
        <v>24.799451491258139</v>
      </c>
      <c r="K179" s="4">
        <v>22.885162923125595</v>
      </c>
      <c r="L179" s="4">
        <v>12.635288940345609</v>
      </c>
      <c r="M179" s="4">
        <v>12.276313343164743</v>
      </c>
      <c r="N179" s="4">
        <v>2.9170000000000003</v>
      </c>
      <c r="O179" s="4">
        <v>16.540151817818625</v>
      </c>
      <c r="P179" s="4">
        <v>2.8393696433508429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2.839369645170843</v>
      </c>
      <c r="AH179" t="str">
        <f t="shared" si="62"/>
        <v xml:space="preserve"> </v>
      </c>
      <c r="AI179">
        <f t="shared" si="70"/>
        <v>111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913</v>
      </c>
      <c r="AP179" t="s">
        <v>1250</v>
      </c>
      <c r="AQ179">
        <v>-27.64703934128223</v>
      </c>
      <c r="AR179">
        <v>4.1570796335764211</v>
      </c>
      <c r="AS179">
        <v>-3.2347249101465358</v>
      </c>
      <c r="AT179">
        <v>27.64703934128223</v>
      </c>
      <c r="AU179">
        <v>-4.1570796335764211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13</v>
      </c>
      <c r="D180" s="3">
        <v>2</v>
      </c>
      <c r="E180" s="3">
        <v>9</v>
      </c>
      <c r="F180" s="3">
        <v>24</v>
      </c>
      <c r="G180" s="4">
        <v>270</v>
      </c>
      <c r="H180" s="4">
        <v>230.55</v>
      </c>
      <c r="I180" s="5">
        <v>48213.210357900003</v>
      </c>
      <c r="J180" s="4" t="s">
        <v>1238</v>
      </c>
      <c r="K180" s="4">
        <v>36.793807851899139</v>
      </c>
      <c r="L180" s="4">
        <v>33.346667569248474</v>
      </c>
      <c r="M180" s="4">
        <v>29.365287137775088</v>
      </c>
      <c r="N180" s="4">
        <v>6.266</v>
      </c>
      <c r="O180" s="4">
        <v>12.495511669658882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>
        <f t="shared" si="52"/>
        <v>0.17111255875908257</v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>
        <f t="shared" si="67"/>
        <v>53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-152.94569988976136</v>
      </c>
      <c r="AS180">
        <v>17.111255692908255</v>
      </c>
      <c r="AT180" t="e">
        <v>#VALUE!</v>
      </c>
      <c r="AU180">
        <v>152.94569988976136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13</v>
      </c>
      <c r="D181" s="3">
        <v>1</v>
      </c>
      <c r="E181" s="3">
        <v>6</v>
      </c>
      <c r="F181" s="3">
        <v>20</v>
      </c>
      <c r="G181" s="4">
        <v>54</v>
      </c>
      <c r="H181" s="4">
        <v>49.76</v>
      </c>
      <c r="I181" s="5">
        <v>48264.819780159996</v>
      </c>
      <c r="J181" s="4">
        <v>15.989717223650384</v>
      </c>
      <c r="K181" s="4">
        <v>16.119209588597343</v>
      </c>
      <c r="L181" s="4">
        <v>9.7526335108259499</v>
      </c>
      <c r="M181" s="4">
        <v>9.7532261882712827</v>
      </c>
      <c r="N181" s="4">
        <v>3.0870000000000002</v>
      </c>
      <c r="O181" s="4">
        <v>-4.1304347826086953</v>
      </c>
      <c r="P181" s="4">
        <v>3.064710610932476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>
        <f t="shared" si="61"/>
        <v>3.0647106127724761</v>
      </c>
      <c r="AH181" t="str">
        <f t="shared" si="62"/>
        <v xml:space="preserve"> </v>
      </c>
      <c r="AI181">
        <f t="shared" si="70"/>
        <v>90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17.698177146266737</v>
      </c>
      <c r="AR181">
        <v>26.022991531570117</v>
      </c>
      <c r="AS181">
        <v>8.5209003215434223</v>
      </c>
      <c r="AT181">
        <v>-17.698177146266737</v>
      </c>
      <c r="AU181">
        <v>-26.022991531570117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75</v>
      </c>
      <c r="H182" s="4">
        <v>73.39</v>
      </c>
      <c r="I182" s="5">
        <v>12498.40837055</v>
      </c>
      <c r="J182" s="4">
        <v>21.278631487387646</v>
      </c>
      <c r="K182" s="4">
        <v>20.329639889196677</v>
      </c>
      <c r="L182" s="4">
        <v>13.523621882104511</v>
      </c>
      <c r="M182" s="4">
        <v>13.040459568744057</v>
      </c>
      <c r="N182" s="4">
        <v>3.4490000000000003</v>
      </c>
      <c r="O182" s="4">
        <v>-0.89080459770114051</v>
      </c>
      <c r="P182" s="4">
        <v>1.4170867965662897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-9.5247736247984207</v>
      </c>
      <c r="AR182">
        <v>-2.58122479284697</v>
      </c>
      <c r="AS182">
        <v>2.1937593677612721</v>
      </c>
      <c r="AT182">
        <v>9.5247736247984207</v>
      </c>
      <c r="AU182">
        <v>2.58122479284697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17</v>
      </c>
      <c r="D183" s="3">
        <v>0</v>
      </c>
      <c r="E183" s="3">
        <v>16</v>
      </c>
      <c r="F183" s="3">
        <v>33</v>
      </c>
      <c r="G183" s="4">
        <v>137</v>
      </c>
      <c r="H183" s="4">
        <v>122.8</v>
      </c>
      <c r="I183" s="5">
        <v>17190.664550000001</v>
      </c>
      <c r="J183" s="4">
        <v>20.17082785808147</v>
      </c>
      <c r="K183" s="4">
        <v>16.773664799890724</v>
      </c>
      <c r="L183" s="4">
        <v>9.4359175862789417</v>
      </c>
      <c r="M183" s="4">
        <v>8.5058283798632086</v>
      </c>
      <c r="N183" s="4">
        <v>7.3209999999999997</v>
      </c>
      <c r="O183" s="4">
        <v>19.040650406504053</v>
      </c>
      <c r="P183" s="4">
        <v>1.1180781758957656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 t="str">
        <f t="shared" si="57"/>
        <v/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>
        <v>-3.8227179360946995</v>
      </c>
      <c r="AR183">
        <v>28.42538844377771</v>
      </c>
      <c r="AS183">
        <v>11.563517915309451</v>
      </c>
      <c r="AT183">
        <v>3.8227179360946995</v>
      </c>
      <c r="AU183">
        <v>-28.42538844377771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3</v>
      </c>
      <c r="D184" s="3">
        <v>2</v>
      </c>
      <c r="E184" s="3">
        <v>9</v>
      </c>
      <c r="F184" s="3">
        <v>14</v>
      </c>
      <c r="G184" s="4">
        <v>106</v>
      </c>
      <c r="H184" s="4">
        <v>115.43</v>
      </c>
      <c r="I184" s="5">
        <v>14949.398631020002</v>
      </c>
      <c r="J184" s="4">
        <v>37.97039473684211</v>
      </c>
      <c r="K184" s="4">
        <v>36.139636819035694</v>
      </c>
      <c r="L184" s="4">
        <v>23.824907473309608</v>
      </c>
      <c r="M184" s="4">
        <v>25.507235204470412</v>
      </c>
      <c r="N184" s="4">
        <v>3.04</v>
      </c>
      <c r="O184" s="4">
        <v>5.299618981641844</v>
      </c>
      <c r="P184" s="4">
        <v>3.2244650437494582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3.2244650456194583</v>
      </c>
      <c r="AH184" t="str">
        <f t="shared" si="62"/>
        <v xml:space="preserve"> </v>
      </c>
      <c r="AI184">
        <f t="shared" si="70"/>
        <v>81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-95.440148040621423</v>
      </c>
      <c r="AR184">
        <v>-80.719943998317817</v>
      </c>
      <c r="AS184">
        <v>-8.1694533483496539</v>
      </c>
      <c r="AT184">
        <v>95.440148040621423</v>
      </c>
      <c r="AU184">
        <v>80.719943998317817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6</v>
      </c>
      <c r="D185" s="3">
        <v>3</v>
      </c>
      <c r="E185" s="3">
        <v>13</v>
      </c>
      <c r="F185" s="3">
        <v>22</v>
      </c>
      <c r="G185" s="4">
        <v>9</v>
      </c>
      <c r="H185" s="4">
        <v>8.1</v>
      </c>
      <c r="I185" s="5">
        <v>32115.935632499997</v>
      </c>
      <c r="J185" s="4">
        <v>6.5746753246753249</v>
      </c>
      <c r="K185" s="4">
        <v>6.812447434819175</v>
      </c>
      <c r="L185" s="4">
        <v>2.0763030235208801</v>
      </c>
      <c r="M185" s="4">
        <v>2.3342584166506928</v>
      </c>
      <c r="N185" s="4">
        <v>1.1890000000000001</v>
      </c>
      <c r="O185" s="4">
        <v>-8.4033613445368902E-2</v>
      </c>
      <c r="P185" s="4">
        <v>7.4074074074074074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/>
      </c>
      <c r="V185" s="37">
        <f t="shared" si="55"/>
        <v>-0.661590160523985</v>
      </c>
      <c r="W185" s="37" t="str">
        <f t="shared" si="56"/>
        <v/>
      </c>
      <c r="X185" s="37">
        <f t="shared" si="57"/>
        <v>-0.84250542565397546</v>
      </c>
      <c r="Y185" t="str">
        <f t="shared" si="65"/>
        <v xml:space="preserve"> </v>
      </c>
      <c r="Z185" s="1">
        <f t="shared" si="58"/>
        <v>8</v>
      </c>
      <c r="AA185" t="str">
        <f t="shared" si="66"/>
        <v xml:space="preserve"> </v>
      </c>
      <c r="AB185" s="1">
        <f t="shared" si="59"/>
        <v>7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>
        <f t="shared" si="61"/>
        <v>7.4074074092874076</v>
      </c>
      <c r="AH185" t="str">
        <f t="shared" si="62"/>
        <v xml:space="preserve"> </v>
      </c>
      <c r="AI185">
        <f t="shared" si="70"/>
        <v>6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>
        <v>66.159016052398499</v>
      </c>
      <c r="AR185">
        <v>84.250542565397552</v>
      </c>
      <c r="AS185">
        <v>11.111111111111116</v>
      </c>
      <c r="AT185">
        <v>-66.159016052398499</v>
      </c>
      <c r="AU185">
        <v>-84.250542565397552</v>
      </c>
      <c r="AV185" t="s">
        <v>1527</v>
      </c>
    </row>
    <row r="186" spans="1:48" x14ac:dyDescent="0.25">
      <c r="A186">
        <v>1.8899999999999957E-9</v>
      </c>
      <c r="B186" t="s">
        <v>1214</v>
      </c>
      <c r="C186" s="3">
        <v>36</v>
      </c>
      <c r="D186" s="3">
        <v>0</v>
      </c>
      <c r="E186" s="3">
        <v>0</v>
      </c>
      <c r="F186" s="3">
        <v>36</v>
      </c>
      <c r="G186" s="4">
        <v>124.5</v>
      </c>
      <c r="H186" s="4">
        <v>74.97</v>
      </c>
      <c r="I186" s="5">
        <v>12028.53226176</v>
      </c>
      <c r="J186" s="4">
        <v>11.756311745334797</v>
      </c>
      <c r="K186" s="4">
        <v>8.6510500807754429</v>
      </c>
      <c r="L186" s="4">
        <v>6.0253544046148706</v>
      </c>
      <c r="M186" s="4">
        <v>4.8717879673485838</v>
      </c>
      <c r="N186" s="4">
        <v>8.6660000000000004</v>
      </c>
      <c r="O186" s="4">
        <v>47.632027257240203</v>
      </c>
      <c r="P186" s="4">
        <v>1.048419367747099</v>
      </c>
      <c r="Q186" s="36">
        <f t="shared" si="50"/>
        <v>100.00000000189</v>
      </c>
      <c r="R186" t="str">
        <f t="shared" si="51"/>
        <v xml:space="preserve"> </v>
      </c>
      <c r="S186" s="37">
        <f t="shared" si="52"/>
        <v>0.6606642675962825</v>
      </c>
      <c r="T186" s="37" t="str">
        <f t="shared" si="53"/>
        <v/>
      </c>
      <c r="U186" s="37" t="str">
        <f t="shared" si="54"/>
        <v/>
      </c>
      <c r="V186" s="37">
        <f t="shared" si="55"/>
        <v>-0.39488242778510063</v>
      </c>
      <c r="W186" s="37" t="str">
        <f t="shared" si="56"/>
        <v/>
      </c>
      <c r="X186" s="37">
        <f t="shared" si="57"/>
        <v>-0.54295658365436095</v>
      </c>
      <c r="Y186" t="str">
        <f t="shared" si="65"/>
        <v xml:space="preserve"> </v>
      </c>
      <c r="Z186" s="1">
        <f t="shared" si="58"/>
        <v>72</v>
      </c>
      <c r="AA186" t="str">
        <f t="shared" si="66"/>
        <v xml:space="preserve"> </v>
      </c>
      <c r="AB186" s="1">
        <f t="shared" si="59"/>
        <v>32</v>
      </c>
      <c r="AC186">
        <f t="shared" si="67"/>
        <v>1</v>
      </c>
      <c r="AD186" s="1" t="str">
        <f t="shared" si="60"/>
        <v xml:space="preserve"> </v>
      </c>
      <c r="AE186">
        <f t="shared" si="68"/>
        <v>2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1214</v>
      </c>
      <c r="AP186" t="s">
        <v>1295</v>
      </c>
      <c r="AQ186">
        <v>39.488242778510063</v>
      </c>
      <c r="AR186">
        <v>54.295658365436097</v>
      </c>
      <c r="AS186">
        <v>66.066426570628238</v>
      </c>
      <c r="AT186">
        <v>-39.488242778510063</v>
      </c>
      <c r="AU186">
        <v>-54.295658365436097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1</v>
      </c>
      <c r="D187" s="3">
        <v>2</v>
      </c>
      <c r="E187" s="3">
        <v>14</v>
      </c>
      <c r="F187" s="3">
        <v>17</v>
      </c>
      <c r="G187" s="4">
        <v>37</v>
      </c>
      <c r="H187" s="4">
        <v>38.32</v>
      </c>
      <c r="I187" s="5">
        <v>22004.351701040003</v>
      </c>
      <c r="J187" s="4">
        <v>27.74800868935554</v>
      </c>
      <c r="K187" s="4">
        <v>26.574202496532596</v>
      </c>
      <c r="L187" s="4">
        <v>18.393319016466059</v>
      </c>
      <c r="M187" s="4">
        <v>17.545064038099248</v>
      </c>
      <c r="N187" s="4">
        <v>1.4419999999999999</v>
      </c>
      <c r="O187" s="4">
        <v>4.4927536231883929</v>
      </c>
      <c r="P187" s="4">
        <v>2.460855949895616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2.4608559517956161</v>
      </c>
      <c r="AH187" t="str">
        <f t="shared" si="62"/>
        <v xml:space="preserve"> </v>
      </c>
      <c r="AI187">
        <f t="shared" si="70"/>
        <v>147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-42.823770036242671</v>
      </c>
      <c r="AR187">
        <v>-39.519516972847455</v>
      </c>
      <c r="AS187">
        <v>-3.4446764091858095</v>
      </c>
      <c r="AT187">
        <v>42.823770036242671</v>
      </c>
      <c r="AU187">
        <v>39.519516972847455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46</v>
      </c>
      <c r="D188" s="3">
        <v>4</v>
      </c>
      <c r="E188" s="3">
        <v>6</v>
      </c>
      <c r="F188" s="3">
        <v>56</v>
      </c>
      <c r="G188" s="4">
        <v>250</v>
      </c>
      <c r="H188" s="4">
        <v>214.18</v>
      </c>
      <c r="I188" s="5">
        <v>610509.52214462007</v>
      </c>
      <c r="J188" s="4">
        <v>23.500109721307876</v>
      </c>
      <c r="K188" s="4">
        <v>21.430858515109065</v>
      </c>
      <c r="L188" s="4">
        <v>14.088516139989297</v>
      </c>
      <c r="M188" s="4">
        <v>12.863207975728713</v>
      </c>
      <c r="N188" s="4">
        <v>9.9939999999999998</v>
      </c>
      <c r="O188" s="4">
        <v>1.8860230400652329</v>
      </c>
      <c r="P188" s="4">
        <v>0</v>
      </c>
      <c r="Q188" s="36">
        <f t="shared" si="50"/>
        <v>82.142857144767135</v>
      </c>
      <c r="R188" t="str">
        <f t="shared" si="51"/>
        <v xml:space="preserve"> </v>
      </c>
      <c r="S188" s="37">
        <f t="shared" si="52"/>
        <v>0.16724250821310954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57</v>
      </c>
      <c r="AD188" s="1" t="str">
        <f t="shared" si="60"/>
        <v xml:space="preserve"> </v>
      </c>
      <c r="AE188">
        <f t="shared" si="68"/>
        <v>26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-20.959103921215473</v>
      </c>
      <c r="AR188">
        <v>-6.8661379143050816</v>
      </c>
      <c r="AS188">
        <v>16.724250630310955</v>
      </c>
      <c r="AT188">
        <v>20.959103921215473</v>
      </c>
      <c r="AU188">
        <v>6.8661379143050816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7</v>
      </c>
      <c r="D189" s="3">
        <v>1</v>
      </c>
      <c r="E189" s="3">
        <v>8</v>
      </c>
      <c r="F189" s="3">
        <v>16</v>
      </c>
      <c r="G189" s="4">
        <v>72</v>
      </c>
      <c r="H189" s="4">
        <v>72.989999999999995</v>
      </c>
      <c r="I189" s="5">
        <v>10156.646817899998</v>
      </c>
      <c r="J189" s="4">
        <v>20.416783216783216</v>
      </c>
      <c r="K189" s="4">
        <v>18.399294176959916</v>
      </c>
      <c r="L189" s="4">
        <v>13.03625627044711</v>
      </c>
      <c r="M189" s="4">
        <v>12.061996817571364</v>
      </c>
      <c r="N189" s="4">
        <v>3.9670000000000001</v>
      </c>
      <c r="O189" s="4">
        <v>10.194444444444443</v>
      </c>
      <c r="P189" s="4">
        <v>1.2755171941361831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-5.0886924420013413</v>
      </c>
      <c r="AR189">
        <v>1.115607446443001</v>
      </c>
      <c r="AS189">
        <v>-1.3563501849568338</v>
      </c>
      <c r="AT189">
        <v>5.0886924420013413</v>
      </c>
      <c r="AU189">
        <v>-1.115607446443001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12</v>
      </c>
      <c r="D190" s="3">
        <v>1</v>
      </c>
      <c r="E190" s="3">
        <v>9</v>
      </c>
      <c r="F190" s="3">
        <v>22</v>
      </c>
      <c r="G190" s="4">
        <v>14</v>
      </c>
      <c r="H190" s="4">
        <v>12.24</v>
      </c>
      <c r="I190" s="5">
        <v>17759.902494239999</v>
      </c>
      <c r="J190" s="4" t="s">
        <v>1238</v>
      </c>
      <c r="K190" s="4">
        <v>30.447761194029848</v>
      </c>
      <c r="L190" s="4">
        <v>13.827995250662877</v>
      </c>
      <c r="M190" s="4">
        <v>9.9794620676631762</v>
      </c>
      <c r="N190" s="4">
        <v>0.40200000000000002</v>
      </c>
      <c r="O190" s="4">
        <v>1910.0000000000002</v>
      </c>
      <c r="P190" s="4">
        <v>1.6339869281045751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-4.8899992626773026</v>
      </c>
      <c r="AS190">
        <v>14.379084967320255</v>
      </c>
      <c r="AT190" t="e">
        <v>#VALUE!</v>
      </c>
      <c r="AU190">
        <v>4.8899992626773026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14</v>
      </c>
      <c r="D191" s="3">
        <v>1</v>
      </c>
      <c r="E191" s="3">
        <v>15</v>
      </c>
      <c r="F191" s="3">
        <v>30</v>
      </c>
      <c r="G191" s="4">
        <v>167.5</v>
      </c>
      <c r="H191" s="4">
        <v>158.62</v>
      </c>
      <c r="I191" s="5">
        <v>41418.707517880001</v>
      </c>
      <c r="J191" s="4">
        <v>10.394495412844037</v>
      </c>
      <c r="K191" s="4">
        <v>14.67752382714907</v>
      </c>
      <c r="L191" s="4">
        <v>6.9042523745970126</v>
      </c>
      <c r="M191" s="4">
        <v>8.1788409536398028</v>
      </c>
      <c r="N191" s="4">
        <v>10.807</v>
      </c>
      <c r="O191" s="4">
        <v>-30.367268041237111</v>
      </c>
      <c r="P191" s="4">
        <v>1.63535493632581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>
        <f t="shared" si="55"/>
        <v>-0.46497745510065425</v>
      </c>
      <c r="W191" s="37" t="str">
        <f t="shared" si="56"/>
        <v/>
      </c>
      <c r="X191" s="37">
        <f t="shared" si="57"/>
        <v>-0.47628921376285327</v>
      </c>
      <c r="Y191" t="str">
        <f t="shared" si="65"/>
        <v xml:space="preserve"> </v>
      </c>
      <c r="Z191" s="1">
        <f t="shared" si="58"/>
        <v>46</v>
      </c>
      <c r="AA191" t="str">
        <f t="shared" si="66"/>
        <v xml:space="preserve"> </v>
      </c>
      <c r="AB191" s="1">
        <f t="shared" si="59"/>
        <v>45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46.497745510065428</v>
      </c>
      <c r="AR191">
        <v>47.628921376285327</v>
      </c>
      <c r="AS191">
        <v>5.5982852099356828</v>
      </c>
      <c r="AT191">
        <v>-46.497745510065428</v>
      </c>
      <c r="AU191">
        <v>-47.628921376285327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10</v>
      </c>
      <c r="D192" s="3">
        <v>1</v>
      </c>
      <c r="E192" s="3">
        <v>6</v>
      </c>
      <c r="F192" s="3">
        <v>17</v>
      </c>
      <c r="G192" s="4">
        <v>54</v>
      </c>
      <c r="H192" s="4">
        <v>52.23</v>
      </c>
      <c r="I192" s="5">
        <v>28241.487467069994</v>
      </c>
      <c r="J192" s="4">
        <v>20.660601265822784</v>
      </c>
      <c r="K192" s="4">
        <v>20.950661853188929</v>
      </c>
      <c r="L192" s="4">
        <v>12.795537996121853</v>
      </c>
      <c r="M192" s="4">
        <v>12.398421157581179</v>
      </c>
      <c r="N192" s="4">
        <v>2.4929999999999999</v>
      </c>
      <c r="O192" s="4">
        <v>-3.3720930232558213</v>
      </c>
      <c r="P192" s="4">
        <v>2.9963622439211184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2.9963622458711185</v>
      </c>
      <c r="AH192" t="str">
        <f t="shared" si="62"/>
        <v xml:space="preserve"> </v>
      </c>
      <c r="AI192">
        <f t="shared" si="70"/>
        <v>95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-6.3436658477171504</v>
      </c>
      <c r="AR192">
        <v>2.9415365966051543</v>
      </c>
      <c r="AS192">
        <v>3.3888569787478451</v>
      </c>
      <c r="AT192">
        <v>6.3436658477171504</v>
      </c>
      <c r="AU192">
        <v>-2.9415365966051543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7</v>
      </c>
      <c r="D193" s="3">
        <v>2</v>
      </c>
      <c r="E193" s="3">
        <v>12</v>
      </c>
      <c r="F193" s="3">
        <v>21</v>
      </c>
      <c r="G193" s="4">
        <v>160</v>
      </c>
      <c r="H193" s="4">
        <v>127.51</v>
      </c>
      <c r="I193" s="5">
        <v>7753.129515900001</v>
      </c>
      <c r="J193" s="4">
        <v>12.329336685360666</v>
      </c>
      <c r="K193" s="4">
        <v>13.280908238725132</v>
      </c>
      <c r="L193" s="4">
        <v>7.6602669132708776</v>
      </c>
      <c r="M193" s="4">
        <v>7.5128543224648521</v>
      </c>
      <c r="N193" s="4">
        <v>9.6010000000000009</v>
      </c>
      <c r="O193" s="4">
        <v>-7.3262548262548135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0.2548035467800141</v>
      </c>
      <c r="T193" s="37" t="str">
        <f t="shared" si="53"/>
        <v/>
      </c>
      <c r="U193" s="37" t="str">
        <f t="shared" si="54"/>
        <v/>
      </c>
      <c r="V193" s="37">
        <f t="shared" si="55"/>
        <v>-0.36538784920992462</v>
      </c>
      <c r="W193" s="37" t="str">
        <f t="shared" si="56"/>
        <v/>
      </c>
      <c r="X193" s="37">
        <f t="shared" si="57"/>
        <v>-0.41894296583130752</v>
      </c>
      <c r="Y193" t="str">
        <f t="shared" si="65"/>
        <v xml:space="preserve"> </v>
      </c>
      <c r="Z193" s="1">
        <f t="shared" si="58"/>
        <v>83</v>
      </c>
      <c r="AA193" t="str">
        <f t="shared" si="66"/>
        <v xml:space="preserve"> </v>
      </c>
      <c r="AB193" s="1">
        <f t="shared" si="59"/>
        <v>62</v>
      </c>
      <c r="AC193">
        <f t="shared" si="67"/>
        <v>25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36.538784920992462</v>
      </c>
      <c r="AR193">
        <v>41.894296583130753</v>
      </c>
      <c r="AS193">
        <v>25.48035448200141</v>
      </c>
      <c r="AT193">
        <v>-36.538784920992462</v>
      </c>
      <c r="AU193">
        <v>-41.894296583130753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23</v>
      </c>
      <c r="D194" s="3">
        <v>1</v>
      </c>
      <c r="E194" s="3">
        <v>7</v>
      </c>
      <c r="F194" s="3">
        <v>31</v>
      </c>
      <c r="G194" s="4">
        <v>175</v>
      </c>
      <c r="H194" s="4">
        <v>157.44</v>
      </c>
      <c r="I194" s="5">
        <v>96762.672019200007</v>
      </c>
      <c r="J194" s="4">
        <v>28.439306358381501</v>
      </c>
      <c r="K194" s="4">
        <v>24.974619289340101</v>
      </c>
      <c r="L194" s="4">
        <v>27.479271560810627</v>
      </c>
      <c r="M194" s="4">
        <v>19.475535406801551</v>
      </c>
      <c r="N194" s="4">
        <v>6.3040000000000003</v>
      </c>
      <c r="O194" s="4">
        <v>12.370766488413546</v>
      </c>
      <c r="P194" s="4">
        <v>0.93940548780487809</v>
      </c>
      <c r="Q194" s="36">
        <f t="shared" si="50"/>
        <v>74.193548389066763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 t="str">
        <f t="shared" si="67"/>
        <v xml:space="preserve"> </v>
      </c>
      <c r="AD194" s="1" t="str">
        <f t="shared" si="60"/>
        <v xml:space="preserve"> </v>
      </c>
      <c r="AE194">
        <f t="shared" si="68"/>
        <v>56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-46.381997958573898</v>
      </c>
      <c r="AR194">
        <v>-108.43952586794288</v>
      </c>
      <c r="AS194">
        <v>11.153455284552848</v>
      </c>
      <c r="AT194">
        <v>46.381997958573898</v>
      </c>
      <c r="AU194">
        <v>108.43952586794288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23</v>
      </c>
      <c r="D195" s="3">
        <v>1</v>
      </c>
      <c r="E195" s="3">
        <v>9</v>
      </c>
      <c r="F195" s="3">
        <v>33</v>
      </c>
      <c r="G195" s="4">
        <v>135</v>
      </c>
      <c r="H195" s="4">
        <v>122.32</v>
      </c>
      <c r="I195" s="5">
        <v>83164.756522319993</v>
      </c>
      <c r="J195" s="4">
        <v>30.58</v>
      </c>
      <c r="K195" s="4">
        <v>24.681194511702984</v>
      </c>
      <c r="L195" s="4">
        <v>24.926449541152866</v>
      </c>
      <c r="M195" s="4">
        <v>18.306918525403152</v>
      </c>
      <c r="N195" s="4">
        <v>4.9560000000000004</v>
      </c>
      <c r="O195" s="4">
        <v>23.900000000000009</v>
      </c>
      <c r="P195" s="4">
        <v>0</v>
      </c>
      <c r="Q195" s="36" t="str">
        <f t="shared" si="50"/>
        <v xml:space="preserve"> 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-57.400516073203619</v>
      </c>
      <c r="AR195">
        <v>-89.075511424358751</v>
      </c>
      <c r="AS195">
        <v>10.366252452583403</v>
      </c>
      <c r="AT195">
        <v>57.400516073203619</v>
      </c>
      <c r="AU195">
        <v>89.075511424358751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12</v>
      </c>
      <c r="D196" s="3">
        <v>1</v>
      </c>
      <c r="E196" s="3">
        <v>12</v>
      </c>
      <c r="F196" s="3">
        <v>25</v>
      </c>
      <c r="G196" s="4">
        <v>33</v>
      </c>
      <c r="H196" s="4">
        <v>29.6</v>
      </c>
      <c r="I196" s="5">
        <v>20983.913600000003</v>
      </c>
      <c r="J196" s="4">
        <v>10.548823948681397</v>
      </c>
      <c r="K196" s="4">
        <v>9.9730458221024261</v>
      </c>
      <c r="L196" s="4" t="s">
        <v>1238</v>
      </c>
      <c r="M196" s="4" t="s">
        <v>1238</v>
      </c>
      <c r="N196" s="4">
        <v>2.968</v>
      </c>
      <c r="O196" s="4">
        <v>10.33457249070632</v>
      </c>
      <c r="P196" s="4">
        <v>3.6959459459459461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-0.45703390010208578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50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3.6959459479359462</v>
      </c>
      <c r="AH196" t="str">
        <f t="shared" si="62"/>
        <v xml:space="preserve"> </v>
      </c>
      <c r="AI196">
        <f t="shared" si="70"/>
        <v>54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477</v>
      </c>
      <c r="AP196" t="s">
        <v>1246</v>
      </c>
      <c r="AQ196">
        <v>45.703390010208579</v>
      </c>
      <c r="AR196" t="e">
        <v>#VALUE!</v>
      </c>
      <c r="AS196">
        <v>11.486486486486491</v>
      </c>
      <c r="AT196">
        <v>-45.703390010208579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9</v>
      </c>
      <c r="D197" s="3">
        <v>1</v>
      </c>
      <c r="E197" s="3">
        <v>12</v>
      </c>
      <c r="F197" s="3">
        <v>22</v>
      </c>
      <c r="G197" s="4">
        <v>45</v>
      </c>
      <c r="H197" s="4">
        <v>40.380000000000003</v>
      </c>
      <c r="I197" s="5">
        <v>4222.34814654</v>
      </c>
      <c r="J197" s="4">
        <v>8.8630377524143995</v>
      </c>
      <c r="K197" s="4">
        <v>8.2273838630806839</v>
      </c>
      <c r="L197" s="4">
        <v>4.0378625173415035</v>
      </c>
      <c r="M197" s="4">
        <v>4.0146028213239546</v>
      </c>
      <c r="N197" s="4">
        <v>4.9080000000000004</v>
      </c>
      <c r="O197" s="4">
        <v>4.2038216560509643</v>
      </c>
      <c r="P197" s="4">
        <v>3.7394749876176321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-0.54380421314378247</v>
      </c>
      <c r="W197" s="37" t="str">
        <f t="shared" si="56"/>
        <v/>
      </c>
      <c r="X197" s="37">
        <f t="shared" si="57"/>
        <v>-0.69371453432742558</v>
      </c>
      <c r="Y197" t="str">
        <f t="shared" si="65"/>
        <v xml:space="preserve"> </v>
      </c>
      <c r="Z197" s="1">
        <f t="shared" si="58"/>
        <v>26</v>
      </c>
      <c r="AA197" t="str">
        <f t="shared" si="66"/>
        <v xml:space="preserve"> </v>
      </c>
      <c r="AB197" s="1">
        <f t="shared" si="59"/>
        <v>13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3.7394749896176323</v>
      </c>
      <c r="AH197" t="str">
        <f t="shared" si="62"/>
        <v xml:space="preserve"> </v>
      </c>
      <c r="AI197">
        <f t="shared" si="70"/>
        <v>52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354</v>
      </c>
      <c r="AP197" t="s">
        <v>1248</v>
      </c>
      <c r="AQ197">
        <v>54.380421314378246</v>
      </c>
      <c r="AR197">
        <v>69.371453432742555</v>
      </c>
      <c r="AS197">
        <v>11.441307578008919</v>
      </c>
      <c r="AT197">
        <v>-54.380421314378246</v>
      </c>
      <c r="AU197">
        <v>-69.371453432742555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7</v>
      </c>
      <c r="D198" s="3">
        <v>0</v>
      </c>
      <c r="E198" s="3">
        <v>2</v>
      </c>
      <c r="F198" s="3">
        <v>9</v>
      </c>
      <c r="G198" s="4">
        <v>61</v>
      </c>
      <c r="H198" s="4">
        <v>57.51</v>
      </c>
      <c r="I198" s="5">
        <v>7715.1430557000003</v>
      </c>
      <c r="J198" s="4">
        <v>24.69300128810648</v>
      </c>
      <c r="K198" s="4">
        <v>22.668506109578242</v>
      </c>
      <c r="L198" s="4">
        <v>18.049171738520073</v>
      </c>
      <c r="M198" s="4">
        <v>16.035251393027107</v>
      </c>
      <c r="N198" s="4">
        <v>2.3290000000000002</v>
      </c>
      <c r="O198" s="4">
        <v>4.9099099099099091</v>
      </c>
      <c r="P198" s="4">
        <v>1.2919492262215266</v>
      </c>
      <c r="Q198" s="36">
        <f t="shared" si="50"/>
        <v>77.777777779787769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43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-27.099121849059582</v>
      </c>
      <c r="AR198">
        <v>-36.909044010161395</v>
      </c>
      <c r="AS198">
        <v>6.0685098243783653</v>
      </c>
      <c r="AT198">
        <v>27.099121849059582</v>
      </c>
      <c r="AU198">
        <v>36.909044010161395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4</v>
      </c>
      <c r="D199" s="3">
        <v>3</v>
      </c>
      <c r="E199" s="3">
        <v>6</v>
      </c>
      <c r="F199" s="3">
        <v>13</v>
      </c>
      <c r="G199" s="4">
        <v>52</v>
      </c>
      <c r="H199" s="4">
        <v>46.41</v>
      </c>
      <c r="I199" s="5">
        <v>6073.2194686800003</v>
      </c>
      <c r="J199" s="4">
        <v>21.298760899495182</v>
      </c>
      <c r="K199" s="4">
        <v>18.865853658536583</v>
      </c>
      <c r="L199" s="4">
        <v>12.215203733620534</v>
      </c>
      <c r="M199" s="4">
        <v>11.109534809687453</v>
      </c>
      <c r="N199" s="4">
        <v>2.46</v>
      </c>
      <c r="O199" s="4">
        <v>46.341463414634134</v>
      </c>
      <c r="P199" s="4">
        <v>1.7453135100193926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-9.6283831687479449</v>
      </c>
      <c r="AR199">
        <v>7.343567351059721</v>
      </c>
      <c r="AS199">
        <v>12.04481792717087</v>
      </c>
      <c r="AT199">
        <v>9.6283831687479449</v>
      </c>
      <c r="AU199">
        <v>-7.343567351059721</v>
      </c>
      <c r="AV199" t="s">
        <v>1541</v>
      </c>
    </row>
    <row r="200" spans="1:48" x14ac:dyDescent="0.25">
      <c r="A200">
        <v>2.0299999999999982E-9</v>
      </c>
      <c r="B200" t="s">
        <v>914</v>
      </c>
      <c r="C200" s="3">
        <v>13</v>
      </c>
      <c r="D200" s="3">
        <v>0</v>
      </c>
      <c r="E200" s="3">
        <v>9</v>
      </c>
      <c r="F200" s="3">
        <v>22</v>
      </c>
      <c r="G200" s="4">
        <v>345</v>
      </c>
      <c r="H200" s="4">
        <v>318.43</v>
      </c>
      <c r="I200" s="5">
        <v>27175.502735080001</v>
      </c>
      <c r="J200" s="4">
        <v>26.889883465630806</v>
      </c>
      <c r="K200" s="4">
        <v>23.673332837707232</v>
      </c>
      <c r="L200" s="4">
        <v>20.0370124765086</v>
      </c>
      <c r="M200" s="4">
        <v>18.297335304553521</v>
      </c>
      <c r="N200" s="4">
        <v>13.451000000000001</v>
      </c>
      <c r="O200" s="4">
        <v>14.088210347752328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914</v>
      </c>
      <c r="AP200" t="s">
        <v>1293</v>
      </c>
      <c r="AQ200">
        <v>-38.406852015650571</v>
      </c>
      <c r="AR200">
        <v>-51.987485227585253</v>
      </c>
      <c r="AS200">
        <v>8.3440630593851104</v>
      </c>
      <c r="AT200">
        <v>38.406852015650571</v>
      </c>
      <c r="AU200">
        <v>51.987485227585253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18</v>
      </c>
      <c r="D201" s="3">
        <v>0</v>
      </c>
      <c r="E201" s="3">
        <v>5</v>
      </c>
      <c r="F201" s="3">
        <v>23</v>
      </c>
      <c r="G201" s="4">
        <v>120</v>
      </c>
      <c r="H201" s="4">
        <v>105.47</v>
      </c>
      <c r="I201" s="5">
        <v>13670.52758946</v>
      </c>
      <c r="J201" s="4">
        <v>17.970693474186405</v>
      </c>
      <c r="K201" s="4">
        <v>15.791286120676748</v>
      </c>
      <c r="L201" s="4">
        <v>13.657813495611281</v>
      </c>
      <c r="M201" s="4">
        <v>12.57171652722281</v>
      </c>
      <c r="N201" s="4">
        <v>6.6790000000000003</v>
      </c>
      <c r="O201" s="4">
        <v>9.6715927750410575</v>
      </c>
      <c r="P201" s="4">
        <v>1.6507063619986728</v>
      </c>
      <c r="Q201" s="36">
        <f t="shared" si="74"/>
        <v>78.260869567257387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41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7.5017518956738805</v>
      </c>
      <c r="AR201">
        <v>-3.5991133577933487</v>
      </c>
      <c r="AS201">
        <v>13.77642931639329</v>
      </c>
      <c r="AT201">
        <v>-7.5017518956738805</v>
      </c>
      <c r="AU201">
        <v>3.5991133577933487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2</v>
      </c>
      <c r="D202" s="3">
        <v>0</v>
      </c>
      <c r="E202" s="3">
        <v>1</v>
      </c>
      <c r="F202" s="3">
        <v>3</v>
      </c>
      <c r="G202" s="4">
        <v>45</v>
      </c>
      <c r="H202" s="4">
        <v>37.31</v>
      </c>
      <c r="I202" s="5">
        <v>22809.900235289999</v>
      </c>
      <c r="J202" s="4">
        <v>15.002010454362686</v>
      </c>
      <c r="K202" s="4">
        <v>15.353909465020577</v>
      </c>
      <c r="L202" s="4">
        <v>0</v>
      </c>
      <c r="M202" s="4">
        <v>0</v>
      </c>
      <c r="N202" s="4">
        <v>2.4300000000000002</v>
      </c>
      <c r="O202" s="4">
        <v>-7.604562737642576</v>
      </c>
      <c r="P202" s="4">
        <v>0.87644063253819349</v>
      </c>
      <c r="Q202" s="36" t="str">
        <f t="shared" si="74"/>
        <v xml:space="preserve"> </v>
      </c>
      <c r="R202" t="str">
        <f t="shared" si="75"/>
        <v xml:space="preserve"> </v>
      </c>
      <c r="S202" s="37">
        <f t="shared" si="76"/>
        <v>0.2061109642585231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>
        <f t="shared" si="81"/>
        <v>-1</v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>
        <f t="shared" si="83"/>
        <v>1</v>
      </c>
      <c r="AC202">
        <f t="shared" si="67"/>
        <v>40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22.782073654274594</v>
      </c>
      <c r="AR202">
        <v>100</v>
      </c>
      <c r="AS202">
        <v>20.611096220852311</v>
      </c>
      <c r="AT202">
        <v>-22.782073654274594</v>
      </c>
      <c r="AU202">
        <v>-100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13</v>
      </c>
      <c r="D203" s="3">
        <v>5</v>
      </c>
      <c r="E203" s="3">
        <v>9</v>
      </c>
      <c r="F203" s="3">
        <v>27</v>
      </c>
      <c r="G203" s="4">
        <v>41</v>
      </c>
      <c r="H203" s="4">
        <v>37.799999999999997</v>
      </c>
      <c r="I203" s="5">
        <v>22809.900235289999</v>
      </c>
      <c r="J203" s="4">
        <v>15.485456780008192</v>
      </c>
      <c r="K203" s="4">
        <v>15.37835638730675</v>
      </c>
      <c r="L203" s="4">
        <v>10.658923263664342</v>
      </c>
      <c r="M203" s="4">
        <v>10.607095103979972</v>
      </c>
      <c r="N203" s="4">
        <v>2.4580000000000002</v>
      </c>
      <c r="O203" s="4">
        <v>-6.5399239543726129</v>
      </c>
      <c r="P203" s="4">
        <v>1.2804232804232805</v>
      </c>
      <c r="Q203" s="36" t="str">
        <f t="shared" si="74"/>
        <v xml:space="preserve"> 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20.293692321694579</v>
      </c>
      <c r="AR203">
        <v>19.148478647829148</v>
      </c>
      <c r="AS203">
        <v>8.4656084656084651</v>
      </c>
      <c r="AT203">
        <v>-20.293692321694579</v>
      </c>
      <c r="AU203">
        <v>-19.148478647829148</v>
      </c>
      <c r="AV203" t="s">
        <v>1544</v>
      </c>
    </row>
    <row r="204" spans="1:48" x14ac:dyDescent="0.25">
      <c r="A204">
        <v>2.0699999999999988E-9</v>
      </c>
      <c r="B204" t="s">
        <v>1215</v>
      </c>
      <c r="C204" s="3">
        <v>4</v>
      </c>
      <c r="D204" s="3">
        <v>2</v>
      </c>
      <c r="E204" s="3">
        <v>16</v>
      </c>
      <c r="F204" s="3">
        <v>22</v>
      </c>
      <c r="G204" s="4">
        <v>121.5</v>
      </c>
      <c r="H204" s="4">
        <v>117.73</v>
      </c>
      <c r="I204" s="5">
        <v>20134.424298280002</v>
      </c>
      <c r="J204" s="4">
        <v>23.211750788643535</v>
      </c>
      <c r="K204" s="4">
        <v>22.009721443260421</v>
      </c>
      <c r="L204" s="4" t="s">
        <v>1238</v>
      </c>
      <c r="M204" s="4" t="s">
        <v>1238</v>
      </c>
      <c r="N204" s="4">
        <v>5.3490000000000002</v>
      </c>
      <c r="O204" s="4">
        <v>2.8653846153846159</v>
      </c>
      <c r="P204" s="4">
        <v>0.67272572836150513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1215</v>
      </c>
      <c r="AP204" t="s">
        <v>1246</v>
      </c>
      <c r="AQ204">
        <v>-19.47487093182092</v>
      </c>
      <c r="AR204" t="e">
        <v>#VALUE!</v>
      </c>
      <c r="AS204">
        <v>3.2022424190945253</v>
      </c>
      <c r="AT204">
        <v>19.47487093182092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13</v>
      </c>
      <c r="D205" s="3">
        <v>0</v>
      </c>
      <c r="E205" s="3">
        <v>5</v>
      </c>
      <c r="F205" s="3">
        <v>18</v>
      </c>
      <c r="G205" s="4">
        <v>140</v>
      </c>
      <c r="H205" s="4">
        <v>127.23</v>
      </c>
      <c r="I205" s="5">
        <v>9625.1838576600003</v>
      </c>
      <c r="J205" s="4">
        <v>37.387599177196591</v>
      </c>
      <c r="K205" s="4">
        <v>38.943985307621674</v>
      </c>
      <c r="L205" s="4">
        <v>22.29053564708342</v>
      </c>
      <c r="M205" s="4">
        <v>21.031478678864449</v>
      </c>
      <c r="N205" s="4">
        <v>3.2669999999999999</v>
      </c>
      <c r="O205" s="4">
        <v>6.4516129032258052</v>
      </c>
      <c r="P205" s="4">
        <v>3.328617464434489</v>
      </c>
      <c r="Q205" s="36">
        <f t="shared" si="74"/>
        <v>72.222222224302229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>
        <f t="shared" si="68"/>
        <v>60</v>
      </c>
      <c r="AF205" t="str">
        <f t="shared" si="69"/>
        <v xml:space="preserve"> </v>
      </c>
      <c r="AG205">
        <f t="shared" si="85"/>
        <v>3.3286174665144892</v>
      </c>
      <c r="AH205" t="str">
        <f t="shared" si="86"/>
        <v xml:space="preserve"> </v>
      </c>
      <c r="AI205">
        <f t="shared" si="70"/>
        <v>72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-92.440399124552883</v>
      </c>
      <c r="AR205">
        <v>-69.081217139930828</v>
      </c>
      <c r="AS205">
        <v>10.036940973040952</v>
      </c>
      <c r="AT205">
        <v>92.440399124552883</v>
      </c>
      <c r="AU205">
        <v>69.081217139930828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29</v>
      </c>
      <c r="D206" s="3">
        <v>3</v>
      </c>
      <c r="E206" s="3">
        <v>5</v>
      </c>
      <c r="F206" s="3">
        <v>37</v>
      </c>
      <c r="G206" s="4">
        <v>26</v>
      </c>
      <c r="H206" s="4">
        <v>17.260000000000002</v>
      </c>
      <c r="I206" s="5">
        <v>7716.3378784200013</v>
      </c>
      <c r="J206" s="4">
        <v>14.802744425385937</v>
      </c>
      <c r="K206" s="4">
        <v>12.019498607242342</v>
      </c>
      <c r="L206" s="4">
        <v>4.6386719739347679</v>
      </c>
      <c r="M206" s="4">
        <v>4.8145322511968933</v>
      </c>
      <c r="N206" s="4">
        <v>1.1659999999999999</v>
      </c>
      <c r="O206" s="4">
        <v>42.195121951219491</v>
      </c>
      <c r="P206" s="4">
        <v>3.0475086906141367</v>
      </c>
      <c r="Q206" s="36">
        <f t="shared" si="74"/>
        <v>78.378378380468376</v>
      </c>
      <c r="R206" t="str">
        <f t="shared" si="75"/>
        <v xml:space="preserve"> </v>
      </c>
      <c r="S206" s="37">
        <f t="shared" si="76"/>
        <v>0.50637311912360361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-0.64814111437990563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17</v>
      </c>
      <c r="AC206">
        <f t="shared" si="67"/>
        <v>2</v>
      </c>
      <c r="AD206" s="1" t="str">
        <f t="shared" si="84"/>
        <v xml:space="preserve"> </v>
      </c>
      <c r="AE206">
        <f t="shared" si="68"/>
        <v>40</v>
      </c>
      <c r="AF206" t="str">
        <f t="shared" si="69"/>
        <v xml:space="preserve"> </v>
      </c>
      <c r="AG206">
        <f t="shared" si="85"/>
        <v>3.0475086927041368</v>
      </c>
      <c r="AH206" t="str">
        <f t="shared" si="86"/>
        <v xml:space="preserve"> </v>
      </c>
      <c r="AI206">
        <f t="shared" si="70"/>
        <v>92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601</v>
      </c>
      <c r="AP206" t="s">
        <v>1295</v>
      </c>
      <c r="AQ206">
        <v>23.807730155150931</v>
      </c>
      <c r="AR206">
        <v>64.814111437990562</v>
      </c>
      <c r="AS206">
        <v>50.637311703360368</v>
      </c>
      <c r="AT206">
        <v>-23.807730155150931</v>
      </c>
      <c r="AU206">
        <v>-64.814111437990562</v>
      </c>
      <c r="AV206" t="s">
        <v>1547</v>
      </c>
    </row>
    <row r="207" spans="1:48" x14ac:dyDescent="0.25">
      <c r="A207">
        <v>2.0999999999999994E-9</v>
      </c>
      <c r="B207" t="s">
        <v>915</v>
      </c>
      <c r="C207" s="3">
        <v>15</v>
      </c>
      <c r="D207" s="3">
        <v>1</v>
      </c>
      <c r="E207" s="3">
        <v>12</v>
      </c>
      <c r="F207" s="3">
        <v>28</v>
      </c>
      <c r="G207" s="4">
        <v>129</v>
      </c>
      <c r="H207" s="4">
        <v>119.19</v>
      </c>
      <c r="I207" s="5">
        <v>20385.510993840002</v>
      </c>
      <c r="J207" s="4" t="s">
        <v>1238</v>
      </c>
      <c r="K207" s="4" t="s">
        <v>1238</v>
      </c>
      <c r="L207" s="4">
        <v>31.462049577011982</v>
      </c>
      <c r="M207" s="4">
        <v>26.448366964212241</v>
      </c>
      <c r="N207" s="4">
        <v>2.73</v>
      </c>
      <c r="O207" s="4">
        <v>10.526315789473676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915</v>
      </c>
      <c r="AP207" t="s">
        <v>1293</v>
      </c>
      <c r="AQ207" t="e">
        <v>#VALUE!</v>
      </c>
      <c r="AR207">
        <v>-138.65023794948931</v>
      </c>
      <c r="AS207">
        <v>8.2305562547193567</v>
      </c>
      <c r="AT207" t="e">
        <v>#VALUE!</v>
      </c>
      <c r="AU207">
        <v>138.65023794948931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6</v>
      </c>
      <c r="D208" s="3">
        <v>1</v>
      </c>
      <c r="E208" s="3">
        <v>11</v>
      </c>
      <c r="F208" s="3">
        <v>18</v>
      </c>
      <c r="G208" s="4">
        <v>83.5</v>
      </c>
      <c r="H208" s="4">
        <v>77.81</v>
      </c>
      <c r="I208" s="5">
        <v>26144.16</v>
      </c>
      <c r="J208" s="4">
        <v>22.665307311389455</v>
      </c>
      <c r="K208" s="4">
        <v>20.738272921108742</v>
      </c>
      <c r="L208" s="4">
        <v>19.3881559578154</v>
      </c>
      <c r="M208" s="4">
        <v>16.797934879095163</v>
      </c>
      <c r="N208" s="4">
        <v>3.7520000000000002</v>
      </c>
      <c r="O208" s="4">
        <v>7.8160919540229949</v>
      </c>
      <c r="P208" s="4">
        <v>0.3855545559696697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-16.662232431996582</v>
      </c>
      <c r="AR208">
        <v>-47.065690091442832</v>
      </c>
      <c r="AS208">
        <v>7.3126847448913956</v>
      </c>
      <c r="AT208">
        <v>16.662232431996582</v>
      </c>
      <c r="AU208">
        <v>47.065690091442832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13</v>
      </c>
      <c r="D209" s="3">
        <v>1</v>
      </c>
      <c r="E209" s="3">
        <v>8</v>
      </c>
      <c r="F209" s="3">
        <v>22</v>
      </c>
      <c r="G209" s="4">
        <v>202</v>
      </c>
      <c r="H209" s="4">
        <v>188.06</v>
      </c>
      <c r="I209" s="5">
        <v>54467.316243980007</v>
      </c>
      <c r="J209" s="4">
        <v>15.798051075268818</v>
      </c>
      <c r="K209" s="4">
        <v>14.851141119797836</v>
      </c>
      <c r="L209" s="4">
        <v>12.047809718374721</v>
      </c>
      <c r="M209" s="4">
        <v>11.544950648987252</v>
      </c>
      <c r="N209" s="4">
        <v>12.663</v>
      </c>
      <c r="O209" s="4">
        <v>5.7011686143572602</v>
      </c>
      <c r="P209" s="4">
        <v>2.3396788259066259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2.3396788280266261</v>
      </c>
      <c r="AH209" t="str">
        <f t="shared" si="86"/>
        <v xml:space="preserve"> </v>
      </c>
      <c r="AI209">
        <f t="shared" si="70"/>
        <v>158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18.684715755456459</v>
      </c>
      <c r="AR209">
        <v>8.6133073110057019</v>
      </c>
      <c r="AS209">
        <v>7.4125279166223468</v>
      </c>
      <c r="AT209">
        <v>-18.684715755456459</v>
      </c>
      <c r="AU209">
        <v>-8.6133073110057019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12</v>
      </c>
      <c r="D210" s="3">
        <v>3</v>
      </c>
      <c r="E210" s="3">
        <v>10</v>
      </c>
      <c r="F210" s="3">
        <v>25</v>
      </c>
      <c r="G210" s="4">
        <v>13.5</v>
      </c>
      <c r="H210" s="4">
        <v>12.83</v>
      </c>
      <c r="I210" s="5">
        <v>112051.43367000001</v>
      </c>
      <c r="J210" s="4">
        <v>20.929853181076673</v>
      </c>
      <c r="K210" s="4">
        <v>21.490787269681743</v>
      </c>
      <c r="L210" s="4">
        <v>12.456026491289649</v>
      </c>
      <c r="M210" s="4">
        <v>11.973490255271921</v>
      </c>
      <c r="N210" s="4">
        <v>0.59699999999999998</v>
      </c>
      <c r="O210" s="4">
        <v>-8.1538461538461604</v>
      </c>
      <c r="P210" s="4">
        <v>0.31176929072486359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237</v>
      </c>
      <c r="AP210" t="s">
        <v>1244</v>
      </c>
      <c r="AQ210">
        <v>-7.7295517343967113</v>
      </c>
      <c r="AR210">
        <v>5.5168456595593991</v>
      </c>
      <c r="AS210">
        <v>5.2221356196414659</v>
      </c>
      <c r="AT210">
        <v>7.7295517343967113</v>
      </c>
      <c r="AU210">
        <v>-5.5168456595593991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15</v>
      </c>
      <c r="D211" s="3">
        <v>2</v>
      </c>
      <c r="E211" s="3">
        <v>13</v>
      </c>
      <c r="F211" s="3">
        <v>30</v>
      </c>
      <c r="G211" s="4">
        <v>77</v>
      </c>
      <c r="H211" s="4">
        <v>67.56</v>
      </c>
      <c r="I211" s="5">
        <v>85530.96</v>
      </c>
      <c r="J211" s="4">
        <v>9.6321642429426859</v>
      </c>
      <c r="K211" s="4">
        <v>10.454967502321264</v>
      </c>
      <c r="L211" s="4">
        <v>6.5021261657279794</v>
      </c>
      <c r="M211" s="4">
        <v>7.1780580479379932</v>
      </c>
      <c r="N211" s="4">
        <v>6.4619999999999997</v>
      </c>
      <c r="O211" s="4">
        <v>-2.533936651583713</v>
      </c>
      <c r="P211" s="4">
        <v>4.0393724097098875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>
        <f t="shared" si="79"/>
        <v>-0.50421595070600467</v>
      </c>
      <c r="W211" s="37" t="str">
        <f t="shared" si="80"/>
        <v/>
      </c>
      <c r="X211" s="37">
        <f t="shared" si="81"/>
        <v>-0.50679184049014703</v>
      </c>
      <c r="Y211" t="str">
        <f t="shared" si="65"/>
        <v xml:space="preserve"> </v>
      </c>
      <c r="Z211" s="1">
        <f t="shared" si="82"/>
        <v>32</v>
      </c>
      <c r="AA211" t="str">
        <f t="shared" si="66"/>
        <v xml:space="preserve"> </v>
      </c>
      <c r="AB211" s="1">
        <f t="shared" si="83"/>
        <v>37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4.0393724118498877</v>
      </c>
      <c r="AH211" t="str">
        <f t="shared" si="86"/>
        <v xml:space="preserve"> </v>
      </c>
      <c r="AI211">
        <f t="shared" si="70"/>
        <v>44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50.421595070600468</v>
      </c>
      <c r="AR211">
        <v>50.679184049014701</v>
      </c>
      <c r="AS211">
        <v>13.972764949674366</v>
      </c>
      <c r="AT211">
        <v>-50.421595070600468</v>
      </c>
      <c r="AU211">
        <v>-50.679184049014701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4</v>
      </c>
      <c r="D212" s="3">
        <v>2</v>
      </c>
      <c r="E212" s="3">
        <v>15</v>
      </c>
      <c r="F212" s="3">
        <v>21</v>
      </c>
      <c r="G212" s="4">
        <v>56</v>
      </c>
      <c r="H212" s="4">
        <v>53.31</v>
      </c>
      <c r="I212" s="5">
        <v>32242.784301030002</v>
      </c>
      <c r="J212" s="4">
        <v>16.913071065989847</v>
      </c>
      <c r="K212" s="4">
        <v>15.781527531083482</v>
      </c>
      <c r="L212" s="4">
        <v>13.283709450373919</v>
      </c>
      <c r="M212" s="4">
        <v>12.939101260164438</v>
      </c>
      <c r="N212" s="4">
        <v>3.3780000000000001</v>
      </c>
      <c r="O212" s="4">
        <v>4.906832298136643</v>
      </c>
      <c r="P212" s="4">
        <v>3.6766085162258486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3.6766085183758488</v>
      </c>
      <c r="AH212" t="str">
        <f t="shared" si="86"/>
        <v xml:space="preserve"> </v>
      </c>
      <c r="AI212">
        <f t="shared" si="70"/>
        <v>56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12.945516214206332</v>
      </c>
      <c r="AR212">
        <v>-0.76140823005761415</v>
      </c>
      <c r="AS212">
        <v>5.0459576064528111</v>
      </c>
      <c r="AT212">
        <v>-12.945516214206332</v>
      </c>
      <c r="AU212">
        <v>0.76140823005761415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0</v>
      </c>
      <c r="E213" s="3">
        <v>10</v>
      </c>
      <c r="F213" s="3">
        <v>14</v>
      </c>
      <c r="G213" s="4">
        <v>30.5</v>
      </c>
      <c r="H213" s="4">
        <v>28.59</v>
      </c>
      <c r="I213" s="5">
        <v>21785.579999999998</v>
      </c>
      <c r="J213" s="4">
        <v>16.440483036227715</v>
      </c>
      <c r="K213" s="4">
        <v>17.92476489028213</v>
      </c>
      <c r="L213" s="4">
        <v>8.6409797900424792</v>
      </c>
      <c r="M213" s="4">
        <v>9.1406313704662434</v>
      </c>
      <c r="N213" s="4">
        <v>1.595</v>
      </c>
      <c r="O213" s="4">
        <v>-9.3750000000000018</v>
      </c>
      <c r="P213" s="4">
        <v>3.2039174536551247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-0.34455259249317649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80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3.2039174558151249</v>
      </c>
      <c r="AH213" t="str">
        <f t="shared" si="86"/>
        <v xml:space="preserve"> </v>
      </c>
      <c r="AI213">
        <f t="shared" si="70"/>
        <v>83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15.378008031556833</v>
      </c>
      <c r="AR213">
        <v>34.455259249317649</v>
      </c>
      <c r="AS213">
        <v>6.6806575725778305</v>
      </c>
      <c r="AT213">
        <v>-15.378008031556833</v>
      </c>
      <c r="AU213">
        <v>-34.455259249317649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4</v>
      </c>
      <c r="F214" s="3">
        <v>20</v>
      </c>
      <c r="G214" s="4">
        <v>47</v>
      </c>
      <c r="H214" s="4">
        <v>34.76</v>
      </c>
      <c r="I214" s="5">
        <v>49672.111709879995</v>
      </c>
      <c r="J214" s="4">
        <v>7.2948583420776494</v>
      </c>
      <c r="K214" s="4">
        <v>5.6908971840209555</v>
      </c>
      <c r="L214" s="4">
        <v>3.9944978067708923</v>
      </c>
      <c r="M214" s="4">
        <v>2.825433698919154</v>
      </c>
      <c r="N214" s="4">
        <v>6.1080000000000005</v>
      </c>
      <c r="O214" s="4">
        <v>26.721991701244818</v>
      </c>
      <c r="P214" s="4">
        <v>4.372842347525892</v>
      </c>
      <c r="Q214" s="36">
        <f t="shared" si="74"/>
        <v>80.000000002169998</v>
      </c>
      <c r="R214" t="str">
        <f t="shared" si="75"/>
        <v xml:space="preserve"> </v>
      </c>
      <c r="S214" s="37">
        <f t="shared" si="76"/>
        <v>0.35212888594445341</v>
      </c>
      <c r="T214" s="37" t="str">
        <f t="shared" si="77"/>
        <v/>
      </c>
      <c r="U214" s="37" t="str">
        <f t="shared" si="78"/>
        <v/>
      </c>
      <c r="V214" s="37">
        <f t="shared" si="79"/>
        <v>-0.62452110277176698</v>
      </c>
      <c r="W214" s="37" t="str">
        <f t="shared" si="80"/>
        <v/>
      </c>
      <c r="X214" s="37">
        <f t="shared" si="81"/>
        <v>-0.69700389361438342</v>
      </c>
      <c r="Y214" t="str">
        <f t="shared" si="65"/>
        <v xml:space="preserve"> </v>
      </c>
      <c r="Z214" s="1">
        <f t="shared" si="82"/>
        <v>11</v>
      </c>
      <c r="AA214" t="str">
        <f t="shared" si="66"/>
        <v xml:space="preserve"> </v>
      </c>
      <c r="AB214" s="1">
        <f t="shared" si="83"/>
        <v>12</v>
      </c>
      <c r="AC214">
        <f t="shared" si="67"/>
        <v>8</v>
      </c>
      <c r="AD214" s="1" t="str">
        <f t="shared" si="84"/>
        <v xml:space="preserve"> </v>
      </c>
      <c r="AE214">
        <f t="shared" si="68"/>
        <v>34</v>
      </c>
      <c r="AF214" t="str">
        <f t="shared" si="69"/>
        <v xml:space="preserve"> </v>
      </c>
      <c r="AG214">
        <f t="shared" si="85"/>
        <v>4.3728423496958921</v>
      </c>
      <c r="AH214" t="str">
        <f t="shared" si="86"/>
        <v xml:space="preserve"> </v>
      </c>
      <c r="AI214">
        <f t="shared" si="70"/>
        <v>38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258</v>
      </c>
      <c r="AP214" t="s">
        <v>1248</v>
      </c>
      <c r="AQ214">
        <v>62.4521102771767</v>
      </c>
      <c r="AR214">
        <v>69.70038936143834</v>
      </c>
      <c r="AS214">
        <v>35.212888377445339</v>
      </c>
      <c r="AT214">
        <v>-62.4521102771767</v>
      </c>
      <c r="AU214">
        <v>-69.70038936143834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16</v>
      </c>
      <c r="D215" s="3">
        <v>0</v>
      </c>
      <c r="E215" s="3">
        <v>0</v>
      </c>
      <c r="F215" s="3">
        <v>16</v>
      </c>
      <c r="G215" s="4">
        <v>1600</v>
      </c>
      <c r="H215" s="4">
        <v>1520.74</v>
      </c>
      <c r="I215" s="5">
        <v>1044534.0160563851</v>
      </c>
      <c r="J215" s="4">
        <v>25.272376774022003</v>
      </c>
      <c r="K215" s="4">
        <v>23.890721714267759</v>
      </c>
      <c r="L215" s="4">
        <v>0</v>
      </c>
      <c r="M215" s="4">
        <v>0</v>
      </c>
      <c r="N215" s="4">
        <v>63.654000000000003</v>
      </c>
      <c r="O215" s="4">
        <v>40.398782478274299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>
        <f t="shared" si="81"/>
        <v>-1</v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>
        <f t="shared" si="83"/>
        <v>1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-30.081267057799501</v>
      </c>
      <c r="AR215">
        <v>100</v>
      </c>
      <c r="AS215">
        <v>5.2119362941725811</v>
      </c>
      <c r="AT215">
        <v>30.081267057799501</v>
      </c>
      <c r="AU215">
        <v>-100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40</v>
      </c>
      <c r="D216" s="3">
        <v>0</v>
      </c>
      <c r="E216" s="3">
        <v>5</v>
      </c>
      <c r="F216" s="3">
        <v>45</v>
      </c>
      <c r="G216" s="4">
        <v>1600</v>
      </c>
      <c r="H216" s="4">
        <v>1518.73</v>
      </c>
      <c r="I216" s="5">
        <v>1044534.0160563851</v>
      </c>
      <c r="J216" s="4">
        <v>25.238973643101673</v>
      </c>
      <c r="K216" s="4">
        <v>23.859144751311778</v>
      </c>
      <c r="L216" s="4">
        <v>15.767443541967642</v>
      </c>
      <c r="M216" s="4">
        <v>13.640101724910094</v>
      </c>
      <c r="N216" s="4">
        <v>63.654000000000003</v>
      </c>
      <c r="O216" s="4">
        <v>40.398782478274299</v>
      </c>
      <c r="P216" s="4">
        <v>0</v>
      </c>
      <c r="Q216" s="36">
        <f t="shared" si="74"/>
        <v>88.888888891078892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>
        <f t="shared" si="68"/>
        <v>13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-29.909335401641201</v>
      </c>
      <c r="AR216">
        <v>-19.601367480366406</v>
      </c>
      <c r="AS216">
        <v>5.3511815793459094</v>
      </c>
      <c r="AT216">
        <v>29.909335401641201</v>
      </c>
      <c r="AU216">
        <v>19.601367480366406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106.5</v>
      </c>
      <c r="H217" s="4">
        <v>96.47</v>
      </c>
      <c r="I217" s="5">
        <v>14016.426804049999</v>
      </c>
      <c r="J217" s="4">
        <v>17.059239610963747</v>
      </c>
      <c r="K217" s="4">
        <v>16.348076597186918</v>
      </c>
      <c r="L217" s="4">
        <v>11.765944595466925</v>
      </c>
      <c r="M217" s="4">
        <v>11.062162798594406</v>
      </c>
      <c r="N217" s="4">
        <v>5.6550000000000002</v>
      </c>
      <c r="O217" s="4">
        <v>-0.44014084507041318</v>
      </c>
      <c r="P217" s="4">
        <v>3.2683735876438273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3.2683735898438275</v>
      </c>
      <c r="AH217" t="str">
        <f t="shared" si="86"/>
        <v xml:space="preserve"> </v>
      </c>
      <c r="AI217">
        <f t="shared" si="70"/>
        <v>75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12.193161589858359</v>
      </c>
      <c r="AR217">
        <v>10.751349160026146</v>
      </c>
      <c r="AS217">
        <v>10.39701461594278</v>
      </c>
      <c r="AT217">
        <v>-12.193161589858359</v>
      </c>
      <c r="AU217">
        <v>-10.751349160026146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26</v>
      </c>
      <c r="D218" s="3">
        <v>1</v>
      </c>
      <c r="E218" s="3">
        <v>5</v>
      </c>
      <c r="F218" s="3">
        <v>32</v>
      </c>
      <c r="G218" s="4">
        <v>225</v>
      </c>
      <c r="H218" s="4">
        <v>206.37</v>
      </c>
      <c r="I218" s="5">
        <v>61957.555008300005</v>
      </c>
      <c r="J218" s="4">
        <v>33.42024291497976</v>
      </c>
      <c r="K218" s="4">
        <v>27.348263980917043</v>
      </c>
      <c r="L218" s="4">
        <v>30.217217975268092</v>
      </c>
      <c r="M218" s="4">
        <v>19.921318662572499</v>
      </c>
      <c r="N218" s="4">
        <v>7.5460000000000003</v>
      </c>
      <c r="O218" s="4">
        <v>21.318327974276535</v>
      </c>
      <c r="P218" s="4">
        <v>0.32272132577409512</v>
      </c>
      <c r="Q218" s="36">
        <f t="shared" si="74"/>
        <v>81.250000002210001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28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-72.019734535959486</v>
      </c>
      <c r="AR218">
        <v>-129.20777116943927</v>
      </c>
      <c r="AS218">
        <v>9.0274749236807672</v>
      </c>
      <c r="AT218">
        <v>72.019734535959486</v>
      </c>
      <c r="AU218">
        <v>129.20777116943927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1</v>
      </c>
      <c r="D219" s="3">
        <v>6</v>
      </c>
      <c r="E219" s="3">
        <v>17</v>
      </c>
      <c r="F219" s="3">
        <v>24</v>
      </c>
      <c r="G219" s="4">
        <v>18</v>
      </c>
      <c r="H219" s="4">
        <v>18.14</v>
      </c>
      <c r="I219" s="5">
        <v>6771.6509164600002</v>
      </c>
      <c r="J219" s="4">
        <v>7.1025841816758017</v>
      </c>
      <c r="K219" s="4">
        <v>10.134078212290502</v>
      </c>
      <c r="L219" s="4">
        <v>3.6708554650301553</v>
      </c>
      <c r="M219" s="4">
        <v>4.5087092187889874</v>
      </c>
      <c r="N219" s="4">
        <v>1.79</v>
      </c>
      <c r="O219" s="4">
        <v>-30.888030888030883</v>
      </c>
      <c r="P219" s="4">
        <v>5.3693495038588752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-0.6344177842873957</v>
      </c>
      <c r="W219" s="37" t="str">
        <f t="shared" si="80"/>
        <v/>
      </c>
      <c r="X219" s="37">
        <f t="shared" si="81"/>
        <v>-0.72155325479884702</v>
      </c>
      <c r="Y219" t="str">
        <f t="shared" si="65"/>
        <v xml:space="preserve"> </v>
      </c>
      <c r="Z219" s="1">
        <f t="shared" si="82"/>
        <v>10</v>
      </c>
      <c r="AA219" t="str">
        <f t="shared" si="66"/>
        <v xml:space="preserve"> </v>
      </c>
      <c r="AB219" s="1">
        <f t="shared" si="83"/>
        <v>10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5.3693495060788754</v>
      </c>
      <c r="AH219" t="str">
        <f t="shared" si="86"/>
        <v xml:space="preserve"> </v>
      </c>
      <c r="AI219">
        <f t="shared" si="70"/>
        <v>18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63.441778428739568</v>
      </c>
      <c r="AR219">
        <v>72.155325479884709</v>
      </c>
      <c r="AS219">
        <v>-0.7717750826901959</v>
      </c>
      <c r="AT219">
        <v>-63.441778428739568</v>
      </c>
      <c r="AU219">
        <v>-72.155325479884709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1</v>
      </c>
      <c r="D220" s="3">
        <v>2</v>
      </c>
      <c r="E220" s="3">
        <v>7</v>
      </c>
      <c r="F220" s="3">
        <v>10</v>
      </c>
      <c r="G220" s="4">
        <v>100</v>
      </c>
      <c r="H220" s="4">
        <v>98.18</v>
      </c>
      <c r="I220" s="5">
        <v>18664.312540000003</v>
      </c>
      <c r="J220" s="4">
        <v>23.139288239453215</v>
      </c>
      <c r="K220" s="4">
        <v>22.601289134438307</v>
      </c>
      <c r="L220" s="4">
        <v>15.813611830647446</v>
      </c>
      <c r="M220" s="4">
        <v>15.161052384308197</v>
      </c>
      <c r="N220" s="4">
        <v>4.2430000000000003</v>
      </c>
      <c r="O220" s="4">
        <v>14.986449864498654</v>
      </c>
      <c r="P220" s="4">
        <v>2.3955999185170094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2.3955999207470096</v>
      </c>
      <c r="AH220" t="str">
        <f t="shared" si="86"/>
        <v xml:space="preserve"> </v>
      </c>
      <c r="AI220">
        <f t="shared" si="70"/>
        <v>151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-19.101893736316143</v>
      </c>
      <c r="AR220">
        <v>-19.951569492863584</v>
      </c>
      <c r="AS220">
        <v>1.853738032185781</v>
      </c>
      <c r="AT220">
        <v>19.101893736316143</v>
      </c>
      <c r="AU220">
        <v>19.951569492863584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15</v>
      </c>
      <c r="D221" s="3">
        <v>2</v>
      </c>
      <c r="E221" s="3">
        <v>10</v>
      </c>
      <c r="F221" s="3">
        <v>27</v>
      </c>
      <c r="G221" s="4">
        <v>270</v>
      </c>
      <c r="H221" s="4">
        <v>237.08</v>
      </c>
      <c r="I221" s="5">
        <v>87408.660570959997</v>
      </c>
      <c r="J221" s="4">
        <v>10.889715676817785</v>
      </c>
      <c r="K221" s="4">
        <v>9.5063956052768752</v>
      </c>
      <c r="L221" s="4" t="s">
        <v>1238</v>
      </c>
      <c r="M221" s="4" t="s">
        <v>1238</v>
      </c>
      <c r="N221" s="4">
        <v>24.939</v>
      </c>
      <c r="O221" s="4">
        <v>3.0963207937164063</v>
      </c>
      <c r="P221" s="4">
        <v>2.2131769866711659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-0.43948761693212057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56</v>
      </c>
      <c r="AA221" t="str">
        <f t="shared" si="66"/>
        <v xml:space="preserve"> </v>
      </c>
      <c r="AB221" s="1" t="str">
        <f t="shared" si="83"/>
        <v xml:space="preserve"> 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2.2131769889111661</v>
      </c>
      <c r="AH221" t="str">
        <f t="shared" si="86"/>
        <v xml:space="preserve"> </v>
      </c>
      <c r="AI221">
        <f t="shared" si="70"/>
        <v>170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43.948761693212056</v>
      </c>
      <c r="AR221" t="e">
        <v>#VALUE!</v>
      </c>
      <c r="AS221">
        <v>13.885608233507662</v>
      </c>
      <c r="AT221">
        <v>-43.948761693212056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4</v>
      </c>
      <c r="D222" s="3">
        <v>2</v>
      </c>
      <c r="E222" s="3">
        <v>14</v>
      </c>
      <c r="F222" s="3">
        <v>20</v>
      </c>
      <c r="G222" s="4">
        <v>326</v>
      </c>
      <c r="H222" s="4">
        <v>307.64999999999998</v>
      </c>
      <c r="I222" s="5">
        <v>16571.953043099998</v>
      </c>
      <c r="J222" s="4">
        <v>17.626332072877275</v>
      </c>
      <c r="K222" s="4">
        <v>16.567043618739902</v>
      </c>
      <c r="L222" s="4">
        <v>11.279503717709913</v>
      </c>
      <c r="M222" s="4">
        <v>10.862143503034003</v>
      </c>
      <c r="N222" s="4">
        <v>18.57</v>
      </c>
      <c r="O222" s="4">
        <v>7.4031231925968832</v>
      </c>
      <c r="P222" s="4">
        <v>1.9343409718836342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9.2742392168559729</v>
      </c>
      <c r="AR222">
        <v>14.441166981363862</v>
      </c>
      <c r="AS222">
        <v>5.9645701283926655</v>
      </c>
      <c r="AT222">
        <v>-9.2742392168559729</v>
      </c>
      <c r="AU222">
        <v>-14.441166981363862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25</v>
      </c>
      <c r="D223" s="3">
        <v>2</v>
      </c>
      <c r="E223" s="3">
        <v>4</v>
      </c>
      <c r="F223" s="3">
        <v>31</v>
      </c>
      <c r="G223" s="4">
        <v>28</v>
      </c>
      <c r="H223" s="4">
        <v>22.12</v>
      </c>
      <c r="I223" s="5">
        <v>19463.641207640001</v>
      </c>
      <c r="J223" s="4">
        <v>18.356846473029044</v>
      </c>
      <c r="K223" s="4">
        <v>16.757575757575758</v>
      </c>
      <c r="L223" s="4">
        <v>7.5256295887046933</v>
      </c>
      <c r="M223" s="4">
        <v>7.6504292521669903</v>
      </c>
      <c r="N223" s="4">
        <v>1.32</v>
      </c>
      <c r="O223" s="4">
        <v>6.4516129032258114</v>
      </c>
      <c r="P223" s="4">
        <v>3.286618444846293</v>
      </c>
      <c r="Q223" s="36">
        <f t="shared" si="74"/>
        <v>80.645161292582571</v>
      </c>
      <c r="R223" t="str">
        <f t="shared" si="75"/>
        <v xml:space="preserve"> </v>
      </c>
      <c r="S223" s="37">
        <f t="shared" si="76"/>
        <v>0.26582278707012647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-0.42915566016514373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61</v>
      </c>
      <c r="AC223">
        <f t="shared" si="67"/>
        <v>21</v>
      </c>
      <c r="AD223" s="1" t="str">
        <f t="shared" si="84"/>
        <v xml:space="preserve"> </v>
      </c>
      <c r="AE223">
        <f t="shared" si="68"/>
        <v>29</v>
      </c>
      <c r="AF223" t="str">
        <f t="shared" si="69"/>
        <v xml:space="preserve"> </v>
      </c>
      <c r="AG223">
        <f t="shared" si="85"/>
        <v>3.2866184471062931</v>
      </c>
      <c r="AH223" t="str">
        <f t="shared" si="86"/>
        <v xml:space="preserve"> </v>
      </c>
      <c r="AI223">
        <f t="shared" si="70"/>
        <v>74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339</v>
      </c>
      <c r="AP223" t="s">
        <v>1295</v>
      </c>
      <c r="AQ223">
        <v>5.5141560388705209</v>
      </c>
      <c r="AR223">
        <v>42.915566016514376</v>
      </c>
      <c r="AS223">
        <v>26.582278481012644</v>
      </c>
      <c r="AT223">
        <v>-5.5141560388705209</v>
      </c>
      <c r="AU223">
        <v>-42.915566016514376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11</v>
      </c>
      <c r="D224" s="3">
        <v>0</v>
      </c>
      <c r="E224" s="3">
        <v>7</v>
      </c>
      <c r="F224" s="3">
        <v>18</v>
      </c>
      <c r="G224" s="4">
        <v>117</v>
      </c>
      <c r="H224" s="4">
        <v>97.71</v>
      </c>
      <c r="I224" s="5">
        <v>13369.983697199998</v>
      </c>
      <c r="J224" s="4">
        <v>25.972886762360446</v>
      </c>
      <c r="K224" s="4">
        <v>19.807419420231096</v>
      </c>
      <c r="L224" s="4">
        <v>14.853330509984705</v>
      </c>
      <c r="M224" s="4">
        <v>10.141477384949635</v>
      </c>
      <c r="N224" s="4">
        <v>4.9329999999999998</v>
      </c>
      <c r="O224" s="4">
        <v>20.906862745098032</v>
      </c>
      <c r="P224" s="4">
        <v>2.9362398935625835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0.19742094178489114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>
        <f t="shared" si="67"/>
        <v>42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2.9362398958325837</v>
      </c>
      <c r="AH224" t="str">
        <f t="shared" si="86"/>
        <v xml:space="preserve"> </v>
      </c>
      <c r="AI224">
        <f t="shared" si="70"/>
        <v>99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-33.686912371040336</v>
      </c>
      <c r="AR224">
        <v>-12.667512390555192</v>
      </c>
      <c r="AS224">
        <v>19.742093951489114</v>
      </c>
      <c r="AT224">
        <v>33.686912371040336</v>
      </c>
      <c r="AU224">
        <v>12.667512390555192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3</v>
      </c>
      <c r="D225" s="3">
        <v>0</v>
      </c>
      <c r="E225" s="3">
        <v>19</v>
      </c>
      <c r="F225" s="3">
        <v>22</v>
      </c>
      <c r="G225" s="4">
        <v>15</v>
      </c>
      <c r="H225" s="4">
        <v>14.08</v>
      </c>
      <c r="I225" s="5">
        <v>14350.2533504</v>
      </c>
      <c r="J225" s="4">
        <v>10.880989180834622</v>
      </c>
      <c r="K225" s="4">
        <v>10.906274206041829</v>
      </c>
      <c r="L225" s="4" t="s">
        <v>1238</v>
      </c>
      <c r="M225" s="4" t="s">
        <v>1238</v>
      </c>
      <c r="N225" s="4">
        <v>1.2909999999999999</v>
      </c>
      <c r="O225" s="4">
        <v>1.6535433070866068</v>
      </c>
      <c r="P225" s="4">
        <v>4.3963068181818183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-0.43993678467942621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55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4.3963068204618185</v>
      </c>
      <c r="AH225" t="str">
        <f t="shared" si="86"/>
        <v xml:space="preserve"> </v>
      </c>
      <c r="AI225">
        <f t="shared" si="70"/>
        <v>37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480</v>
      </c>
      <c r="AP225" t="s">
        <v>1246</v>
      </c>
      <c r="AQ225">
        <v>43.993678467942622</v>
      </c>
      <c r="AR225" t="e">
        <v>#VALUE!</v>
      </c>
      <c r="AS225">
        <v>6.5340909090909172</v>
      </c>
      <c r="AT225">
        <v>-43.993678467942622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5</v>
      </c>
      <c r="D226" s="3">
        <v>2</v>
      </c>
      <c r="E226" s="3">
        <v>6</v>
      </c>
      <c r="F226" s="3">
        <v>13</v>
      </c>
      <c r="G226" s="4">
        <v>16</v>
      </c>
      <c r="H226" s="4">
        <v>14.3</v>
      </c>
      <c r="I226" s="5">
        <v>5183.1172965000005</v>
      </c>
      <c r="J226" s="4">
        <v>8.1111741349971638</v>
      </c>
      <c r="K226" s="4">
        <v>8.1667618503712163</v>
      </c>
      <c r="L226" s="4">
        <v>7.5074323522701345</v>
      </c>
      <c r="M226" s="4">
        <v>7.8636674310852284</v>
      </c>
      <c r="N226" s="4">
        <v>1.7510000000000001</v>
      </c>
      <c r="O226" s="4">
        <v>-0.51136363636363058</v>
      </c>
      <c r="P226" s="4">
        <v>4.2167832167832167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-0.58250392583120514</v>
      </c>
      <c r="W226" s="37" t="str">
        <f t="shared" si="80"/>
        <v/>
      </c>
      <c r="X226" s="37">
        <f t="shared" si="81"/>
        <v>-0.43053598181090946</v>
      </c>
      <c r="Y226" t="str">
        <f t="shared" si="65"/>
        <v xml:space="preserve"> </v>
      </c>
      <c r="Z226" s="1">
        <f t="shared" si="82"/>
        <v>15</v>
      </c>
      <c r="AA226" t="str">
        <f t="shared" si="66"/>
        <v xml:space="preserve"> </v>
      </c>
      <c r="AB226" s="1">
        <f t="shared" si="83"/>
        <v>60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4.2167832190732168</v>
      </c>
      <c r="AH226" t="str">
        <f t="shared" si="86"/>
        <v xml:space="preserve"> </v>
      </c>
      <c r="AI226">
        <f t="shared" si="70"/>
        <v>41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58.250392583120515</v>
      </c>
      <c r="AR226">
        <v>43.053598181090948</v>
      </c>
      <c r="AS226">
        <v>11.888111888111874</v>
      </c>
      <c r="AT226">
        <v>-58.250392583120515</v>
      </c>
      <c r="AU226">
        <v>-43.053598181090948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20</v>
      </c>
      <c r="D227" s="3">
        <v>0</v>
      </c>
      <c r="E227" s="3">
        <v>5</v>
      </c>
      <c r="F227" s="3">
        <v>25</v>
      </c>
      <c r="G227" s="4">
        <v>170</v>
      </c>
      <c r="H227" s="4">
        <v>149.57</v>
      </c>
      <c r="I227" s="5">
        <v>50730.898330999997</v>
      </c>
      <c r="J227" s="4">
        <v>14.24204913349838</v>
      </c>
      <c r="K227" s="4">
        <v>12.816623821765209</v>
      </c>
      <c r="L227" s="4">
        <v>8.7956013255495265</v>
      </c>
      <c r="M227" s="4">
        <v>8.2251754212451065</v>
      </c>
      <c r="N227" s="4">
        <v>11.67</v>
      </c>
      <c r="O227" s="4">
        <v>11.195807527393987</v>
      </c>
      <c r="P227" s="4">
        <v>0.99752624189342776</v>
      </c>
      <c r="Q227" s="36">
        <f t="shared" si="74"/>
        <v>80.000000002299998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-0.33282402848130299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84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33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26.693725194487648</v>
      </c>
      <c r="AR227">
        <v>33.282402848130296</v>
      </c>
      <c r="AS227">
        <v>13.659156247910676</v>
      </c>
      <c r="AT227">
        <v>-26.693725194487648</v>
      </c>
      <c r="AU227">
        <v>-33.282402848130296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12</v>
      </c>
      <c r="D228" s="3">
        <v>1</v>
      </c>
      <c r="E228" s="3">
        <v>8</v>
      </c>
      <c r="F228" s="3">
        <v>21</v>
      </c>
      <c r="G228" s="4">
        <v>38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>
        <v>0</v>
      </c>
      <c r="M228" s="4">
        <v>0</v>
      </c>
      <c r="N228" s="4">
        <v>0.59699999999999998</v>
      </c>
      <c r="O228" s="4">
        <v>-39.635995955510616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>
        <f t="shared" si="81"/>
        <v>-1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>
        <v>100</v>
      </c>
      <c r="AS228" t="s">
        <v>137</v>
      </c>
      <c r="AT228" t="e">
        <v>#VALUE!</v>
      </c>
      <c r="AU228">
        <v>-100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244</v>
      </c>
      <c r="H229" s="4">
        <v>245.03</v>
      </c>
      <c r="I229" s="5">
        <v>267286.3248306</v>
      </c>
      <c r="J229" s="4">
        <v>25.000510152025303</v>
      </c>
      <c r="K229" s="4">
        <v>24.277221836916674</v>
      </c>
      <c r="L229" s="4">
        <v>16.71298996499117</v>
      </c>
      <c r="M229" s="4">
        <v>16.507688444748684</v>
      </c>
      <c r="N229" s="4">
        <v>10.093</v>
      </c>
      <c r="O229" s="4">
        <v>1.9494949494949454</v>
      </c>
      <c r="P229" s="4">
        <v>2.2176876300861119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2.2176876324061121</v>
      </c>
      <c r="AH229" t="str">
        <f t="shared" si="86"/>
        <v xml:space="preserve"> </v>
      </c>
      <c r="AI229">
        <f t="shared" si="70"/>
        <v>167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-28.681922826100358</v>
      </c>
      <c r="AR229">
        <v>-26.773655423480246</v>
      </c>
      <c r="AS229">
        <v>-0.42035669101743167</v>
      </c>
      <c r="AT229">
        <v>28.681922826100358</v>
      </c>
      <c r="AU229">
        <v>26.773655423480246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11</v>
      </c>
      <c r="D230" s="3">
        <v>0</v>
      </c>
      <c r="E230" s="3">
        <v>15</v>
      </c>
      <c r="F230" s="3">
        <v>26</v>
      </c>
      <c r="G230" s="4">
        <v>75</v>
      </c>
      <c r="H230" s="4">
        <v>60.34</v>
      </c>
      <c r="I230" s="5">
        <v>18385.974219899999</v>
      </c>
      <c r="J230" s="4" t="s">
        <v>1238</v>
      </c>
      <c r="K230" s="4" t="s">
        <v>1238</v>
      </c>
      <c r="L230" s="4">
        <v>9.3032259813568938</v>
      </c>
      <c r="M230" s="4">
        <v>8.4158767729318296</v>
      </c>
      <c r="N230" s="4">
        <v>-0.24399999999999999</v>
      </c>
      <c r="O230" s="4">
        <v>74.31578947368422</v>
      </c>
      <c r="P230" s="4">
        <v>1.7152800795492207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0.24295658171349357</v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>
        <f t="shared" si="67"/>
        <v>29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>
        <f t="shared" si="87"/>
        <v>74.315789476014217</v>
      </c>
      <c r="AL230" t="str">
        <f t="shared" si="88"/>
        <v xml:space="preserve"> </v>
      </c>
      <c r="AM230">
        <f t="shared" si="72"/>
        <v>7</v>
      </c>
      <c r="AN230" t="str">
        <f t="shared" si="73"/>
        <v xml:space="preserve"> </v>
      </c>
      <c r="AO230" t="s">
        <v>275</v>
      </c>
      <c r="AP230" t="s">
        <v>1295</v>
      </c>
      <c r="AQ230" t="e">
        <v>#VALUE!</v>
      </c>
      <c r="AR230">
        <v>29.431898938621124</v>
      </c>
      <c r="AS230">
        <v>24.295657938349358</v>
      </c>
      <c r="AT230" t="e">
        <v>#VALUE!</v>
      </c>
      <c r="AU230">
        <v>-29.431898938621124</v>
      </c>
      <c r="AV230" t="s">
        <v>1570</v>
      </c>
    </row>
    <row r="231" spans="1:48" x14ac:dyDescent="0.25">
      <c r="A231">
        <v>2.3400000000000035E-9</v>
      </c>
      <c r="B231" t="s">
        <v>916</v>
      </c>
      <c r="C231" s="3">
        <v>5</v>
      </c>
      <c r="D231" s="3">
        <v>3</v>
      </c>
      <c r="E231" s="3">
        <v>11</v>
      </c>
      <c r="F231" s="3">
        <v>19</v>
      </c>
      <c r="G231" s="4">
        <v>56</v>
      </c>
      <c r="H231" s="4">
        <v>43.32</v>
      </c>
      <c r="I231" s="5">
        <v>6991.4027137200001</v>
      </c>
      <c r="J231" s="4">
        <v>8.7870182555780936</v>
      </c>
      <c r="K231" s="4">
        <v>8.9467162329615846</v>
      </c>
      <c r="L231" s="4">
        <v>5.0298298141003155</v>
      </c>
      <c r="M231" s="4">
        <v>5.3174298427766242</v>
      </c>
      <c r="N231" s="4">
        <v>4.93</v>
      </c>
      <c r="O231" s="4">
        <v>-23.447204968944106</v>
      </c>
      <c r="P231" s="4">
        <v>3.2663896583564171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0.29270545017010169</v>
      </c>
      <c r="T231" s="37" t="str">
        <f t="shared" si="77"/>
        <v/>
      </c>
      <c r="U231" s="37" t="str">
        <f t="shared" si="78"/>
        <v/>
      </c>
      <c r="V231" s="37">
        <f t="shared" si="79"/>
        <v>-0.54771706730783076</v>
      </c>
      <c r="W231" s="37" t="str">
        <f t="shared" si="80"/>
        <v/>
      </c>
      <c r="X231" s="37">
        <f t="shared" si="81"/>
        <v>-0.61847047534451272</v>
      </c>
      <c r="Y231" t="str">
        <f t="shared" si="65"/>
        <v xml:space="preserve"> </v>
      </c>
      <c r="Z231" s="1">
        <f t="shared" si="82"/>
        <v>23</v>
      </c>
      <c r="AA231" t="str">
        <f t="shared" si="66"/>
        <v xml:space="preserve"> </v>
      </c>
      <c r="AB231" s="1">
        <f t="shared" si="83"/>
        <v>21</v>
      </c>
      <c r="AC231">
        <f t="shared" si="67"/>
        <v>16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3.2663896606964173</v>
      </c>
      <c r="AH231" t="str">
        <f t="shared" si="86"/>
        <v xml:space="preserve"> </v>
      </c>
      <c r="AI231">
        <f t="shared" si="70"/>
        <v>76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916</v>
      </c>
      <c r="AP231" t="s">
        <v>1295</v>
      </c>
      <c r="AQ231">
        <v>54.771706730783073</v>
      </c>
      <c r="AR231">
        <v>61.847047534451271</v>
      </c>
      <c r="AS231">
        <v>29.270544783010166</v>
      </c>
      <c r="AT231">
        <v>-54.771706730783073</v>
      </c>
      <c r="AU231">
        <v>-61.847047534451271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8</v>
      </c>
      <c r="D232" s="3">
        <v>0</v>
      </c>
      <c r="E232" s="3">
        <v>8</v>
      </c>
      <c r="F232" s="3">
        <v>16</v>
      </c>
      <c r="G232" s="4">
        <v>66</v>
      </c>
      <c r="H232" s="4">
        <v>59.1</v>
      </c>
      <c r="I232" s="5">
        <v>21252.36</v>
      </c>
      <c r="J232" s="4">
        <v>10.656328885683376</v>
      </c>
      <c r="K232" s="4">
        <v>10.853994490358126</v>
      </c>
      <c r="L232" s="4" t="s">
        <v>1238</v>
      </c>
      <c r="M232" s="4" t="s">
        <v>1238</v>
      </c>
      <c r="N232" s="4">
        <v>5.4450000000000003</v>
      </c>
      <c r="O232" s="4">
        <v>-3.6283185840707977</v>
      </c>
      <c r="P232" s="4">
        <v>2.2148900169204739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>
        <f t="shared" si="79"/>
        <v>-0.45150043621571279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53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>
        <f t="shared" si="85"/>
        <v>2.2148900192704741</v>
      </c>
      <c r="AH232" t="str">
        <f t="shared" si="86"/>
        <v xml:space="preserve"> </v>
      </c>
      <c r="AI232">
        <f t="shared" si="70"/>
        <v>169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45.150043621571278</v>
      </c>
      <c r="AR232" t="e">
        <v>#VALUE!</v>
      </c>
      <c r="AS232">
        <v>11.675126903553302</v>
      </c>
      <c r="AT232">
        <v>-45.150043621571278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917</v>
      </c>
      <c r="C233" s="3">
        <v>8</v>
      </c>
      <c r="D233" s="3">
        <v>2</v>
      </c>
      <c r="E233" s="3">
        <v>4</v>
      </c>
      <c r="F233" s="3">
        <v>14</v>
      </c>
      <c r="G233" s="4">
        <v>287</v>
      </c>
      <c r="H233" s="4">
        <v>246.21</v>
      </c>
      <c r="I233" s="5">
        <v>10035.51664548</v>
      </c>
      <c r="J233" s="4">
        <v>17.788454591431254</v>
      </c>
      <c r="K233" s="4">
        <v>12.038431449247017</v>
      </c>
      <c r="L233" s="4">
        <v>11.280358074222669</v>
      </c>
      <c r="M233" s="4">
        <v>8.9236824565579624</v>
      </c>
      <c r="N233" s="4">
        <v>20.452000000000002</v>
      </c>
      <c r="O233" s="4">
        <v>45.981441827266252</v>
      </c>
      <c r="P233" s="4">
        <v>1.7448519556476179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0.16567158353054537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58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917</v>
      </c>
      <c r="AP233" t="s">
        <v>1244</v>
      </c>
      <c r="AQ233">
        <v>8.4397667483313228</v>
      </c>
      <c r="AR233">
        <v>14.434686399589813</v>
      </c>
      <c r="AS233">
        <v>16.567158117054536</v>
      </c>
      <c r="AT233">
        <v>-8.4397667483313228</v>
      </c>
      <c r="AU233">
        <v>-14.434686399589813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13</v>
      </c>
      <c r="D234" s="3">
        <v>1</v>
      </c>
      <c r="E234" s="3">
        <v>11</v>
      </c>
      <c r="F234" s="3">
        <v>25</v>
      </c>
      <c r="G234" s="4">
        <v>118</v>
      </c>
      <c r="H234" s="4">
        <v>113.23</v>
      </c>
      <c r="I234" s="5">
        <v>31415.404882680003</v>
      </c>
      <c r="J234" s="4">
        <v>29.357013222711952</v>
      </c>
      <c r="K234" s="4">
        <v>26.717791411042942</v>
      </c>
      <c r="L234" s="4">
        <v>17.01998484421383</v>
      </c>
      <c r="M234" s="4">
        <v>16.141396343191619</v>
      </c>
      <c r="N234" s="4">
        <v>4.2380000000000004</v>
      </c>
      <c r="O234" s="4">
        <v>8.6666666666666803</v>
      </c>
      <c r="P234" s="4">
        <v>0.53696016956636927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298</v>
      </c>
      <c r="AP234" t="s">
        <v>1248</v>
      </c>
      <c r="AQ234">
        <v>-51.105592924222499</v>
      </c>
      <c r="AR234">
        <v>-29.102314934248241</v>
      </c>
      <c r="AS234">
        <v>4.2126644882098274</v>
      </c>
      <c r="AT234">
        <v>51.105592924222499</v>
      </c>
      <c r="AU234">
        <v>29.102314934248241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4</v>
      </c>
      <c r="D235" s="3">
        <v>1</v>
      </c>
      <c r="E235" s="3">
        <v>15</v>
      </c>
      <c r="F235" s="3">
        <v>20</v>
      </c>
      <c r="G235" s="4">
        <v>36</v>
      </c>
      <c r="H235" s="4">
        <v>34.36</v>
      </c>
      <c r="I235" s="5">
        <v>5301.4864516799998</v>
      </c>
      <c r="J235" s="4">
        <v>10.014573010784028</v>
      </c>
      <c r="K235" s="4">
        <v>10.657568238213399</v>
      </c>
      <c r="L235" s="4">
        <v>12.985628387423095</v>
      </c>
      <c r="M235" s="4">
        <v>13.577657619870431</v>
      </c>
      <c r="N235" s="4">
        <v>3.2240000000000002</v>
      </c>
      <c r="O235" s="4">
        <v>-4.0476190476190377</v>
      </c>
      <c r="P235" s="4">
        <v>4.4353899883585566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>
        <f t="shared" si="79"/>
        <v>-0.48453271414317112</v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>
        <f t="shared" si="82"/>
        <v>38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4.4353899907385568</v>
      </c>
      <c r="AH235" t="str">
        <f t="shared" si="86"/>
        <v xml:space="preserve"> </v>
      </c>
      <c r="AI235">
        <f t="shared" si="94"/>
        <v>34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340</v>
      </c>
      <c r="AP235" t="s">
        <v>1248</v>
      </c>
      <c r="AQ235">
        <v>48.453271414317115</v>
      </c>
      <c r="AR235">
        <v>1.4996369833930712</v>
      </c>
      <c r="AS235">
        <v>4.7729918509895164</v>
      </c>
      <c r="AT235">
        <v>-48.453271414317115</v>
      </c>
      <c r="AU235">
        <v>-1.4996369833930712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9</v>
      </c>
      <c r="D236" s="3">
        <v>2</v>
      </c>
      <c r="E236" s="3">
        <v>9</v>
      </c>
      <c r="F236" s="3">
        <v>20</v>
      </c>
      <c r="G236" s="4">
        <v>57</v>
      </c>
      <c r="H236" s="4">
        <v>53.02</v>
      </c>
      <c r="I236" s="5">
        <v>13960.27267624</v>
      </c>
      <c r="J236" s="4">
        <v>21.765188834154355</v>
      </c>
      <c r="K236" s="4">
        <v>20</v>
      </c>
      <c r="L236" s="4">
        <v>15.553190121155639</v>
      </c>
      <c r="M236" s="4">
        <v>14.861910448665029</v>
      </c>
      <c r="N236" s="4">
        <v>2.6510000000000002</v>
      </c>
      <c r="O236" s="4">
        <v>9.0946502057613205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-12.029167917809836</v>
      </c>
      <c r="AR236">
        <v>-17.97618315367091</v>
      </c>
      <c r="AS236">
        <v>7.506601282534886</v>
      </c>
      <c r="AT236">
        <v>12.029167917809836</v>
      </c>
      <c r="AU236">
        <v>17.97618315367091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20</v>
      </c>
      <c r="D237" s="3">
        <v>0</v>
      </c>
      <c r="E237" s="3">
        <v>6</v>
      </c>
      <c r="F237" s="3">
        <v>26</v>
      </c>
      <c r="G237" s="4">
        <v>191.5</v>
      </c>
      <c r="H237" s="4">
        <v>180.81</v>
      </c>
      <c r="I237" s="5">
        <v>128845.17038042999</v>
      </c>
      <c r="J237" s="4">
        <v>22.215259859933656</v>
      </c>
      <c r="K237" s="4">
        <v>20.479102956167175</v>
      </c>
      <c r="L237" s="4">
        <v>15.184053842936526</v>
      </c>
      <c r="M237" s="4">
        <v>14.455198067632852</v>
      </c>
      <c r="N237" s="4">
        <v>8.8290000000000006</v>
      </c>
      <c r="O237" s="4">
        <v>8.1985294117647118</v>
      </c>
      <c r="P237" s="4">
        <v>1.9976771196283392</v>
      </c>
      <c r="Q237" s="36">
        <f t="shared" si="74"/>
        <v>76.92307692547692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45</v>
      </c>
      <c r="AF237" t="str">
        <f t="shared" si="93"/>
        <v xml:space="preserve"> </v>
      </c>
      <c r="AG237" t="str">
        <f t="shared" si="85"/>
        <v xml:space="preserve"> </v>
      </c>
      <c r="AH237" t="str">
        <f t="shared" si="86"/>
        <v xml:space="preserve"> </v>
      </c>
      <c r="AI237" t="str">
        <f t="shared" si="94"/>
        <v xml:space="preserve"> 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-14.345760845450716</v>
      </c>
      <c r="AR237">
        <v>-15.17616021120034</v>
      </c>
      <c r="AS237">
        <v>5.9122836126320522</v>
      </c>
      <c r="AT237">
        <v>14.345760845450716</v>
      </c>
      <c r="AU237">
        <v>15.17616021120034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11</v>
      </c>
      <c r="D238" s="3">
        <v>4</v>
      </c>
      <c r="E238" s="3">
        <v>10</v>
      </c>
      <c r="F238" s="3">
        <v>25</v>
      </c>
      <c r="G238" s="4">
        <v>46.5</v>
      </c>
      <c r="H238" s="4">
        <v>45.31</v>
      </c>
      <c r="I238" s="5">
        <v>4933.2461402600002</v>
      </c>
      <c r="J238" s="4">
        <v>29.28894634776988</v>
      </c>
      <c r="K238" s="4" t="s">
        <v>1238</v>
      </c>
      <c r="L238" s="4">
        <v>6.2749285050112382</v>
      </c>
      <c r="M238" s="4">
        <v>7.9953871662490874</v>
      </c>
      <c r="N238" s="4">
        <v>0.503</v>
      </c>
      <c r="O238" s="4" t="s">
        <v>132</v>
      </c>
      <c r="P238" s="4">
        <v>5.8132862502758762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 t="str">
        <f t="shared" si="79"/>
        <v/>
      </c>
      <c r="W238" s="37" t="str">
        <f t="shared" si="80"/>
        <v/>
      </c>
      <c r="X238" s="37">
        <f t="shared" si="81"/>
        <v>-0.52402554793151934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34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5.8132862526858764</v>
      </c>
      <c r="AH238" t="str">
        <f t="shared" si="86"/>
        <v xml:space="preserve"> </v>
      </c>
      <c r="AI238">
        <f t="shared" si="94"/>
        <v>13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>
        <v>-50.755241019599474</v>
      </c>
      <c r="AR238">
        <v>52.402554793151936</v>
      </c>
      <c r="AS238">
        <v>2.6263517987199281</v>
      </c>
      <c r="AT238">
        <v>50.755241019599474</v>
      </c>
      <c r="AU238">
        <v>-52.402554793151936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7</v>
      </c>
      <c r="D239" s="3">
        <v>2</v>
      </c>
      <c r="E239" s="3">
        <v>15</v>
      </c>
      <c r="F239" s="3">
        <v>24</v>
      </c>
      <c r="G239" s="4">
        <v>17</v>
      </c>
      <c r="H239" s="4">
        <v>14.44</v>
      </c>
      <c r="I239" s="5">
        <v>18669.84989492</v>
      </c>
      <c r="J239" s="4">
        <v>8.2750716332378218</v>
      </c>
      <c r="K239" s="4">
        <v>7.7801724137931032</v>
      </c>
      <c r="L239" s="4">
        <v>5.4581024747584195</v>
      </c>
      <c r="M239" s="4">
        <v>5.5190372117098985</v>
      </c>
      <c r="N239" s="4">
        <v>1.8560000000000001</v>
      </c>
      <c r="O239" s="4">
        <v>4.8587570621468972</v>
      </c>
      <c r="P239" s="4">
        <v>3.3518005540166205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0.17728532097955688</v>
      </c>
      <c r="T239" s="37" t="str">
        <f t="shared" si="77"/>
        <v/>
      </c>
      <c r="U239" s="37" t="str">
        <f t="shared" si="78"/>
        <v/>
      </c>
      <c r="V239" s="37">
        <f t="shared" si="79"/>
        <v>-0.57406783989066024</v>
      </c>
      <c r="W239" s="37" t="str">
        <f t="shared" si="80"/>
        <v/>
      </c>
      <c r="X239" s="37">
        <f t="shared" si="81"/>
        <v>-0.58598455222525214</v>
      </c>
      <c r="Y239" t="str">
        <f t="shared" si="89"/>
        <v xml:space="preserve"> </v>
      </c>
      <c r="Z239" s="1">
        <f t="shared" si="82"/>
        <v>18</v>
      </c>
      <c r="AA239" t="str">
        <f t="shared" si="90"/>
        <v xml:space="preserve"> </v>
      </c>
      <c r="AB239" s="1">
        <f t="shared" si="83"/>
        <v>28</v>
      </c>
      <c r="AC239">
        <f t="shared" si="91"/>
        <v>50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3.3518005564366207</v>
      </c>
      <c r="AH239" t="str">
        <f t="shared" si="86"/>
        <v xml:space="preserve"> </v>
      </c>
      <c r="AI239">
        <f t="shared" si="94"/>
        <v>71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57.406783989066021</v>
      </c>
      <c r="AR239">
        <v>58.598455222525217</v>
      </c>
      <c r="AS239">
        <v>17.728531855955687</v>
      </c>
      <c r="AT239">
        <v>-57.406783989066021</v>
      </c>
      <c r="AU239">
        <v>-58.598455222525217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2</v>
      </c>
      <c r="D240" s="3">
        <v>1</v>
      </c>
      <c r="E240" s="3">
        <v>11</v>
      </c>
      <c r="F240" s="3">
        <v>14</v>
      </c>
      <c r="G240" s="4">
        <v>20.5</v>
      </c>
      <c r="H240" s="4">
        <v>22.37</v>
      </c>
      <c r="I240" s="5">
        <v>32507.804017080001</v>
      </c>
      <c r="J240" s="4">
        <v>10.117593848937133</v>
      </c>
      <c r="K240" s="4">
        <v>9.8851082633672132</v>
      </c>
      <c r="L240" s="4">
        <v>6.6804974849113856</v>
      </c>
      <c r="M240" s="4">
        <v>6.8523124207694108</v>
      </c>
      <c r="N240" s="4">
        <v>2.2629999999999999</v>
      </c>
      <c r="O240" s="4">
        <v>1.0267857142857002</v>
      </c>
      <c r="P240" s="4">
        <v>3.1470719713902544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-0.47923005453179346</v>
      </c>
      <c r="W240" s="37" t="str">
        <f t="shared" si="80"/>
        <v/>
      </c>
      <c r="X240" s="37">
        <f t="shared" si="81"/>
        <v>-0.49326177543119831</v>
      </c>
      <c r="Y240" t="str">
        <f t="shared" si="89"/>
        <v xml:space="preserve"> </v>
      </c>
      <c r="Z240" s="1">
        <f t="shared" si="82"/>
        <v>40</v>
      </c>
      <c r="AA240" t="str">
        <f t="shared" si="90"/>
        <v xml:space="preserve"> </v>
      </c>
      <c r="AB240" s="1">
        <f t="shared" si="83"/>
        <v>43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3.1470719738202546</v>
      </c>
      <c r="AH240" t="str">
        <f t="shared" si="86"/>
        <v xml:space="preserve"> </v>
      </c>
      <c r="AI240">
        <f t="shared" si="94"/>
        <v>87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47.923005453179343</v>
      </c>
      <c r="AR240">
        <v>49.326177543119833</v>
      </c>
      <c r="AS240">
        <v>-8.3594099240053676</v>
      </c>
      <c r="AT240">
        <v>-47.923005453179343</v>
      </c>
      <c r="AU240">
        <v>-49.326177543119833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1</v>
      </c>
      <c r="D241" s="3">
        <v>2</v>
      </c>
      <c r="E241" s="3">
        <v>6</v>
      </c>
      <c r="F241" s="3">
        <v>9</v>
      </c>
      <c r="G241" s="4">
        <v>25</v>
      </c>
      <c r="H241" s="4">
        <v>22.38</v>
      </c>
      <c r="I241" s="5">
        <v>4369.6060618800002</v>
      </c>
      <c r="J241" s="4">
        <v>11.112214498510426</v>
      </c>
      <c r="K241" s="4">
        <v>9.2060880296174403</v>
      </c>
      <c r="L241" s="4">
        <v>7.4317587319138703</v>
      </c>
      <c r="M241" s="4">
        <v>7.2563450912333494</v>
      </c>
      <c r="N241" s="4">
        <v>2.431</v>
      </c>
      <c r="O241" s="4">
        <v>13.069767441860472</v>
      </c>
      <c r="P241" s="4">
        <v>4.6023235031277929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>
        <f t="shared" si="79"/>
        <v>-0.42803522014987683</v>
      </c>
      <c r="W241" s="37" t="str">
        <f t="shared" si="80"/>
        <v/>
      </c>
      <c r="X241" s="37">
        <f t="shared" si="81"/>
        <v>-0.43627608067519874</v>
      </c>
      <c r="Y241" t="str">
        <f t="shared" si="89"/>
        <v xml:space="preserve"> </v>
      </c>
      <c r="Z241" s="1">
        <f t="shared" si="82"/>
        <v>61</v>
      </c>
      <c r="AA241" t="str">
        <f t="shared" si="90"/>
        <v xml:space="preserve"> </v>
      </c>
      <c r="AB241" s="1">
        <f t="shared" si="83"/>
        <v>57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4.6023235055677931</v>
      </c>
      <c r="AH241" t="str">
        <f t="shared" si="86"/>
        <v xml:space="preserve"> </v>
      </c>
      <c r="AI241">
        <f t="shared" si="94"/>
        <v>29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42.803522014987685</v>
      </c>
      <c r="AR241">
        <v>43.627608067519873</v>
      </c>
      <c r="AS241">
        <v>11.706881143878478</v>
      </c>
      <c r="AT241">
        <v>-42.803522014987685</v>
      </c>
      <c r="AU241">
        <v>-43.627608067519873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5</v>
      </c>
      <c r="E242" s="3">
        <v>8</v>
      </c>
      <c r="F242" s="3">
        <v>14</v>
      </c>
      <c r="G242" s="4">
        <v>41</v>
      </c>
      <c r="H242" s="4">
        <v>48.58</v>
      </c>
      <c r="I242" s="5">
        <v>25977.51097494</v>
      </c>
      <c r="J242" s="4">
        <v>27.903503733486499</v>
      </c>
      <c r="K242" s="4">
        <v>27.47737556561086</v>
      </c>
      <c r="L242" s="4">
        <v>19.114959370156988</v>
      </c>
      <c r="M242" s="4">
        <v>18.511450829770272</v>
      </c>
      <c r="N242" s="4">
        <v>1.768</v>
      </c>
      <c r="O242" s="4">
        <v>-1.7777777777777792</v>
      </c>
      <c r="P242" s="4">
        <v>1.9020172910662827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>
        <f t="shared" si="77"/>
        <v>-0.15603128614613002</v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>
        <f t="shared" si="84"/>
        <v>2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-43.624129754785471</v>
      </c>
      <c r="AR242">
        <v>-44.99340200060891</v>
      </c>
      <c r="AS242">
        <v>-15.603128859613003</v>
      </c>
      <c r="AT242">
        <v>43.624129754785471</v>
      </c>
      <c r="AU242">
        <v>44.99340200060891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5</v>
      </c>
      <c r="D243" s="3">
        <v>4</v>
      </c>
      <c r="E243" s="3">
        <v>9</v>
      </c>
      <c r="F243" s="3">
        <v>18</v>
      </c>
      <c r="G243" s="4">
        <v>70</v>
      </c>
      <c r="H243" s="4">
        <v>72.13</v>
      </c>
      <c r="I243" s="5">
        <v>10584.366947369999</v>
      </c>
      <c r="J243" s="4">
        <v>20.907246376811592</v>
      </c>
      <c r="K243" s="4">
        <v>19.526258798050893</v>
      </c>
      <c r="L243" s="4">
        <v>13.810963352831246</v>
      </c>
      <c r="M243" s="4">
        <v>13.395584582441113</v>
      </c>
      <c r="N243" s="4">
        <v>3.45</v>
      </c>
      <c r="O243" s="4">
        <v>-16.464891041162222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-7.6131906271995176</v>
      </c>
      <c r="AR243">
        <v>-4.7608065837229097</v>
      </c>
      <c r="AS243">
        <v>-2.9530015250242569</v>
      </c>
      <c r="AT243">
        <v>7.6131906271995176</v>
      </c>
      <c r="AU243">
        <v>4.7608065837229097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9</v>
      </c>
      <c r="D244" s="3">
        <v>5</v>
      </c>
      <c r="E244" s="3">
        <v>9</v>
      </c>
      <c r="F244" s="3">
        <v>23</v>
      </c>
      <c r="G244" s="4">
        <v>19</v>
      </c>
      <c r="H244" s="4">
        <v>16.91</v>
      </c>
      <c r="I244" s="5">
        <v>12127.481671</v>
      </c>
      <c r="J244" s="4">
        <v>12.397360703812316</v>
      </c>
      <c r="K244" s="4">
        <v>18.163265306122447</v>
      </c>
      <c r="L244" s="4">
        <v>9.6703263545621567</v>
      </c>
      <c r="M244" s="4">
        <v>10.706405543398979</v>
      </c>
      <c r="N244" s="4">
        <v>1.3640000000000001</v>
      </c>
      <c r="O244" s="4">
        <v>56.781609195402318</v>
      </c>
      <c r="P244" s="4">
        <v>5.0798344175044354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>
        <f t="shared" si="79"/>
        <v>-0.3618865360609177</v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>
        <f t="shared" si="82"/>
        <v>85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5.0798344199744356</v>
      </c>
      <c r="AH244" t="str">
        <f t="shared" si="86"/>
        <v xml:space="preserve"> </v>
      </c>
      <c r="AI244">
        <f t="shared" si="94"/>
        <v>20</v>
      </c>
      <c r="AJ244" t="str">
        <f t="shared" si="95"/>
        <v xml:space="preserve"> </v>
      </c>
      <c r="AK244">
        <f t="shared" si="87"/>
        <v>56.781609197872321</v>
      </c>
      <c r="AL244" t="str">
        <f t="shared" si="88"/>
        <v xml:space="preserve"> </v>
      </c>
      <c r="AM244">
        <f t="shared" si="96"/>
        <v>9</v>
      </c>
      <c r="AN244" t="str">
        <f t="shared" si="97"/>
        <v xml:space="preserve"> </v>
      </c>
      <c r="AO244" t="s">
        <v>374</v>
      </c>
      <c r="AP244" t="s">
        <v>1254</v>
      </c>
      <c r="AQ244">
        <v>36.188653606091769</v>
      </c>
      <c r="AR244">
        <v>26.64731902108155</v>
      </c>
      <c r="AS244">
        <v>12.359550561797761</v>
      </c>
      <c r="AT244">
        <v>-36.188653606091769</v>
      </c>
      <c r="AU244">
        <v>-26.64731902108155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1</v>
      </c>
      <c r="D245" s="3">
        <v>2</v>
      </c>
      <c r="E245" s="3">
        <v>16</v>
      </c>
      <c r="F245" s="3">
        <v>19</v>
      </c>
      <c r="G245" s="4">
        <v>152</v>
      </c>
      <c r="H245" s="4">
        <v>160.34</v>
      </c>
      <c r="I245" s="5">
        <v>33498.45390886</v>
      </c>
      <c r="J245" s="4">
        <v>27.924068268895855</v>
      </c>
      <c r="K245" s="4">
        <v>25.940786280537129</v>
      </c>
      <c r="L245" s="4">
        <v>18.761540823517567</v>
      </c>
      <c r="M245" s="4">
        <v>17.759183066687569</v>
      </c>
      <c r="N245" s="4">
        <v>6.181</v>
      </c>
      <c r="O245" s="4">
        <v>6.9377162629757754</v>
      </c>
      <c r="P245" s="4">
        <v>1.9864038917300735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-43.729978953158202</v>
      </c>
      <c r="AR245">
        <v>-42.312603343648966</v>
      </c>
      <c r="AS245">
        <v>-5.2014469252837703</v>
      </c>
      <c r="AT245">
        <v>43.729978953158202</v>
      </c>
      <c r="AU245">
        <v>42.312603343648966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17</v>
      </c>
      <c r="D246" s="3">
        <v>0</v>
      </c>
      <c r="E246" s="3">
        <v>7</v>
      </c>
      <c r="F246" s="3">
        <v>24</v>
      </c>
      <c r="G246" s="4">
        <v>405</v>
      </c>
      <c r="H246" s="4">
        <v>375.85</v>
      </c>
      <c r="I246" s="5">
        <v>49772.329013249997</v>
      </c>
      <c r="J246" s="4">
        <v>21.152006303112159</v>
      </c>
      <c r="K246" s="4">
        <v>20.220034430815581</v>
      </c>
      <c r="L246" s="4">
        <v>10.793447277556441</v>
      </c>
      <c r="M246" s="4">
        <v>9.7345528674382464</v>
      </c>
      <c r="N246" s="4">
        <v>18.588000000000001</v>
      </c>
      <c r="O246" s="4">
        <v>4.0179071068830439</v>
      </c>
      <c r="P246" s="4">
        <v>0.63349740588000536</v>
      </c>
      <c r="Q246" s="36">
        <f t="shared" si="74"/>
        <v>70.833333335823326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67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-8.8730120370670296</v>
      </c>
      <c r="AR246">
        <v>18.128068714055246</v>
      </c>
      <c r="AS246">
        <v>7.7557536251164017</v>
      </c>
      <c r="AT246">
        <v>8.8730120370670296</v>
      </c>
      <c r="AU246">
        <v>-18.128068714055246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3</v>
      </c>
      <c r="E247" s="3">
        <v>14</v>
      </c>
      <c r="F247" s="3">
        <v>23</v>
      </c>
      <c r="G247" s="4">
        <v>152.5</v>
      </c>
      <c r="H247" s="4">
        <v>150.69999999999999</v>
      </c>
      <c r="I247" s="5">
        <v>133465.56431779999</v>
      </c>
      <c r="J247" s="4">
        <v>11.774357371669661</v>
      </c>
      <c r="K247" s="4">
        <v>11.272346473184232</v>
      </c>
      <c r="L247" s="4">
        <v>10.290374476043336</v>
      </c>
      <c r="M247" s="4">
        <v>10.152199429197495</v>
      </c>
      <c r="N247" s="4">
        <v>13.369</v>
      </c>
      <c r="O247" s="4">
        <v>4.3637782982045215</v>
      </c>
      <c r="P247" s="4">
        <v>4.4465826144658269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-0.39395358838092409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>
        <f t="shared" si="82"/>
        <v>73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4.4465826169658271</v>
      </c>
      <c r="AH247" t="str">
        <f t="shared" si="86"/>
        <v xml:space="preserve"> </v>
      </c>
      <c r="AI247">
        <f t="shared" si="94"/>
        <v>32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39.395358838092406</v>
      </c>
      <c r="AR247">
        <v>21.94404527633046</v>
      </c>
      <c r="AS247">
        <v>1.1944260119442607</v>
      </c>
      <c r="AT247">
        <v>-39.395358838092406</v>
      </c>
      <c r="AU247">
        <v>-21.94404527633046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17</v>
      </c>
      <c r="D248" s="3">
        <v>1</v>
      </c>
      <c r="E248" s="3">
        <v>2</v>
      </c>
      <c r="F248" s="3">
        <v>20</v>
      </c>
      <c r="G248" s="4">
        <v>104</v>
      </c>
      <c r="H248" s="4">
        <v>96.86</v>
      </c>
      <c r="I248" s="5">
        <v>53607.178235759995</v>
      </c>
      <c r="J248" s="4">
        <v>24.970353183810261</v>
      </c>
      <c r="K248" s="4">
        <v>23.072891853263457</v>
      </c>
      <c r="L248" s="4">
        <v>18.092686365838208</v>
      </c>
      <c r="M248" s="4">
        <v>17.19990874955721</v>
      </c>
      <c r="N248" s="4">
        <v>4.1980000000000004</v>
      </c>
      <c r="O248" s="4">
        <v>8.1958762886598073</v>
      </c>
      <c r="P248" s="4">
        <v>1.222382820565765</v>
      </c>
      <c r="Q248" s="36">
        <f t="shared" si="74"/>
        <v>85.000000002510006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23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-28.526699727334815</v>
      </c>
      <c r="AR248">
        <v>-37.239117107857609</v>
      </c>
      <c r="AS248">
        <v>7.3714639686145</v>
      </c>
      <c r="AT248">
        <v>28.526699727334815</v>
      </c>
      <c r="AU248">
        <v>37.239117107857609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6</v>
      </c>
      <c r="D249" s="3">
        <v>1</v>
      </c>
      <c r="E249" s="3">
        <v>2</v>
      </c>
      <c r="F249" s="3">
        <v>9</v>
      </c>
      <c r="G249" s="4">
        <v>301.5</v>
      </c>
      <c r="H249" s="4">
        <v>288.77999999999997</v>
      </c>
      <c r="I249" s="5">
        <v>24641.49401676</v>
      </c>
      <c r="J249" s="4" t="s">
        <v>1238</v>
      </c>
      <c r="K249" s="4" t="s">
        <v>1238</v>
      </c>
      <c r="L249" s="4">
        <v>39.402183387923174</v>
      </c>
      <c r="M249" s="4">
        <v>34.849952171913657</v>
      </c>
      <c r="N249" s="4">
        <v>5.4980000000000002</v>
      </c>
      <c r="O249" s="4">
        <v>12.525583299222271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>
        <v>-198.87882600400934</v>
      </c>
      <c r="AS249">
        <v>4.4047371701641413</v>
      </c>
      <c r="AT249" t="e">
        <v>#VALUE!</v>
      </c>
      <c r="AU249">
        <v>198.87882600400934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5</v>
      </c>
      <c r="D250" s="3">
        <v>4</v>
      </c>
      <c r="E250" s="3">
        <v>7</v>
      </c>
      <c r="F250" s="3">
        <v>16</v>
      </c>
      <c r="G250" s="4">
        <v>135</v>
      </c>
      <c r="H250" s="4">
        <v>135.87</v>
      </c>
      <c r="I250" s="5">
        <v>14507.685283140001</v>
      </c>
      <c r="J250" s="4">
        <v>22.006802721088434</v>
      </c>
      <c r="K250" s="4">
        <v>21.522255662917789</v>
      </c>
      <c r="L250" s="4">
        <v>16.688714213666167</v>
      </c>
      <c r="M250" s="4">
        <v>15.82089440377389</v>
      </c>
      <c r="N250" s="4">
        <v>6.3129999999999997</v>
      </c>
      <c r="O250" s="4">
        <v>2.3176661264181488</v>
      </c>
      <c r="P250" s="4">
        <v>2.2227128873187607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2.2227128898487609</v>
      </c>
      <c r="AH250" t="str">
        <f t="shared" si="86"/>
        <v xml:space="preserve"> </v>
      </c>
      <c r="AI250">
        <f t="shared" si="94"/>
        <v>166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-13.272796122318553</v>
      </c>
      <c r="AR250">
        <v>-26.58951567708727</v>
      </c>
      <c r="AS250">
        <v>-0.64031795098256072</v>
      </c>
      <c r="AT250">
        <v>13.272796122318553</v>
      </c>
      <c r="AU250">
        <v>26.58951567708727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13</v>
      </c>
      <c r="D251" s="3">
        <v>2</v>
      </c>
      <c r="E251" s="3">
        <v>5</v>
      </c>
      <c r="F251" s="3">
        <v>20</v>
      </c>
      <c r="G251" s="4">
        <v>340</v>
      </c>
      <c r="H251" s="4">
        <v>298.92</v>
      </c>
      <c r="I251" s="5">
        <v>43941.240000000005</v>
      </c>
      <c r="J251" s="4" t="s">
        <v>1238</v>
      </c>
      <c r="K251" s="4" t="s">
        <v>1238</v>
      </c>
      <c r="L251" s="4">
        <v>34.516949391226838</v>
      </c>
      <c r="M251" s="4">
        <v>31.237224769834071</v>
      </c>
      <c r="N251" s="4">
        <v>6.9160000000000004</v>
      </c>
      <c r="O251" s="4">
        <v>5.2663622526636233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>
        <v>-161.82268149261162</v>
      </c>
      <c r="AS251">
        <v>13.742807440117755</v>
      </c>
      <c r="AT251" t="e">
        <v>#VALUE!</v>
      </c>
      <c r="AU251">
        <v>161.82268149261162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9</v>
      </c>
      <c r="D252" s="3">
        <v>0</v>
      </c>
      <c r="E252" s="3">
        <v>11</v>
      </c>
      <c r="F252" s="3">
        <v>20</v>
      </c>
      <c r="G252" s="4">
        <v>86</v>
      </c>
      <c r="H252" s="4">
        <v>78.45</v>
      </c>
      <c r="I252" s="5">
        <v>17006.040642299999</v>
      </c>
      <c r="J252" s="4">
        <v>28.736263736263737</v>
      </c>
      <c r="K252" s="4">
        <v>28.662769455608331</v>
      </c>
      <c r="L252" s="4">
        <v>28.178609758811845</v>
      </c>
      <c r="M252" s="4">
        <v>21.387786685755191</v>
      </c>
      <c r="N252" s="4">
        <v>2.7370000000000001</v>
      </c>
      <c r="O252" s="4">
        <v>-3.2862190812720833</v>
      </c>
      <c r="P252" s="4" t="s">
        <v>137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>
        <v>-47.91048862340088</v>
      </c>
      <c r="AR252">
        <v>-113.74424153662908</v>
      </c>
      <c r="AS252">
        <v>9.6239643084767401</v>
      </c>
      <c r="AT252">
        <v>47.91048862340088</v>
      </c>
      <c r="AU252">
        <v>113.74424153662908</v>
      </c>
      <c r="AV252" t="s">
        <v>1592</v>
      </c>
    </row>
    <row r="253" spans="1:48" x14ac:dyDescent="0.25">
      <c r="A253">
        <v>2.5600000000000073E-9</v>
      </c>
      <c r="B253" t="s">
        <v>1216</v>
      </c>
      <c r="C253" s="3">
        <v>12</v>
      </c>
      <c r="D253" s="3">
        <v>2</v>
      </c>
      <c r="E253" s="3">
        <v>6</v>
      </c>
      <c r="F253" s="3">
        <v>20</v>
      </c>
      <c r="G253" s="4">
        <v>85</v>
      </c>
      <c r="H253" s="4">
        <v>80.760000000000005</v>
      </c>
      <c r="I253" s="5">
        <v>31734.534750720002</v>
      </c>
      <c r="J253" s="4">
        <v>31.265969802555169</v>
      </c>
      <c r="K253" s="4">
        <v>28.149180899268039</v>
      </c>
      <c r="L253" s="4">
        <v>20.759589773242542</v>
      </c>
      <c r="M253" s="4">
        <v>19.525265883290182</v>
      </c>
      <c r="N253" s="4">
        <v>2.8690000000000002</v>
      </c>
      <c r="O253" s="4">
        <v>9.0874524714829032</v>
      </c>
      <c r="P253" s="4">
        <v>0.52501238236750858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1216</v>
      </c>
      <c r="AP253" t="s">
        <v>1244</v>
      </c>
      <c r="AQ253">
        <v>-60.931320551059009</v>
      </c>
      <c r="AR253">
        <v>-57.468477283756037</v>
      </c>
      <c r="AS253">
        <v>5.2501238236750902</v>
      </c>
      <c r="AT253">
        <v>60.931320551059009</v>
      </c>
      <c r="AU253">
        <v>57.468477283756037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16</v>
      </c>
      <c r="D254" s="3">
        <v>10</v>
      </c>
      <c r="E254" s="3">
        <v>20</v>
      </c>
      <c r="F254" s="3">
        <v>46</v>
      </c>
      <c r="G254" s="4">
        <v>68</v>
      </c>
      <c r="H254" s="4">
        <v>67.27</v>
      </c>
      <c r="I254" s="5">
        <v>287713.78999999998</v>
      </c>
      <c r="J254" s="4">
        <v>14.582701062215476</v>
      </c>
      <c r="K254" s="4">
        <v>13.510745129544084</v>
      </c>
      <c r="L254" s="4">
        <v>9.2735530616287409</v>
      </c>
      <c r="M254" s="4">
        <v>8.6540233835702693</v>
      </c>
      <c r="N254" s="4">
        <v>4.9790000000000001</v>
      </c>
      <c r="O254" s="4">
        <v>2.2381930184804926</v>
      </c>
      <c r="P254" s="4">
        <v>1.9339973242158466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24.940331166318821</v>
      </c>
      <c r="AR254">
        <v>29.656978024344582</v>
      </c>
      <c r="AS254">
        <v>1.0851791288836177</v>
      </c>
      <c r="AT254">
        <v>-24.940331166318821</v>
      </c>
      <c r="AU254">
        <v>-29.656978024344582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11</v>
      </c>
      <c r="D255" s="3">
        <v>2</v>
      </c>
      <c r="E255" s="3">
        <v>11</v>
      </c>
      <c r="F255" s="3">
        <v>24</v>
      </c>
      <c r="G255" s="4">
        <v>300</v>
      </c>
      <c r="H255" s="4">
        <v>304.29000000000002</v>
      </c>
      <c r="I255" s="5">
        <v>79208.704746989999</v>
      </c>
      <c r="J255" s="4" t="s">
        <v>1238</v>
      </c>
      <c r="K255" s="4" t="s">
        <v>1238</v>
      </c>
      <c r="L255" s="4">
        <v>31.115814747840066</v>
      </c>
      <c r="M255" s="4">
        <v>27.950798220833516</v>
      </c>
      <c r="N255" s="4">
        <v>7.5720000000000001</v>
      </c>
      <c r="O255" s="4">
        <v>12.177777777777779</v>
      </c>
      <c r="P255" s="4">
        <v>0.68191527818857012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-136.02393020796657</v>
      </c>
      <c r="AS255">
        <v>-1.4098392980380625</v>
      </c>
      <c r="AT255" t="e">
        <v>#VALUE!</v>
      </c>
      <c r="AU255">
        <v>136.02393020796657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3</v>
      </c>
      <c r="D256" s="3">
        <v>2</v>
      </c>
      <c r="E256" s="3">
        <v>11</v>
      </c>
      <c r="F256" s="3">
        <v>16</v>
      </c>
      <c r="G256" s="4">
        <v>45</v>
      </c>
      <c r="H256" s="4">
        <v>43.19</v>
      </c>
      <c r="I256" s="5">
        <v>16935.510468869998</v>
      </c>
      <c r="J256" s="4">
        <v>9.8765149782757824</v>
      </c>
      <c r="K256" s="4">
        <v>14.801233721727209</v>
      </c>
      <c r="L256" s="4">
        <v>6.9174540440860941</v>
      </c>
      <c r="M256" s="4">
        <v>8.3777741601520095</v>
      </c>
      <c r="N256" s="4">
        <v>2.9180000000000001</v>
      </c>
      <c r="O256" s="4">
        <v>-34.13092550790067</v>
      </c>
      <c r="P256" s="4">
        <v>4.7626765454966424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-0.49163879836974045</v>
      </c>
      <c r="W256" s="37" t="str">
        <f t="shared" si="80"/>
        <v/>
      </c>
      <c r="X256" s="37">
        <f t="shared" si="81"/>
        <v>-0.47528782268780967</v>
      </c>
      <c r="Y256" t="str">
        <f t="shared" si="89"/>
        <v xml:space="preserve"> </v>
      </c>
      <c r="Z256" s="1">
        <f t="shared" si="82"/>
        <v>35</v>
      </c>
      <c r="AA256" t="str">
        <f t="shared" si="90"/>
        <v xml:space="preserve"> </v>
      </c>
      <c r="AB256" s="1">
        <f t="shared" si="83"/>
        <v>46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4.7626765480866426</v>
      </c>
      <c r="AH256" t="str">
        <f t="shared" si="86"/>
        <v xml:space="preserve"> </v>
      </c>
      <c r="AI256">
        <f t="shared" si="94"/>
        <v>26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49.163879836974047</v>
      </c>
      <c r="AR256">
        <v>47.528782268780965</v>
      </c>
      <c r="AS256">
        <v>4.1907849039129585</v>
      </c>
      <c r="AT256">
        <v>-49.163879836974047</v>
      </c>
      <c r="AU256">
        <v>-47.528782268780965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4</v>
      </c>
      <c r="D257" s="3">
        <v>2</v>
      </c>
      <c r="E257" s="3">
        <v>8</v>
      </c>
      <c r="F257" s="3">
        <v>14</v>
      </c>
      <c r="G257" s="4">
        <v>26</v>
      </c>
      <c r="H257" s="4">
        <v>24.47</v>
      </c>
      <c r="I257" s="5">
        <v>9487.8044869999994</v>
      </c>
      <c r="J257" s="4">
        <v>13.400876232201533</v>
      </c>
      <c r="K257" s="4">
        <v>12.465613856342332</v>
      </c>
      <c r="L257" s="4">
        <v>9.0569536611248687</v>
      </c>
      <c r="M257" s="4">
        <v>8.7183356033778256</v>
      </c>
      <c r="N257" s="4">
        <v>1.9630000000000001</v>
      </c>
      <c r="O257" s="4">
        <v>1.7098445595854994</v>
      </c>
      <c r="P257" s="4">
        <v>4.0171638741315894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-0.31023386697787769</v>
      </c>
      <c r="W257" s="37" t="str">
        <f t="shared" si="80"/>
        <v/>
      </c>
      <c r="X257" s="37">
        <f t="shared" si="81"/>
        <v>-0.31299957396792544</v>
      </c>
      <c r="Y257" t="str">
        <f t="shared" si="89"/>
        <v xml:space="preserve"> </v>
      </c>
      <c r="Z257" s="1">
        <f t="shared" si="82"/>
        <v>96</v>
      </c>
      <c r="AA257" t="str">
        <f t="shared" si="90"/>
        <v xml:space="preserve"> </v>
      </c>
      <c r="AB257" s="1">
        <f t="shared" si="83"/>
        <v>87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4.0171638767315896</v>
      </c>
      <c r="AH257" t="str">
        <f t="shared" si="86"/>
        <v xml:space="preserve"> </v>
      </c>
      <c r="AI257">
        <f t="shared" si="94"/>
        <v>46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31.023386697787771</v>
      </c>
      <c r="AR257">
        <v>31.299957396792543</v>
      </c>
      <c r="AS257">
        <v>6.2525541479362623</v>
      </c>
      <c r="AT257">
        <v>-31.023386697787771</v>
      </c>
      <c r="AU257">
        <v>-31.299957396792543</v>
      </c>
      <c r="AV257" t="s">
        <v>1597</v>
      </c>
    </row>
    <row r="258" spans="1:48" x14ac:dyDescent="0.25">
      <c r="A258">
        <v>2.6100000000000082E-9</v>
      </c>
      <c r="B258" t="s">
        <v>918</v>
      </c>
      <c r="C258" s="3">
        <v>5</v>
      </c>
      <c r="D258" s="3">
        <v>0</v>
      </c>
      <c r="E258" s="3">
        <v>8</v>
      </c>
      <c r="F258" s="3">
        <v>13</v>
      </c>
      <c r="G258" s="4">
        <v>160.5</v>
      </c>
      <c r="H258" s="4">
        <v>139.49</v>
      </c>
      <c r="I258" s="5">
        <v>7394.4869537499999</v>
      </c>
      <c r="J258" s="4">
        <v>32.736446843463973</v>
      </c>
      <c r="K258" s="4">
        <v>37.446979865771816</v>
      </c>
      <c r="L258" s="4">
        <v>16.322637387875261</v>
      </c>
      <c r="M258" s="4">
        <v>18.214185657080453</v>
      </c>
      <c r="N258" s="4">
        <v>3.7250000000000001</v>
      </c>
      <c r="O258" s="4">
        <v>-10.067600193143415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0.15062011874735748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66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918</v>
      </c>
      <c r="AP258" t="s">
        <v>1293</v>
      </c>
      <c r="AQ258">
        <v>-68.500118625383493</v>
      </c>
      <c r="AR258">
        <v>-23.812699711269602</v>
      </c>
      <c r="AS258">
        <v>15.062011613735748</v>
      </c>
      <c r="AT258">
        <v>68.500118625383493</v>
      </c>
      <c r="AU258">
        <v>23.812699711269602</v>
      </c>
      <c r="AV258" t="s">
        <v>1598</v>
      </c>
    </row>
    <row r="259" spans="1:48" x14ac:dyDescent="0.25">
      <c r="A259">
        <v>2.6200000000000083E-9</v>
      </c>
      <c r="B259" t="s">
        <v>919</v>
      </c>
      <c r="C259" s="3">
        <v>18</v>
      </c>
      <c r="D259" s="3">
        <v>1</v>
      </c>
      <c r="E259" s="3">
        <v>2</v>
      </c>
      <c r="F259" s="3">
        <v>21</v>
      </c>
      <c r="G259" s="4">
        <v>190</v>
      </c>
      <c r="H259" s="4">
        <v>164.32</v>
      </c>
      <c r="I259" s="5">
        <v>31598.736000000001</v>
      </c>
      <c r="J259" s="4">
        <v>25.791869408256158</v>
      </c>
      <c r="K259" s="4">
        <v>22.608695652173914</v>
      </c>
      <c r="L259" s="4">
        <v>17.769246521722994</v>
      </c>
      <c r="M259" s="4">
        <v>16.435744155543553</v>
      </c>
      <c r="N259" s="4">
        <v>7.2679999999999998</v>
      </c>
      <c r="O259" s="4">
        <v>13.740219092331754</v>
      </c>
      <c r="P259" s="4">
        <v>0</v>
      </c>
      <c r="Q259" s="36">
        <f t="shared" si="74"/>
        <v>85.714285716905707</v>
      </c>
      <c r="R259" t="str">
        <f t="shared" si="75"/>
        <v xml:space="preserve"> </v>
      </c>
      <c r="S259" s="37">
        <f t="shared" si="76"/>
        <v>0.15628043105232714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63</v>
      </c>
      <c r="AD259" s="1" t="str">
        <f t="shared" si="84"/>
        <v xml:space="preserve"> </v>
      </c>
      <c r="AE259">
        <f t="shared" si="92"/>
        <v>20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919</v>
      </c>
      <c r="AP259" t="s">
        <v>1313</v>
      </c>
      <c r="AQ259">
        <v>-32.755184936304538</v>
      </c>
      <c r="AR259">
        <v>-34.785717002073</v>
      </c>
      <c r="AS259">
        <v>15.628042843232715</v>
      </c>
      <c r="AT259">
        <v>32.755184936304538</v>
      </c>
      <c r="AU259">
        <v>34.785717002073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13</v>
      </c>
      <c r="D260" s="3">
        <v>1</v>
      </c>
      <c r="E260" s="3">
        <v>9</v>
      </c>
      <c r="F260" s="3">
        <v>23</v>
      </c>
      <c r="G260" s="4">
        <v>146</v>
      </c>
      <c r="H260" s="4">
        <v>146.55000000000001</v>
      </c>
      <c r="I260" s="5">
        <v>34925.325721050001</v>
      </c>
      <c r="J260" s="4">
        <v>22.887708886459471</v>
      </c>
      <c r="K260" s="4">
        <v>21.232975949000291</v>
      </c>
      <c r="L260" s="4">
        <v>14.936409854226138</v>
      </c>
      <c r="M260" s="4">
        <v>13.957995453828367</v>
      </c>
      <c r="N260" s="4">
        <v>6.9020000000000001</v>
      </c>
      <c r="O260" s="4">
        <v>8.3516483516483522</v>
      </c>
      <c r="P260" s="4">
        <v>1.5325827362674853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-17.806971565139619</v>
      </c>
      <c r="AR260">
        <v>-13.29769718583924</v>
      </c>
      <c r="AS260">
        <v>-0.3752985329239289</v>
      </c>
      <c r="AT260">
        <v>17.806971565139619</v>
      </c>
      <c r="AU260">
        <v>13.29769718583924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3</v>
      </c>
      <c r="F261" s="3">
        <v>10</v>
      </c>
      <c r="G261" s="4">
        <v>35</v>
      </c>
      <c r="H261" s="4">
        <v>33.14</v>
      </c>
      <c r="I261" s="5">
        <v>9522.5553381400005</v>
      </c>
      <c r="J261" s="4">
        <v>26.259904912836767</v>
      </c>
      <c r="K261" s="4">
        <v>19.97588908981314</v>
      </c>
      <c r="L261" s="4">
        <v>12.564278846455975</v>
      </c>
      <c r="M261" s="4">
        <v>11.756294872959176</v>
      </c>
      <c r="N261" s="4">
        <v>1.659</v>
      </c>
      <c r="O261" s="4">
        <v>62.647058823529413</v>
      </c>
      <c r="P261" s="4">
        <v>7.5226312613156301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7.5226312639556303</v>
      </c>
      <c r="AH261" t="str">
        <f t="shared" si="86"/>
        <v xml:space="preserve"> </v>
      </c>
      <c r="AI261">
        <f t="shared" si="94"/>
        <v>5</v>
      </c>
      <c r="AJ261" t="str">
        <f t="shared" si="95"/>
        <v xml:space="preserve"> </v>
      </c>
      <c r="AK261">
        <f t="shared" si="87"/>
        <v>62.647058826169413</v>
      </c>
      <c r="AL261" t="str">
        <f t="shared" si="88"/>
        <v xml:space="preserve"> </v>
      </c>
      <c r="AM261">
        <f t="shared" si="96"/>
        <v>8</v>
      </c>
      <c r="AN261" t="str">
        <f t="shared" si="97"/>
        <v xml:space="preserve"> </v>
      </c>
      <c r="AO261" t="s">
        <v>537</v>
      </c>
      <c r="AP261" t="s">
        <v>1254</v>
      </c>
      <c r="AQ261">
        <v>-35.164244124060254</v>
      </c>
      <c r="AR261">
        <v>4.6957151017487986</v>
      </c>
      <c r="AS261">
        <v>5.6125528062763941</v>
      </c>
      <c r="AT261">
        <v>35.164244124060254</v>
      </c>
      <c r="AU261">
        <v>-4.6957151017487986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15</v>
      </c>
      <c r="D262" s="3">
        <v>1</v>
      </c>
      <c r="E262" s="3">
        <v>5</v>
      </c>
      <c r="F262" s="3">
        <v>21</v>
      </c>
      <c r="G262" s="4">
        <v>657.5</v>
      </c>
      <c r="H262" s="4">
        <v>603.36</v>
      </c>
      <c r="I262" s="5">
        <v>69980.132787840004</v>
      </c>
      <c r="J262" s="4" t="s">
        <v>1238</v>
      </c>
      <c r="K262" s="4" t="s">
        <v>1238</v>
      </c>
      <c r="L262" s="4">
        <v>38.044225286958188</v>
      </c>
      <c r="M262" s="4">
        <v>34.566142441052435</v>
      </c>
      <c r="N262" s="4">
        <v>13.556000000000001</v>
      </c>
      <c r="O262" s="4">
        <v>6.2382445141065928</v>
      </c>
      <c r="P262" s="4">
        <v>0</v>
      </c>
      <c r="Q262" s="36">
        <f t="shared" si="74"/>
        <v>71.428571431221428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>
        <f t="shared" si="92"/>
        <v>64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>
        <v>-188.57825664258036</v>
      </c>
      <c r="AS262">
        <v>8.9730840625828598</v>
      </c>
      <c r="AT262" t="e">
        <v>#VALUE!</v>
      </c>
      <c r="AU262">
        <v>188.57825664258036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6</v>
      </c>
      <c r="F263" s="3">
        <v>10</v>
      </c>
      <c r="G263" s="4">
        <v>165</v>
      </c>
      <c r="H263" s="4">
        <v>152.41</v>
      </c>
      <c r="I263" s="5">
        <v>13633.526548060001</v>
      </c>
      <c r="J263" s="4" t="s">
        <v>1238</v>
      </c>
      <c r="K263" s="4">
        <v>37.604243770046878</v>
      </c>
      <c r="L263" s="4">
        <v>22.799626960402332</v>
      </c>
      <c r="M263" s="4">
        <v>20.812226389819159</v>
      </c>
      <c r="N263" s="4">
        <v>4.0529999999999999</v>
      </c>
      <c r="O263" s="4">
        <v>3.9230769230769234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-72.942846140425061</v>
      </c>
      <c r="AS263">
        <v>8.2606128206810681</v>
      </c>
      <c r="AT263" t="e">
        <v>#VALUE!</v>
      </c>
      <c r="AU263">
        <v>72.942846140425061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4</v>
      </c>
      <c r="D264" s="3">
        <v>7</v>
      </c>
      <c r="E264" s="3">
        <v>12</v>
      </c>
      <c r="F264" s="3">
        <v>23</v>
      </c>
      <c r="G264" s="4">
        <v>170</v>
      </c>
      <c r="H264" s="4">
        <v>187.86</v>
      </c>
      <c r="I264" s="5">
        <v>59901.835562820008</v>
      </c>
      <c r="J264" s="4">
        <v>24.669730794484572</v>
      </c>
      <c r="K264" s="4">
        <v>23.737680060652011</v>
      </c>
      <c r="L264" s="4">
        <v>17.070612836608959</v>
      </c>
      <c r="M264" s="4">
        <v>16.876371017471737</v>
      </c>
      <c r="N264" s="4">
        <v>7.9140000000000006</v>
      </c>
      <c r="O264" s="4">
        <v>3.7221494102228139</v>
      </c>
      <c r="P264" s="4">
        <v>2.2974555520068134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2.2974555546768136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161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-26.979344618668264</v>
      </c>
      <c r="AR264">
        <v>-29.486345300815021</v>
      </c>
      <c r="AS264">
        <v>-9.5070797402320935</v>
      </c>
      <c r="AT264">
        <v>26.979344618668264</v>
      </c>
      <c r="AU264">
        <v>29.486345300815021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3</v>
      </c>
      <c r="D265" s="3">
        <v>3</v>
      </c>
      <c r="E265" s="3">
        <v>13</v>
      </c>
      <c r="F265" s="3">
        <v>19</v>
      </c>
      <c r="G265" s="4">
        <v>19</v>
      </c>
      <c r="H265" s="4">
        <v>17.78</v>
      </c>
      <c r="I265" s="5">
        <v>8070.2330975000004</v>
      </c>
      <c r="J265" s="4">
        <v>6.8253358925143957</v>
      </c>
      <c r="K265" s="4">
        <v>6.5900667160859898</v>
      </c>
      <c r="L265" s="4">
        <v>8.647189671763071</v>
      </c>
      <c r="M265" s="4">
        <v>7.611968470588236</v>
      </c>
      <c r="N265" s="4">
        <v>2.698</v>
      </c>
      <c r="O265" s="4">
        <v>5.8039215686274384</v>
      </c>
      <c r="P265" s="4">
        <v>7.1991001124859384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-0.64868823026333366</v>
      </c>
      <c r="W265" s="37" t="str">
        <f t="shared" si="104"/>
        <v/>
      </c>
      <c r="X265" s="37">
        <f t="shared" si="105"/>
        <v>-0.34408155205869051</v>
      </c>
      <c r="Y265" t="str">
        <f t="shared" si="89"/>
        <v xml:space="preserve"> </v>
      </c>
      <c r="Z265" s="1">
        <f t="shared" si="106"/>
        <v>9</v>
      </c>
      <c r="AA265" t="str">
        <f t="shared" si="90"/>
        <v xml:space="preserve"> </v>
      </c>
      <c r="AB265" s="1">
        <f t="shared" si="107"/>
        <v>81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7.1991001151659386</v>
      </c>
      <c r="AH265" t="str">
        <f t="shared" si="110"/>
        <v xml:space="preserve"> </v>
      </c>
      <c r="AI265">
        <f t="shared" si="94"/>
        <v>7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64.868823026333359</v>
      </c>
      <c r="AR265">
        <v>34.408155205869051</v>
      </c>
      <c r="AS265">
        <v>6.861642294713155</v>
      </c>
      <c r="AT265">
        <v>-64.868823026333359</v>
      </c>
      <c r="AU265">
        <v>-34.408155205869051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3</v>
      </c>
      <c r="D266" s="3">
        <v>2</v>
      </c>
      <c r="E266" s="3">
        <v>17</v>
      </c>
      <c r="F266" s="3">
        <v>22</v>
      </c>
      <c r="G266" s="4">
        <v>121</v>
      </c>
      <c r="H266" s="4">
        <v>110.07</v>
      </c>
      <c r="I266" s="5">
        <v>11731.029673139999</v>
      </c>
      <c r="J266" s="4">
        <v>20.756175749575711</v>
      </c>
      <c r="K266" s="4">
        <v>19.789644012944983</v>
      </c>
      <c r="L266" s="4">
        <v>9.9325458715596326</v>
      </c>
      <c r="M266" s="4">
        <v>9.5138561897180871</v>
      </c>
      <c r="N266" s="4">
        <v>5.5620000000000003</v>
      </c>
      <c r="O266" s="4">
        <v>16.996213714766505</v>
      </c>
      <c r="P266" s="4">
        <v>0.98391932406650318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-6.8356041428819792</v>
      </c>
      <c r="AR266">
        <v>24.658295706714529</v>
      </c>
      <c r="AS266">
        <v>9.9300445171254701</v>
      </c>
      <c r="AT266">
        <v>6.8356041428819792</v>
      </c>
      <c r="AU266">
        <v>-24.658295706714529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7</v>
      </c>
      <c r="D267" s="3">
        <v>2</v>
      </c>
      <c r="E267" s="3">
        <v>11</v>
      </c>
      <c r="F267" s="3">
        <v>20</v>
      </c>
      <c r="G267" s="4">
        <v>46</v>
      </c>
      <c r="H267" s="4">
        <v>41.96</v>
      </c>
      <c r="I267" s="5">
        <v>32059.421602960003</v>
      </c>
      <c r="J267" s="4">
        <v>21.540041067761809</v>
      </c>
      <c r="K267" s="4">
        <v>16.416275430359939</v>
      </c>
      <c r="L267" s="4">
        <v>10.916570497797803</v>
      </c>
      <c r="M267" s="4">
        <v>10.18754616404779</v>
      </c>
      <c r="N267" s="4">
        <v>2.556</v>
      </c>
      <c r="O267" s="4">
        <v>30.408163265306126</v>
      </c>
      <c r="P267" s="4">
        <v>2.6048617731172543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2.6048617758172541</v>
      </c>
      <c r="AH267" t="str">
        <f t="shared" si="110"/>
        <v xml:space="preserve"> </v>
      </c>
      <c r="AI267">
        <f t="shared" si="94"/>
        <v>136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-10.87029366591592</v>
      </c>
      <c r="AR267">
        <v>17.194137638275052</v>
      </c>
      <c r="AS267">
        <v>9.6282173498569925</v>
      </c>
      <c r="AT267">
        <v>10.87029366591592</v>
      </c>
      <c r="AU267">
        <v>-17.194137638275052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15</v>
      </c>
      <c r="D268" s="3">
        <v>0</v>
      </c>
      <c r="E268" s="3">
        <v>2</v>
      </c>
      <c r="F268" s="3">
        <v>17</v>
      </c>
      <c r="G268" s="4">
        <v>107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>
        <v>0</v>
      </c>
      <c r="M268" s="4">
        <v>0</v>
      </c>
      <c r="N268" s="4">
        <v>5.5410000000000004</v>
      </c>
      <c r="O268" s="4">
        <v>9.722772277227735</v>
      </c>
      <c r="P268" s="4" t="s">
        <v>137</v>
      </c>
      <c r="Q268" s="36">
        <f t="shared" si="98"/>
        <v>88.235294120357054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/>
      </c>
      <c r="X268" s="37">
        <f t="shared" si="105"/>
        <v>-1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>
        <f t="shared" si="107"/>
        <v>1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16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>
        <v>100</v>
      </c>
      <c r="AS268" t="s">
        <v>137</v>
      </c>
      <c r="AT268" t="e">
        <v>#VALUE!</v>
      </c>
      <c r="AU268">
        <v>-100</v>
      </c>
      <c r="AV268" t="s">
        <v>1608</v>
      </c>
    </row>
    <row r="269" spans="1:48" x14ac:dyDescent="0.25">
      <c r="A269">
        <v>2.72000000000001E-9</v>
      </c>
      <c r="B269" t="s">
        <v>920</v>
      </c>
      <c r="C269" s="3">
        <v>1</v>
      </c>
      <c r="D269" s="3">
        <v>0</v>
      </c>
      <c r="E269" s="3">
        <v>1</v>
      </c>
      <c r="F269" s="3">
        <v>2</v>
      </c>
      <c r="G269" s="4">
        <v>26</v>
      </c>
      <c r="H269" s="4">
        <v>23.47</v>
      </c>
      <c r="I269" s="5">
        <v>6683.3450119500003</v>
      </c>
      <c r="J269" s="4">
        <v>11.974489795918368</v>
      </c>
      <c r="K269" s="4">
        <v>23.82741116751269</v>
      </c>
      <c r="L269" s="4" t="s">
        <v>1238</v>
      </c>
      <c r="M269" s="4" t="s">
        <v>1238</v>
      </c>
      <c r="N269" s="4">
        <v>0.98499999999999999</v>
      </c>
      <c r="O269" s="4">
        <v>-25.378787878787882</v>
      </c>
      <c r="P269" s="4">
        <v>2.5564550489987221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>
        <f t="shared" si="103"/>
        <v>-0.38365242851835779</v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>
        <f t="shared" si="106"/>
        <v>77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2.5564550517187219</v>
      </c>
      <c r="AH269" t="str">
        <f t="shared" si="110"/>
        <v xml:space="preserve"> </v>
      </c>
      <c r="AI269">
        <f t="shared" si="94"/>
        <v>139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920</v>
      </c>
      <c r="AP269" t="s">
        <v>1246</v>
      </c>
      <c r="AQ269">
        <v>38.365242851835781</v>
      </c>
      <c r="AR269" t="e">
        <v>#VALUE!</v>
      </c>
      <c r="AS269">
        <v>10.779718789944614</v>
      </c>
      <c r="AT269">
        <v>-38.365242851835781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921</v>
      </c>
      <c r="C270" s="3">
        <v>2</v>
      </c>
      <c r="D270" s="3">
        <v>2</v>
      </c>
      <c r="E270" s="3">
        <v>9</v>
      </c>
      <c r="F270" s="3">
        <v>13</v>
      </c>
      <c r="G270" s="4">
        <v>168</v>
      </c>
      <c r="H270" s="4">
        <v>172.08</v>
      </c>
      <c r="I270" s="5">
        <v>13201.9079076</v>
      </c>
      <c r="J270" s="4" t="s">
        <v>1238</v>
      </c>
      <c r="K270" s="4" t="s">
        <v>1238</v>
      </c>
      <c r="L270" s="4">
        <v>25.580896249391134</v>
      </c>
      <c r="M270" s="4">
        <v>24.07958734525447</v>
      </c>
      <c r="N270" s="4">
        <v>3.6850000000000001</v>
      </c>
      <c r="O270" s="4">
        <v>10.065710872162491</v>
      </c>
      <c r="P270" s="4">
        <v>0.94142259414225937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921</v>
      </c>
      <c r="AP270" t="s">
        <v>1293</v>
      </c>
      <c r="AQ270" t="e">
        <v>#VALUE!</v>
      </c>
      <c r="AR270">
        <v>-94.03971003017493</v>
      </c>
      <c r="AS270">
        <v>-2.3709902370990354</v>
      </c>
      <c r="AT270" t="e">
        <v>#VALUE!</v>
      </c>
      <c r="AU270">
        <v>94.03971003017493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14</v>
      </c>
      <c r="D271" s="3">
        <v>1</v>
      </c>
      <c r="E271" s="3">
        <v>7</v>
      </c>
      <c r="F271" s="3">
        <v>22</v>
      </c>
      <c r="G271" s="4">
        <v>164</v>
      </c>
      <c r="H271" s="4">
        <v>150.13</v>
      </c>
      <c r="I271" s="5">
        <v>395123.00326186995</v>
      </c>
      <c r="J271" s="4">
        <v>17.318029761218131</v>
      </c>
      <c r="K271" s="4">
        <v>16.598120508568268</v>
      </c>
      <c r="L271" s="4">
        <v>13.890081447809147</v>
      </c>
      <c r="M271" s="4">
        <v>13.019795890906877</v>
      </c>
      <c r="N271" s="4">
        <v>9.0449999999999999</v>
      </c>
      <c r="O271" s="4">
        <v>4.2050691244239662</v>
      </c>
      <c r="P271" s="4">
        <v>2.6650236461733168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2.6650236489133166</v>
      </c>
      <c r="AH271" t="str">
        <f t="shared" si="110"/>
        <v xml:space="preserve"> </v>
      </c>
      <c r="AI271">
        <f t="shared" si="94"/>
        <v>134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10.861124205793548</v>
      </c>
      <c r="AR271">
        <v>-5.3609439697621886</v>
      </c>
      <c r="AS271">
        <v>9.2386598281489327</v>
      </c>
      <c r="AT271">
        <v>-10.861124205793548</v>
      </c>
      <c r="AU271">
        <v>5.3609439697621886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13</v>
      </c>
      <c r="F272" s="3">
        <v>23</v>
      </c>
      <c r="G272" s="4">
        <v>25</v>
      </c>
      <c r="H272" s="4">
        <v>24.24</v>
      </c>
      <c r="I272" s="5">
        <v>8113.2988919999989</v>
      </c>
      <c r="J272" s="4">
        <v>14.167153711279951</v>
      </c>
      <c r="K272" s="4">
        <v>13.88316151202749</v>
      </c>
      <c r="L272" s="4">
        <v>8.4337623655913987</v>
      </c>
      <c r="M272" s="4">
        <v>8.4106466528551636</v>
      </c>
      <c r="N272" s="4">
        <v>1.746</v>
      </c>
      <c r="O272" s="4">
        <v>1.5116279069767455</v>
      </c>
      <c r="P272" s="4">
        <v>3.246699669966997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>
        <f t="shared" si="105"/>
        <v>-0.36027073174900659</v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>
        <f t="shared" si="107"/>
        <v>77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3.2466996727169968</v>
      </c>
      <c r="AH272" t="str">
        <f t="shared" si="110"/>
        <v xml:space="preserve"> </v>
      </c>
      <c r="AI272">
        <f t="shared" si="94"/>
        <v>79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27.079224805628954</v>
      </c>
      <c r="AR272">
        <v>36.027073174900657</v>
      </c>
      <c r="AS272">
        <v>3.1353135313531455</v>
      </c>
      <c r="AT272">
        <v>-27.079224805628954</v>
      </c>
      <c r="AU272">
        <v>-36.027073174900657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10</v>
      </c>
      <c r="D273" s="3">
        <v>4</v>
      </c>
      <c r="E273" s="3">
        <v>16</v>
      </c>
      <c r="F273" s="3">
        <v>30</v>
      </c>
      <c r="G273" s="4">
        <v>141</v>
      </c>
      <c r="H273" s="4">
        <v>137.46</v>
      </c>
      <c r="I273" s="5">
        <v>431141.21765304002</v>
      </c>
      <c r="J273" s="4">
        <v>13.518882769472855</v>
      </c>
      <c r="K273" s="4">
        <v>12.67379679144385</v>
      </c>
      <c r="L273" s="4" t="s">
        <v>1238</v>
      </c>
      <c r="M273" s="4" t="s">
        <v>1238</v>
      </c>
      <c r="N273" s="4">
        <v>10.846</v>
      </c>
      <c r="O273" s="4">
        <v>1.1753731343283529</v>
      </c>
      <c r="P273" s="4">
        <v>2.7382511276007566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-0.30415986767555014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98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2.7382511303607564</v>
      </c>
      <c r="AH273" t="str">
        <f t="shared" si="110"/>
        <v xml:space="preserve"> </v>
      </c>
      <c r="AI273">
        <f t="shared" si="94"/>
        <v>127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30.415986767555015</v>
      </c>
      <c r="AR273" t="e">
        <v>#VALUE!</v>
      </c>
      <c r="AS273">
        <v>2.5752946311654146</v>
      </c>
      <c r="AT273">
        <v>-30.415986767555015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5</v>
      </c>
      <c r="D274" s="3">
        <v>3</v>
      </c>
      <c r="E274" s="3">
        <v>15</v>
      </c>
      <c r="F274" s="3">
        <v>23</v>
      </c>
      <c r="G274" s="4">
        <v>37</v>
      </c>
      <c r="H274" s="4">
        <v>40.28</v>
      </c>
      <c r="I274" s="5">
        <v>6253.5975667599996</v>
      </c>
      <c r="J274" s="4">
        <v>11.34009009009009</v>
      </c>
      <c r="K274" s="4">
        <v>11.726346433770015</v>
      </c>
      <c r="L274" s="4">
        <v>5.2318275781110133</v>
      </c>
      <c r="M274" s="4">
        <v>5.614595452001101</v>
      </c>
      <c r="N274" s="4">
        <v>3.4350000000000001</v>
      </c>
      <c r="O274" s="4">
        <v>-8.179631114675221</v>
      </c>
      <c r="P274" s="4">
        <v>3.681727904667329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-0.41630607177998613</v>
      </c>
      <c r="W274" s="37" t="str">
        <f t="shared" si="104"/>
        <v/>
      </c>
      <c r="X274" s="37">
        <f t="shared" si="105"/>
        <v>-0.60314826490541895</v>
      </c>
      <c r="Y274" t="str">
        <f t="shared" si="89"/>
        <v xml:space="preserve"> </v>
      </c>
      <c r="Z274" s="1">
        <f t="shared" si="106"/>
        <v>65</v>
      </c>
      <c r="AA274" t="str">
        <f t="shared" si="90"/>
        <v xml:space="preserve"> </v>
      </c>
      <c r="AB274" s="1">
        <f t="shared" si="107"/>
        <v>24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3.6817279074373288</v>
      </c>
      <c r="AH274" t="str">
        <f t="shared" si="110"/>
        <v xml:space="preserve"> </v>
      </c>
      <c r="AI274">
        <f t="shared" si="94"/>
        <v>55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41.630607177998613</v>
      </c>
      <c r="AR274">
        <v>60.314826490541897</v>
      </c>
      <c r="AS274">
        <v>-8.1429990069513458</v>
      </c>
      <c r="AT274">
        <v>-41.630607177998613</v>
      </c>
      <c r="AU274">
        <v>-60.314826490541897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11</v>
      </c>
      <c r="D275" s="3">
        <v>3</v>
      </c>
      <c r="E275" s="3">
        <v>9</v>
      </c>
      <c r="F275" s="3">
        <v>23</v>
      </c>
      <c r="G275" s="4">
        <v>68</v>
      </c>
      <c r="H275" s="4">
        <v>67.709999999999994</v>
      </c>
      <c r="I275" s="5">
        <v>23095.486792379997</v>
      </c>
      <c r="J275" s="4">
        <v>17.428571428571427</v>
      </c>
      <c r="K275" s="4">
        <v>17.536907536907535</v>
      </c>
      <c r="L275" s="4">
        <v>13.852147611211418</v>
      </c>
      <c r="M275" s="4">
        <v>13.986386055359878</v>
      </c>
      <c r="N275" s="4">
        <v>3.8610000000000002</v>
      </c>
      <c r="O275" s="4">
        <v>-2.0050761421319727</v>
      </c>
      <c r="P275" s="4">
        <v>3.473637571998228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3.4736375747782278</v>
      </c>
      <c r="AH275" t="str">
        <f t="shared" si="110"/>
        <v xml:space="preserve"> </v>
      </c>
      <c r="AI275">
        <f t="shared" si="94"/>
        <v>66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10.292147244086514</v>
      </c>
      <c r="AR275">
        <v>-5.0732030484905044</v>
      </c>
      <c r="AS275">
        <v>0.4282971496086363</v>
      </c>
      <c r="AT275">
        <v>-10.292147244086514</v>
      </c>
      <c r="AU275">
        <v>5.0732030484905044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13</v>
      </c>
      <c r="D276" s="3">
        <v>2</v>
      </c>
      <c r="E276" s="3">
        <v>8</v>
      </c>
      <c r="F276" s="3">
        <v>23</v>
      </c>
      <c r="G276" s="4">
        <v>21.5</v>
      </c>
      <c r="H276" s="4">
        <v>19.73</v>
      </c>
      <c r="I276" s="5">
        <v>19433.22151757</v>
      </c>
      <c r="J276" s="4">
        <v>10.942872989462009</v>
      </c>
      <c r="K276" s="4">
        <v>10.395152792413066</v>
      </c>
      <c r="L276" s="4" t="s">
        <v>1238</v>
      </c>
      <c r="M276" s="4" t="s">
        <v>1238</v>
      </c>
      <c r="N276" s="4">
        <v>1.8980000000000001</v>
      </c>
      <c r="O276" s="4">
        <v>9.96523754345308</v>
      </c>
      <c r="P276" s="4">
        <v>3.9685757729346172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-0.43675151868383233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58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3.9685757757246169</v>
      </c>
      <c r="AH276" t="str">
        <f t="shared" si="110"/>
        <v xml:space="preserve"> </v>
      </c>
      <c r="AI276">
        <f t="shared" si="94"/>
        <v>49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491</v>
      </c>
      <c r="AP276" t="s">
        <v>1246</v>
      </c>
      <c r="AQ276">
        <v>43.675151868383232</v>
      </c>
      <c r="AR276" t="e">
        <v>#VALUE!</v>
      </c>
      <c r="AS276">
        <v>8.9711099847947331</v>
      </c>
      <c r="AT276">
        <v>-43.675151868383232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922</v>
      </c>
      <c r="C277" s="3">
        <v>10</v>
      </c>
      <c r="D277" s="3">
        <v>1</v>
      </c>
      <c r="E277" s="3">
        <v>3</v>
      </c>
      <c r="F277" s="3">
        <v>14</v>
      </c>
      <c r="G277" s="4">
        <v>122</v>
      </c>
      <c r="H277" s="4">
        <v>98.16</v>
      </c>
      <c r="I277" s="5">
        <v>18466.354024560002</v>
      </c>
      <c r="J277" s="4">
        <v>21.451048951048946</v>
      </c>
      <c r="K277" s="4">
        <v>19.104710003892563</v>
      </c>
      <c r="L277" s="4">
        <v>16.811521228545619</v>
      </c>
      <c r="M277" s="4">
        <v>14.805373110580748</v>
      </c>
      <c r="N277" s="4">
        <v>5.1379999999999999</v>
      </c>
      <c r="O277" s="4">
        <v>8.855932203389834</v>
      </c>
      <c r="P277" s="4">
        <v>0</v>
      </c>
      <c r="Q277" s="36">
        <f t="shared" si="98"/>
        <v>71.428571431371424</v>
      </c>
      <c r="R277" t="str">
        <f t="shared" si="99"/>
        <v xml:space="preserve"> </v>
      </c>
      <c r="S277" s="37">
        <f t="shared" si="100"/>
        <v>0.24286878845607185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30</v>
      </c>
      <c r="AD277" s="1" t="str">
        <f t="shared" si="108"/>
        <v xml:space="preserve"> </v>
      </c>
      <c r="AE277">
        <f t="shared" si="92"/>
        <v>63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922</v>
      </c>
      <c r="AP277" t="s">
        <v>1293</v>
      </c>
      <c r="AQ277">
        <v>-10.412235945279846</v>
      </c>
      <c r="AR277">
        <v>-27.521048228744725</v>
      </c>
      <c r="AS277">
        <v>24.286878565607182</v>
      </c>
      <c r="AT277">
        <v>10.412235945279846</v>
      </c>
      <c r="AU277">
        <v>27.521048228744725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2</v>
      </c>
      <c r="D278" s="3">
        <v>5</v>
      </c>
      <c r="E278" s="3">
        <v>16</v>
      </c>
      <c r="F278" s="3">
        <v>23</v>
      </c>
      <c r="G278" s="4">
        <v>30</v>
      </c>
      <c r="H278" s="4">
        <v>26.88</v>
      </c>
      <c r="I278" s="5">
        <v>32831.219877119998</v>
      </c>
      <c r="J278" s="4">
        <v>9.6413199426111902</v>
      </c>
      <c r="K278" s="4">
        <v>11.521645949421345</v>
      </c>
      <c r="L278" s="4">
        <v>9.9321106693174297</v>
      </c>
      <c r="M278" s="4">
        <v>10.610547606671009</v>
      </c>
      <c r="N278" s="4">
        <v>2.3330000000000002</v>
      </c>
      <c r="O278" s="4">
        <v>-18.140350877192979</v>
      </c>
      <c r="P278" s="4">
        <v>5.963541666666667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-0.50374469110730169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33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5.9635416694766672</v>
      </c>
      <c r="AH278" t="str">
        <f t="shared" si="110"/>
        <v xml:space="preserve"> </v>
      </c>
      <c r="AI278">
        <f t="shared" si="94"/>
        <v>11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50.374469110730168</v>
      </c>
      <c r="AR278">
        <v>24.661596862235356</v>
      </c>
      <c r="AS278">
        <v>11.607142857142861</v>
      </c>
      <c r="AT278">
        <v>-50.374469110730168</v>
      </c>
      <c r="AU278">
        <v>-24.661596862235356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2</v>
      </c>
      <c r="D279" s="3">
        <v>0</v>
      </c>
      <c r="E279" s="3">
        <v>20</v>
      </c>
      <c r="F279" s="3">
        <v>22</v>
      </c>
      <c r="G279" s="4">
        <v>20</v>
      </c>
      <c r="H279" s="4">
        <v>19.260000000000002</v>
      </c>
      <c r="I279" s="5">
        <v>8316.7559562599999</v>
      </c>
      <c r="J279" s="4">
        <v>25.012987012987015</v>
      </c>
      <c r="K279" s="4">
        <v>22.421420256111759</v>
      </c>
      <c r="L279" s="4">
        <v>17.531166927931885</v>
      </c>
      <c r="M279" s="4">
        <v>17.285914223768565</v>
      </c>
      <c r="N279" s="4">
        <v>0.85899999999999999</v>
      </c>
      <c r="O279" s="4">
        <v>5.1407588739289993</v>
      </c>
      <c r="P279" s="4">
        <v>5.8411214953271022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5.8411214981471025</v>
      </c>
      <c r="AH279" t="str">
        <f t="shared" si="110"/>
        <v xml:space="preserve"> </v>
      </c>
      <c r="AI279">
        <f t="shared" si="94"/>
        <v>12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-28.746143373986154</v>
      </c>
      <c r="AR279">
        <v>-32.979803132091675</v>
      </c>
      <c r="AS279">
        <v>3.8421599169262688</v>
      </c>
      <c r="AT279">
        <v>28.746143373986154</v>
      </c>
      <c r="AU279">
        <v>32.979803132091675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12</v>
      </c>
      <c r="D280" s="3">
        <v>1</v>
      </c>
      <c r="E280" s="3">
        <v>6</v>
      </c>
      <c r="F280" s="3">
        <v>19</v>
      </c>
      <c r="G280" s="4">
        <v>191</v>
      </c>
      <c r="H280" s="4">
        <v>176.28</v>
      </c>
      <c r="I280" s="5">
        <v>27635.803063440002</v>
      </c>
      <c r="J280" s="4">
        <v>21.131623111963556</v>
      </c>
      <c r="K280" s="4">
        <v>17.582286056253739</v>
      </c>
      <c r="L280" s="4">
        <v>17.237627039079921</v>
      </c>
      <c r="M280" s="4">
        <v>13.175880758321387</v>
      </c>
      <c r="N280" s="4">
        <v>10.026</v>
      </c>
      <c r="O280" s="4">
        <v>18.510638297872326</v>
      </c>
      <c r="P280" s="4">
        <v>1.9247787610619469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-8.7680962487737482</v>
      </c>
      <c r="AR280">
        <v>-30.753204252997278</v>
      </c>
      <c r="AS280">
        <v>8.3503517131835672</v>
      </c>
      <c r="AT280">
        <v>8.7680962487737482</v>
      </c>
      <c r="AU280">
        <v>30.753204252997278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5</v>
      </c>
      <c r="D281" s="3">
        <v>3</v>
      </c>
      <c r="E281" s="3">
        <v>9</v>
      </c>
      <c r="F281" s="3">
        <v>17</v>
      </c>
      <c r="G281" s="4">
        <v>142</v>
      </c>
      <c r="H281" s="4">
        <v>145.56</v>
      </c>
      <c r="I281" s="5">
        <v>49751.777142959996</v>
      </c>
      <c r="J281" s="4">
        <v>21.153902049120767</v>
      </c>
      <c r="K281" s="4">
        <v>20.035788024776323</v>
      </c>
      <c r="L281" s="4">
        <v>13.569008239026468</v>
      </c>
      <c r="M281" s="4">
        <v>12.962585832541727</v>
      </c>
      <c r="N281" s="4">
        <v>7.2650000000000006</v>
      </c>
      <c r="O281" s="4">
        <v>5.4426705370101596</v>
      </c>
      <c r="P281" s="4">
        <v>2.9355592195658144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2.9355592224058142</v>
      </c>
      <c r="AH281" t="str">
        <f t="shared" si="110"/>
        <v xml:space="preserve"> </v>
      </c>
      <c r="AI281">
        <f t="shared" si="94"/>
        <v>100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-8.8827697676131088</v>
      </c>
      <c r="AR281">
        <v>-2.9254955897183743</v>
      </c>
      <c r="AS281">
        <v>-2.445726848035179</v>
      </c>
      <c r="AT281">
        <v>8.8827697676131088</v>
      </c>
      <c r="AU281">
        <v>2.9254955897183743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9</v>
      </c>
      <c r="D282" s="3">
        <v>1</v>
      </c>
      <c r="E282" s="3">
        <v>17</v>
      </c>
      <c r="F282" s="3">
        <v>27</v>
      </c>
      <c r="G282" s="4">
        <v>22</v>
      </c>
      <c r="H282" s="4">
        <v>22</v>
      </c>
      <c r="I282" s="5">
        <v>49831.396097999997</v>
      </c>
      <c r="J282" s="4">
        <v>22.727272727272727</v>
      </c>
      <c r="K282" s="4">
        <v>22.564102564102566</v>
      </c>
      <c r="L282" s="4">
        <v>11.029662053547174</v>
      </c>
      <c r="M282" s="4">
        <v>10.964591183998424</v>
      </c>
      <c r="N282" s="4">
        <v>0.97499999999999998</v>
      </c>
      <c r="O282" s="4">
        <v>2.6315789473684115</v>
      </c>
      <c r="P282" s="4">
        <v>5.6590909090909101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5.6590909119409103</v>
      </c>
      <c r="AH282" t="str">
        <f t="shared" si="110"/>
        <v xml:space="preserve"> </v>
      </c>
      <c r="AI282">
        <f t="shared" si="94"/>
        <v>15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-16.981179078128616</v>
      </c>
      <c r="AR282">
        <v>16.336300114893064</v>
      </c>
      <c r="AS282">
        <v>0</v>
      </c>
      <c r="AT282">
        <v>16.981179078128616</v>
      </c>
      <c r="AU282">
        <v>-16.336300114893064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12</v>
      </c>
      <c r="D283" s="3">
        <v>1</v>
      </c>
      <c r="E283" s="3">
        <v>4</v>
      </c>
      <c r="F283" s="3">
        <v>17</v>
      </c>
      <c r="G283" s="4">
        <v>103.5</v>
      </c>
      <c r="H283" s="4">
        <v>98.81</v>
      </c>
      <c r="I283" s="5">
        <v>16144.085584590001</v>
      </c>
      <c r="J283" s="4">
        <v>21.072723395180208</v>
      </c>
      <c r="K283" s="4">
        <v>19.145514435186978</v>
      </c>
      <c r="L283" s="4">
        <v>13.162210774212543</v>
      </c>
      <c r="M283" s="4">
        <v>12.632952539578605</v>
      </c>
      <c r="N283" s="4">
        <v>5.1610000000000005</v>
      </c>
      <c r="O283" s="4">
        <v>7.745302713987483</v>
      </c>
      <c r="P283" s="4" t="s">
        <v>137</v>
      </c>
      <c r="Q283" s="36">
        <f t="shared" si="98"/>
        <v>70.588235296977658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>
        <f t="shared" si="92"/>
        <v>69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-8.4649292828396625</v>
      </c>
      <c r="AR283">
        <v>0.16020013196234029</v>
      </c>
      <c r="AS283">
        <v>4.7464831494787862</v>
      </c>
      <c r="AT283">
        <v>8.4649292828396625</v>
      </c>
      <c r="AU283">
        <v>-0.16020013196234029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15</v>
      </c>
      <c r="D284" s="3">
        <v>1</v>
      </c>
      <c r="E284" s="3">
        <v>9</v>
      </c>
      <c r="F284" s="3">
        <v>25</v>
      </c>
      <c r="G284" s="4">
        <v>64</v>
      </c>
      <c r="H284" s="4">
        <v>59.95</v>
      </c>
      <c r="I284" s="5">
        <v>256855.25805115004</v>
      </c>
      <c r="J284" s="4">
        <v>28.479809976247033</v>
      </c>
      <c r="K284" s="4">
        <v>26.573581560283685</v>
      </c>
      <c r="L284" s="4">
        <v>25.119325160799502</v>
      </c>
      <c r="M284" s="4">
        <v>23.109859063071664</v>
      </c>
      <c r="N284" s="4">
        <v>2.2560000000000002</v>
      </c>
      <c r="O284" s="4">
        <v>6.9194312796208708</v>
      </c>
      <c r="P284" s="4">
        <v>2.768974145120934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>
        <f t="shared" si="109"/>
        <v>2.7689741479909338</v>
      </c>
      <c r="AH284" t="str">
        <f t="shared" si="110"/>
        <v xml:space="preserve"> </v>
      </c>
      <c r="AI284">
        <f t="shared" si="94"/>
        <v>121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-46.590477041466862</v>
      </c>
      <c r="AR284">
        <v>-90.538537932236252</v>
      </c>
      <c r="AS284">
        <v>6.7556296914095038</v>
      </c>
      <c r="AT284">
        <v>46.590477041466862</v>
      </c>
      <c r="AU284">
        <v>90.538537932236252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10</v>
      </c>
      <c r="D285" s="3">
        <v>2</v>
      </c>
      <c r="E285" s="3">
        <v>11</v>
      </c>
      <c r="F285" s="3">
        <v>23</v>
      </c>
      <c r="G285" s="4">
        <v>28</v>
      </c>
      <c r="H285" s="4">
        <v>28.23</v>
      </c>
      <c r="I285" s="5">
        <v>22600.57984599</v>
      </c>
      <c r="J285" s="4">
        <v>13.027226580526072</v>
      </c>
      <c r="K285" s="4">
        <v>12.878649635036496</v>
      </c>
      <c r="L285" s="4">
        <v>6.6303638145477652</v>
      </c>
      <c r="M285" s="4">
        <v>6.4895755859107318</v>
      </c>
      <c r="N285" s="4">
        <v>2.1920000000000002</v>
      </c>
      <c r="O285" s="4">
        <v>3.8862559241706305</v>
      </c>
      <c r="P285" s="4">
        <v>2.1360255047821464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-0.32946625677653374</v>
      </c>
      <c r="W285" s="37" t="str">
        <f t="shared" si="104"/>
        <v/>
      </c>
      <c r="X285" s="37">
        <f t="shared" si="105"/>
        <v>-0.49706458310660839</v>
      </c>
      <c r="Y285" t="str">
        <f t="shared" si="89"/>
        <v xml:space="preserve"> </v>
      </c>
      <c r="Z285" s="1">
        <f t="shared" si="106"/>
        <v>92</v>
      </c>
      <c r="AA285" t="str">
        <f t="shared" si="90"/>
        <v xml:space="preserve"> </v>
      </c>
      <c r="AB285" s="1">
        <f t="shared" si="107"/>
        <v>39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2.1360255076621462</v>
      </c>
      <c r="AH285" t="str">
        <f t="shared" si="110"/>
        <v xml:space="preserve"> </v>
      </c>
      <c r="AI285">
        <f t="shared" si="94"/>
        <v>172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32.946625677653373</v>
      </c>
      <c r="AR285">
        <v>49.706458310660842</v>
      </c>
      <c r="AS285">
        <v>-0.81473609635139832</v>
      </c>
      <c r="AT285">
        <v>-32.946625677653373</v>
      </c>
      <c r="AU285">
        <v>-49.706458310660842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3</v>
      </c>
      <c r="D286" s="3">
        <v>2</v>
      </c>
      <c r="E286" s="3">
        <v>13</v>
      </c>
      <c r="F286" s="3">
        <v>18</v>
      </c>
      <c r="G286" s="4">
        <v>48</v>
      </c>
      <c r="H286" s="4">
        <v>44.47</v>
      </c>
      <c r="I286" s="5">
        <v>6962.5745574700004</v>
      </c>
      <c r="J286" s="4">
        <v>8.0169460969893631</v>
      </c>
      <c r="K286" s="4">
        <v>9.3424369747899156</v>
      </c>
      <c r="L286" s="4">
        <v>4.0425777964241227</v>
      </c>
      <c r="M286" s="4">
        <v>4.6359982823617054</v>
      </c>
      <c r="N286" s="4">
        <v>4.76</v>
      </c>
      <c r="O286" s="4">
        <v>-15.000000000000011</v>
      </c>
      <c r="P286" s="4">
        <v>6.1367213852035087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-0.58735400490608847</v>
      </c>
      <c r="W286" s="37" t="str">
        <f t="shared" si="104"/>
        <v/>
      </c>
      <c r="X286" s="37">
        <f t="shared" si="105"/>
        <v>-0.69335686453470879</v>
      </c>
      <c r="Y286" t="str">
        <f t="shared" si="89"/>
        <v xml:space="preserve"> </v>
      </c>
      <c r="Z286" s="1">
        <f t="shared" si="106"/>
        <v>13</v>
      </c>
      <c r="AA286" t="str">
        <f t="shared" si="90"/>
        <v xml:space="preserve"> </v>
      </c>
      <c r="AB286" s="1">
        <f t="shared" si="107"/>
        <v>14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6.136721388093509</v>
      </c>
      <c r="AH286" t="str">
        <f t="shared" si="110"/>
        <v xml:space="preserve"> </v>
      </c>
      <c r="AI286">
        <f t="shared" si="94"/>
        <v>10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58.735400490608846</v>
      </c>
      <c r="AR286">
        <v>69.335686453470885</v>
      </c>
      <c r="AS286">
        <v>7.93793568697998</v>
      </c>
      <c r="AT286">
        <v>-58.735400490608846</v>
      </c>
      <c r="AU286">
        <v>-69.335686453470885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9</v>
      </c>
      <c r="D287" s="3">
        <v>1</v>
      </c>
      <c r="E287" s="3">
        <v>10</v>
      </c>
      <c r="F287" s="3">
        <v>20</v>
      </c>
      <c r="G287" s="4">
        <v>179</v>
      </c>
      <c r="H287" s="4">
        <v>173.64</v>
      </c>
      <c r="I287" s="5">
        <v>16695.649221600001</v>
      </c>
      <c r="J287" s="4">
        <v>25.125162783967586</v>
      </c>
      <c r="K287" s="4">
        <v>21.621217781098242</v>
      </c>
      <c r="L287" s="4">
        <v>14.475452622067859</v>
      </c>
      <c r="M287" s="4">
        <v>12.910762236025802</v>
      </c>
      <c r="N287" s="4">
        <v>8.0310000000000006</v>
      </c>
      <c r="O287" s="4">
        <v>16.39130434782609</v>
      </c>
      <c r="P287" s="4">
        <v>0.90992858788297637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-29.323531347931574</v>
      </c>
      <c r="AR287">
        <v>-9.801181395606374</v>
      </c>
      <c r="AS287">
        <v>3.086846348767569</v>
      </c>
      <c r="AT287">
        <v>29.323531347931574</v>
      </c>
      <c r="AU287">
        <v>9.801181395606374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54.19</v>
      </c>
      <c r="I288" s="5">
        <v>15594.278246949998</v>
      </c>
      <c r="J288" s="4">
        <v>27.231155778894472</v>
      </c>
      <c r="K288" s="4">
        <v>18.369491525423726</v>
      </c>
      <c r="L288" s="4" t="s">
        <v>1238</v>
      </c>
      <c r="M288" s="4" t="s">
        <v>1238</v>
      </c>
      <c r="N288" s="4">
        <v>2.95</v>
      </c>
      <c r="O288" s="4">
        <v>-1.0067114093959666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>
        <v>-40.163439269711951</v>
      </c>
      <c r="AR288" t="e">
        <v>#VALUE!</v>
      </c>
      <c r="AS288" t="s">
        <v>137</v>
      </c>
      <c r="AT288">
        <v>40.163439269711951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10</v>
      </c>
      <c r="D289" s="3">
        <v>2</v>
      </c>
      <c r="E289" s="3">
        <v>17</v>
      </c>
      <c r="F289" s="3">
        <v>29</v>
      </c>
      <c r="G289" s="4">
        <v>23</v>
      </c>
      <c r="H289" s="4">
        <v>24.34</v>
      </c>
      <c r="I289" s="5">
        <v>6729.3936625199995</v>
      </c>
      <c r="J289" s="4">
        <v>8.8220369699166366</v>
      </c>
      <c r="K289" s="4">
        <v>10.774679061531652</v>
      </c>
      <c r="L289" s="4">
        <v>6.1226014674729603</v>
      </c>
      <c r="M289" s="4">
        <v>6.7072935493181127</v>
      </c>
      <c r="N289" s="4">
        <v>2.2589999999999999</v>
      </c>
      <c r="O289" s="4">
        <v>-19.893617021276594</v>
      </c>
      <c r="P289" s="4">
        <v>4.9260476581758423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-0.54591459389085673</v>
      </c>
      <c r="W289" s="37" t="str">
        <f t="shared" si="104"/>
        <v/>
      </c>
      <c r="X289" s="37">
        <f t="shared" si="105"/>
        <v>-0.53558006654788193</v>
      </c>
      <c r="Y289" t="str">
        <f t="shared" si="89"/>
        <v xml:space="preserve"> </v>
      </c>
      <c r="Z289" s="1">
        <f t="shared" si="106"/>
        <v>25</v>
      </c>
      <c r="AA289" t="str">
        <f t="shared" si="90"/>
        <v xml:space="preserve"> </v>
      </c>
      <c r="AB289" s="1">
        <f t="shared" si="107"/>
        <v>33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4.9260476610958426</v>
      </c>
      <c r="AH289" t="str">
        <f t="shared" si="110"/>
        <v xml:space="preserve"> </v>
      </c>
      <c r="AI289">
        <f t="shared" si="94"/>
        <v>22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369</v>
      </c>
      <c r="AP289" t="s">
        <v>1248</v>
      </c>
      <c r="AQ289">
        <v>54.591459389085671</v>
      </c>
      <c r="AR289">
        <v>53.558006654788194</v>
      </c>
      <c r="AS289">
        <v>-5.5053410024650802</v>
      </c>
      <c r="AT289">
        <v>-54.591459389085671</v>
      </c>
      <c r="AU289">
        <v>-53.558006654788194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0</v>
      </c>
      <c r="D290" s="3">
        <v>0</v>
      </c>
      <c r="E290" s="3">
        <v>6</v>
      </c>
      <c r="F290" s="3">
        <v>6</v>
      </c>
      <c r="G290" s="4">
        <v>50</v>
      </c>
      <c r="H290" s="4">
        <v>45.6</v>
      </c>
      <c r="I290" s="5">
        <v>6001.0874064</v>
      </c>
      <c r="J290" s="4">
        <v>17.8125</v>
      </c>
      <c r="K290" s="4">
        <v>18.26191429715659</v>
      </c>
      <c r="L290" s="4">
        <v>10.849189524465887</v>
      </c>
      <c r="M290" s="4">
        <v>10.866669059672832</v>
      </c>
      <c r="N290" s="4">
        <v>2.4969999999999999</v>
      </c>
      <c r="O290" s="4">
        <v>-2.8404669260700373</v>
      </c>
      <c r="P290" s="4">
        <v>3.5964912280701755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3.5964912310001753</v>
      </c>
      <c r="AH290" t="str">
        <f t="shared" si="110"/>
        <v xml:space="preserve"> </v>
      </c>
      <c r="AI290">
        <f t="shared" si="94"/>
        <v>59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8.3160008975166839</v>
      </c>
      <c r="AR290">
        <v>17.705245005249626</v>
      </c>
      <c r="AS290">
        <v>9.6491228070175303</v>
      </c>
      <c r="AT290">
        <v>-8.3160008975166839</v>
      </c>
      <c r="AU290">
        <v>-17.705245005249626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14</v>
      </c>
      <c r="D291" s="3">
        <v>0</v>
      </c>
      <c r="E291" s="3">
        <v>5</v>
      </c>
      <c r="F291" s="3">
        <v>19</v>
      </c>
      <c r="G291" s="4">
        <v>70</v>
      </c>
      <c r="H291" s="4">
        <v>70.349999999999994</v>
      </c>
      <c r="I291" s="5">
        <v>21667.402119909999</v>
      </c>
      <c r="J291" s="4">
        <v>12.682531097890751</v>
      </c>
      <c r="K291" s="4">
        <v>11.261405474627821</v>
      </c>
      <c r="L291" s="4">
        <v>10.004672905448096</v>
      </c>
      <c r="M291" s="4">
        <v>9.3494580767343152</v>
      </c>
      <c r="N291" s="4">
        <v>6.2469999999999999</v>
      </c>
      <c r="O291" s="4">
        <v>8.8327526132404124</v>
      </c>
      <c r="P291" s="4">
        <v>0.46908315565031988</v>
      </c>
      <c r="Q291" s="36">
        <f t="shared" si="98"/>
        <v>73.684210529255793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-0.34720832572843097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87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57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34.720832572843094</v>
      </c>
      <c r="AR291">
        <v>24.111187872625749</v>
      </c>
      <c r="AS291">
        <v>-0.49751243781093191</v>
      </c>
      <c r="AT291">
        <v>-34.720832572843094</v>
      </c>
      <c r="AU291">
        <v>-24.111187872625749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13</v>
      </c>
      <c r="D292" s="3">
        <v>1</v>
      </c>
      <c r="E292" s="3">
        <v>6</v>
      </c>
      <c r="F292" s="3">
        <v>20</v>
      </c>
      <c r="G292" s="4">
        <v>210.5</v>
      </c>
      <c r="H292" s="4">
        <v>195.28</v>
      </c>
      <c r="I292" s="5">
        <v>18961.687999999998</v>
      </c>
      <c r="J292" s="4">
        <v>17.356679406274999</v>
      </c>
      <c r="K292" s="4">
        <v>16.345526073491254</v>
      </c>
      <c r="L292" s="4">
        <v>12.216108811400558</v>
      </c>
      <c r="M292" s="4">
        <v>11.789233237329503</v>
      </c>
      <c r="N292" s="4">
        <v>11.947000000000001</v>
      </c>
      <c r="O292" s="4">
        <v>5.5388692579505356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10.662187839606585</v>
      </c>
      <c r="AR292">
        <v>7.3367020313978015</v>
      </c>
      <c r="AS292">
        <v>7.7939369111020174</v>
      </c>
      <c r="AT292">
        <v>-10.662187839606585</v>
      </c>
      <c r="AU292">
        <v>-7.3367020313978015</v>
      </c>
      <c r="AV292" t="s">
        <v>1632</v>
      </c>
    </row>
    <row r="293" spans="1:48" x14ac:dyDescent="0.25">
      <c r="A293">
        <v>2.9600000000000142E-9</v>
      </c>
      <c r="B293" t="s">
        <v>1217</v>
      </c>
      <c r="C293" s="3">
        <v>18</v>
      </c>
      <c r="D293" s="3">
        <v>0</v>
      </c>
      <c r="E293" s="3">
        <v>1</v>
      </c>
      <c r="F293" s="3">
        <v>19</v>
      </c>
      <c r="G293" s="4">
        <v>255</v>
      </c>
      <c r="H293" s="4">
        <v>228.55</v>
      </c>
      <c r="I293" s="5">
        <v>50524.325528950001</v>
      </c>
      <c r="J293" s="4">
        <v>22.804829375374176</v>
      </c>
      <c r="K293" s="4">
        <v>19.656833232992174</v>
      </c>
      <c r="L293" s="4">
        <v>16.47613520655279</v>
      </c>
      <c r="M293" s="4">
        <v>14.918306906335056</v>
      </c>
      <c r="N293" s="4">
        <v>11.627000000000001</v>
      </c>
      <c r="O293" s="4">
        <v>15.347222222222229</v>
      </c>
      <c r="P293" s="4">
        <v>1.4198206081820171</v>
      </c>
      <c r="Q293" s="36">
        <f t="shared" si="98"/>
        <v>94.736842108223158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>
        <f t="shared" si="92"/>
        <v>5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1217</v>
      </c>
      <c r="AP293" t="s">
        <v>1244</v>
      </c>
      <c r="AQ293">
        <v>-17.380376476299841</v>
      </c>
      <c r="AR293">
        <v>-24.977032341998328</v>
      </c>
      <c r="AS293">
        <v>11.57295996499672</v>
      </c>
      <c r="AT293">
        <v>17.380376476299841</v>
      </c>
      <c r="AU293">
        <v>24.977032341998328</v>
      </c>
      <c r="AV293" t="s">
        <v>1633</v>
      </c>
    </row>
    <row r="294" spans="1:48" x14ac:dyDescent="0.25">
      <c r="A294">
        <v>2.9700000000000144E-9</v>
      </c>
      <c r="B294" t="s">
        <v>923</v>
      </c>
      <c r="C294" s="3">
        <v>17</v>
      </c>
      <c r="D294" s="3">
        <v>6</v>
      </c>
      <c r="E294" s="3">
        <v>12</v>
      </c>
      <c r="F294" s="3">
        <v>35</v>
      </c>
      <c r="G294" s="4">
        <v>232.32679748535156</v>
      </c>
      <c r="H294" s="4">
        <v>222.64</v>
      </c>
      <c r="I294" s="5">
        <v>119596.85951927998</v>
      </c>
      <c r="J294" s="4">
        <v>30.561427590940287</v>
      </c>
      <c r="K294" s="4">
        <v>27.284313725490193</v>
      </c>
      <c r="L294" s="4">
        <v>16.407281862699584</v>
      </c>
      <c r="M294" s="4">
        <v>15.273785648391851</v>
      </c>
      <c r="N294" s="4">
        <v>8.16</v>
      </c>
      <c r="O294" s="4">
        <v>11.171662125340603</v>
      </c>
      <c r="P294" s="4">
        <v>1.7166726554078333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923</v>
      </c>
      <c r="AP294" t="s">
        <v>1242</v>
      </c>
      <c r="AQ294">
        <v>-57.30492069155806</v>
      </c>
      <c r="AR294">
        <v>-24.454756548936473</v>
      </c>
      <c r="AS294">
        <v>4.3508792154830944</v>
      </c>
      <c r="AT294">
        <v>57.30492069155806</v>
      </c>
      <c r="AU294">
        <v>24.454756548936473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13</v>
      </c>
      <c r="D295" s="3">
        <v>0</v>
      </c>
      <c r="E295" s="3">
        <v>2</v>
      </c>
      <c r="F295" s="3">
        <v>15</v>
      </c>
      <c r="G295" s="4">
        <v>40</v>
      </c>
      <c r="H295" s="4">
        <v>33.200000000000003</v>
      </c>
      <c r="I295" s="5">
        <v>10174.524754800001</v>
      </c>
      <c r="J295" s="4">
        <v>14.163822525597272</v>
      </c>
      <c r="K295" s="4">
        <v>13.009404388714735</v>
      </c>
      <c r="L295" s="4">
        <v>10.46302003494387</v>
      </c>
      <c r="M295" s="4">
        <v>9.8578062123212451</v>
      </c>
      <c r="N295" s="4">
        <v>2.3439999999999999</v>
      </c>
      <c r="O295" s="4">
        <v>7.0319634703196314</v>
      </c>
      <c r="P295" s="4" t="s">
        <v>137</v>
      </c>
      <c r="Q295" s="36">
        <f t="shared" si="98"/>
        <v>86.666666669646673</v>
      </c>
      <c r="R295" t="str">
        <f t="shared" si="99"/>
        <v xml:space="preserve"> </v>
      </c>
      <c r="S295" s="37">
        <f t="shared" si="100"/>
        <v>0.20481928008843361</v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>
        <f t="shared" si="91"/>
        <v>41</v>
      </c>
      <c r="AD295" s="1" t="str">
        <f t="shared" si="108"/>
        <v xml:space="preserve"> </v>
      </c>
      <c r="AE295">
        <f t="shared" si="92"/>
        <v>18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27.096370990900031</v>
      </c>
      <c r="AR295">
        <v>20.634470589796383</v>
      </c>
      <c r="AS295">
        <v>20.481927710843362</v>
      </c>
      <c r="AT295">
        <v>-27.096370990900031</v>
      </c>
      <c r="AU295">
        <v>-20.634470589796383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0</v>
      </c>
      <c r="E296" s="3">
        <v>11</v>
      </c>
      <c r="F296" s="3">
        <v>20</v>
      </c>
      <c r="G296" s="4">
        <v>148</v>
      </c>
      <c r="H296" s="4">
        <v>141.12</v>
      </c>
      <c r="I296" s="5">
        <v>135493.65440351999</v>
      </c>
      <c r="J296" s="4">
        <v>24.284976768198245</v>
      </c>
      <c r="K296" s="4">
        <v>20.755993528460067</v>
      </c>
      <c r="L296" s="4">
        <v>19.758329999337619</v>
      </c>
      <c r="M296" s="4">
        <v>17.36150606476847</v>
      </c>
      <c r="N296" s="4">
        <v>6.7990000000000004</v>
      </c>
      <c r="O296" s="4">
        <v>12.566225165562919</v>
      </c>
      <c r="P296" s="4">
        <v>2.0571145124716552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2.057114515461655</v>
      </c>
      <c r="AH296" t="str">
        <f t="shared" si="110"/>
        <v xml:space="preserve"> </v>
      </c>
      <c r="AI296">
        <f t="shared" si="94"/>
        <v>175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-24.998949514066872</v>
      </c>
      <c r="AR296">
        <v>-49.873584817937356</v>
      </c>
      <c r="AS296">
        <v>4.8752834467120199</v>
      </c>
      <c r="AT296">
        <v>24.998949514066872</v>
      </c>
      <c r="AU296">
        <v>49.873584817937356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13</v>
      </c>
      <c r="D297" s="3">
        <v>0</v>
      </c>
      <c r="E297" s="3">
        <v>11</v>
      </c>
      <c r="F297" s="3">
        <v>24</v>
      </c>
      <c r="G297" s="4">
        <v>453.5</v>
      </c>
      <c r="H297" s="4">
        <v>437.85</v>
      </c>
      <c r="I297" s="5">
        <v>123446.27570310001</v>
      </c>
      <c r="J297" s="4">
        <v>20.248335183129857</v>
      </c>
      <c r="K297" s="4">
        <v>18.054925570079586</v>
      </c>
      <c r="L297" s="4">
        <v>14.223166228992403</v>
      </c>
      <c r="M297" s="4">
        <v>13.490876817013362</v>
      </c>
      <c r="N297" s="4">
        <v>24.251000000000001</v>
      </c>
      <c r="O297" s="4">
        <v>10.482915717539873</v>
      </c>
      <c r="P297" s="4">
        <v>2.1128240264930911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2.1128240294930909</v>
      </c>
      <c r="AH297" t="str">
        <f t="shared" si="110"/>
        <v xml:space="preserve"> </v>
      </c>
      <c r="AI297">
        <f t="shared" si="94"/>
        <v>173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-4.2216614600341984</v>
      </c>
      <c r="AR297">
        <v>-7.8875041702399784</v>
      </c>
      <c r="AS297">
        <v>3.5742834303985394</v>
      </c>
      <c r="AT297">
        <v>4.2216614600341984</v>
      </c>
      <c r="AU297">
        <v>7.8875041702399784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9</v>
      </c>
      <c r="D298" s="3">
        <v>0</v>
      </c>
      <c r="E298" s="3">
        <v>3</v>
      </c>
      <c r="F298" s="3">
        <v>12</v>
      </c>
      <c r="G298" s="4">
        <v>70</v>
      </c>
      <c r="H298" s="4">
        <v>61.11</v>
      </c>
      <c r="I298" s="5">
        <v>12119.983149329999</v>
      </c>
      <c r="J298" s="4">
        <v>9.1660416979151051</v>
      </c>
      <c r="K298" s="4">
        <v>5.996467471298204</v>
      </c>
      <c r="L298" s="4" t="s">
        <v>1238</v>
      </c>
      <c r="M298" s="4" t="s">
        <v>1238</v>
      </c>
      <c r="N298" s="4">
        <v>10.191000000000001</v>
      </c>
      <c r="O298" s="4">
        <v>51.877794336810744</v>
      </c>
      <c r="P298" s="4">
        <v>2.6885943380788744</v>
      </c>
      <c r="Q298" s="36">
        <f t="shared" si="98"/>
        <v>75.000000003010001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/>
      </c>
      <c r="V298" s="37">
        <f t="shared" si="103"/>
        <v>-0.52820807926738356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28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50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2.6885943410888742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131</v>
      </c>
      <c r="AJ298" t="str">
        <f t="shared" ref="AJ298:AJ361" si="119">IF(ISERROR((RANK(AH298,AH$7:AH$391,0)))=TRUE," ",((RANK(AH298,AH$7:AH$391,0))))</f>
        <v xml:space="preserve"> </v>
      </c>
      <c r="AK298">
        <f t="shared" si="111"/>
        <v>51.877794339820746</v>
      </c>
      <c r="AL298" t="str">
        <f t="shared" si="112"/>
        <v xml:space="preserve"> </v>
      </c>
      <c r="AM298">
        <f t="shared" ref="AM298:AM361" si="120">IF(ISERROR((RANK(AK298,AK$7:AK$391,0)))=TRUE," ",((RANK(AK298,AK$7:AK$391,0))))</f>
        <v>10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52.820807926738354</v>
      </c>
      <c r="AR298" t="e">
        <v>#VALUE!</v>
      </c>
      <c r="AS298">
        <v>14.547537227949592</v>
      </c>
      <c r="AT298">
        <v>-52.820807926738354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1218</v>
      </c>
      <c r="C299" s="3">
        <v>5</v>
      </c>
      <c r="D299" s="3">
        <v>1</v>
      </c>
      <c r="E299" s="3">
        <v>5</v>
      </c>
      <c r="F299" s="3">
        <v>11</v>
      </c>
      <c r="G299" s="4">
        <v>58.5</v>
      </c>
      <c r="H299" s="4">
        <v>59.74</v>
      </c>
      <c r="I299" s="5">
        <v>14580.73994806</v>
      </c>
      <c r="J299" s="4">
        <v>26.007836308228121</v>
      </c>
      <c r="K299" s="4">
        <v>24.778100373289092</v>
      </c>
      <c r="L299" s="4">
        <v>16.147145586549485</v>
      </c>
      <c r="M299" s="4">
        <v>14.879253521126762</v>
      </c>
      <c r="N299" s="4">
        <v>2.2970000000000002</v>
      </c>
      <c r="O299" s="4">
        <v>5.852534562211992</v>
      </c>
      <c r="P299" s="4">
        <v>2.5443588885169066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2.5443588915369064</v>
      </c>
      <c r="AH299" t="str">
        <f t="shared" si="110"/>
        <v xml:space="preserve"> </v>
      </c>
      <c r="AI299">
        <f t="shared" si="118"/>
        <v>142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1218</v>
      </c>
      <c r="AP299" t="s">
        <v>1250</v>
      </c>
      <c r="AQ299">
        <v>-33.86680369072954</v>
      </c>
      <c r="AR299">
        <v>-22.48153531773367</v>
      </c>
      <c r="AS299">
        <v>-2.0756611985269569</v>
      </c>
      <c r="AT299">
        <v>33.86680369072954</v>
      </c>
      <c r="AU299">
        <v>22.48153531773367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24</v>
      </c>
      <c r="D300" s="3">
        <v>1</v>
      </c>
      <c r="E300" s="3">
        <v>7</v>
      </c>
      <c r="F300" s="3">
        <v>32</v>
      </c>
      <c r="G300" s="4">
        <v>134</v>
      </c>
      <c r="H300" s="4">
        <v>125.42</v>
      </c>
      <c r="I300" s="5">
        <v>96131.348430600003</v>
      </c>
      <c r="J300" s="4">
        <v>24.544031311154598</v>
      </c>
      <c r="K300" s="4">
        <v>22.003508771929823</v>
      </c>
      <c r="L300" s="4">
        <v>14.927322741888931</v>
      </c>
      <c r="M300" s="4">
        <v>14.456255754845897</v>
      </c>
      <c r="N300" s="4">
        <v>5.7</v>
      </c>
      <c r="O300" s="4">
        <v>11.197815060476</v>
      </c>
      <c r="P300" s="4">
        <v>1.6807526710253549</v>
      </c>
      <c r="Q300" s="36">
        <f t="shared" si="98"/>
        <v>75.000000003029996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49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-26.332347772812369</v>
      </c>
      <c r="AR300">
        <v>-13.228768379524825</v>
      </c>
      <c r="AS300">
        <v>6.8410141923138212</v>
      </c>
      <c r="AT300">
        <v>26.332347772812369</v>
      </c>
      <c r="AU300">
        <v>13.228768379524825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16</v>
      </c>
      <c r="D301" s="3">
        <v>2</v>
      </c>
      <c r="E301" s="3">
        <v>5</v>
      </c>
      <c r="F301" s="3">
        <v>23</v>
      </c>
      <c r="G301" s="4">
        <v>350</v>
      </c>
      <c r="H301" s="4">
        <v>339.3</v>
      </c>
      <c r="I301" s="5">
        <v>49384.595871000005</v>
      </c>
      <c r="J301" s="4">
        <v>23.757176865985159</v>
      </c>
      <c r="K301" s="4">
        <v>20.324667545225832</v>
      </c>
      <c r="L301" s="4">
        <v>17.196958194857444</v>
      </c>
      <c r="M301" s="4">
        <v>15.999838886854633</v>
      </c>
      <c r="N301" s="4">
        <v>16.693999999999999</v>
      </c>
      <c r="O301" s="4">
        <v>14.735395189003425</v>
      </c>
      <c r="P301" s="4">
        <v>1.3781314470969643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-22.282272699425711</v>
      </c>
      <c r="AR301">
        <v>-30.44471737813339</v>
      </c>
      <c r="AS301">
        <v>3.1535514294134925</v>
      </c>
      <c r="AT301">
        <v>22.282272699425711</v>
      </c>
      <c r="AU301">
        <v>30.44471737813339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5</v>
      </c>
      <c r="D302" s="3">
        <v>2</v>
      </c>
      <c r="E302" s="3">
        <v>16</v>
      </c>
      <c r="F302" s="3">
        <v>23</v>
      </c>
      <c r="G302" s="4">
        <v>59</v>
      </c>
      <c r="H302" s="4">
        <v>57.97</v>
      </c>
      <c r="I302" s="5">
        <v>29987.622453799999</v>
      </c>
      <c r="J302" s="4">
        <v>13.244231208590358</v>
      </c>
      <c r="K302" s="4">
        <v>12.646160558464222</v>
      </c>
      <c r="L302" s="4">
        <v>6.6655165907814027</v>
      </c>
      <c r="M302" s="4">
        <v>6.5964511495877769</v>
      </c>
      <c r="N302" s="4">
        <v>4.5840000000000005</v>
      </c>
      <c r="O302" s="4">
        <v>7.3536299765807973</v>
      </c>
      <c r="P302" s="4">
        <v>1.2920476108331898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-0.31829665558373055</v>
      </c>
      <c r="W302" s="37" t="str">
        <f t="shared" si="104"/>
        <v/>
      </c>
      <c r="X302" s="37">
        <f t="shared" si="105"/>
        <v>-0.49439812668513206</v>
      </c>
      <c r="Y302" t="str">
        <f t="shared" si="113"/>
        <v xml:space="preserve"> </v>
      </c>
      <c r="Z302" s="1">
        <f t="shared" si="106"/>
        <v>94</v>
      </c>
      <c r="AA302" t="str">
        <f t="shared" si="114"/>
        <v xml:space="preserve"> </v>
      </c>
      <c r="AB302" s="1">
        <f t="shared" si="107"/>
        <v>40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>
        <v>31.829665558373055</v>
      </c>
      <c r="AR302">
        <v>49.439812668513206</v>
      </c>
      <c r="AS302">
        <v>1.7767810936691442</v>
      </c>
      <c r="AT302">
        <v>-31.829665558373055</v>
      </c>
      <c r="AU302">
        <v>-49.439812668513206</v>
      </c>
      <c r="AV302" t="s">
        <v>1642</v>
      </c>
    </row>
    <row r="303" spans="1:48" x14ac:dyDescent="0.25">
      <c r="A303">
        <v>3.0600000000000159E-9</v>
      </c>
      <c r="B303" t="s">
        <v>1219</v>
      </c>
      <c r="C303" s="3">
        <v>4</v>
      </c>
      <c r="D303" s="3">
        <v>1</v>
      </c>
      <c r="E303" s="3">
        <v>3</v>
      </c>
      <c r="F303" s="3">
        <v>8</v>
      </c>
      <c r="G303" s="4">
        <v>98</v>
      </c>
      <c r="H303" s="4">
        <v>95.17</v>
      </c>
      <c r="I303" s="5">
        <v>13903.586299039998</v>
      </c>
      <c r="J303" s="4">
        <v>29.592661691542286</v>
      </c>
      <c r="K303" s="4">
        <v>26.891777338231137</v>
      </c>
      <c r="L303" s="4">
        <v>17.891831392124239</v>
      </c>
      <c r="M303" s="4">
        <v>16.267761976802824</v>
      </c>
      <c r="N303" s="4">
        <v>3.5390000000000001</v>
      </c>
      <c r="O303" s="4">
        <v>9.9068322981366439</v>
      </c>
      <c r="P303" s="4">
        <v>0.91205211726384361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1219</v>
      </c>
      <c r="AP303" t="s">
        <v>1239</v>
      </c>
      <c r="AQ303">
        <v>-52.318516096418534</v>
      </c>
      <c r="AR303">
        <v>-35.71556451307687</v>
      </c>
      <c r="AS303">
        <v>2.9736261426920318</v>
      </c>
      <c r="AT303">
        <v>52.318516096418534</v>
      </c>
      <c r="AU303">
        <v>35.71556451307687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12</v>
      </c>
      <c r="D304" s="3">
        <v>1</v>
      </c>
      <c r="E304" s="3">
        <v>8</v>
      </c>
      <c r="F304" s="3">
        <v>21</v>
      </c>
      <c r="G304" s="4">
        <v>95</v>
      </c>
      <c r="H304" s="4">
        <v>82.6</v>
      </c>
      <c r="I304" s="5">
        <v>27539.734062399999</v>
      </c>
      <c r="J304" s="4">
        <v>8.286516853932584</v>
      </c>
      <c r="K304" s="4">
        <v>8.2213596098337796</v>
      </c>
      <c r="L304" s="4">
        <v>6.5738519556931942</v>
      </c>
      <c r="M304" s="4">
        <v>6.5670810131739783</v>
      </c>
      <c r="N304" s="4">
        <v>10.047000000000001</v>
      </c>
      <c r="O304" s="4">
        <v>4.0708514605345005</v>
      </c>
      <c r="P304" s="4">
        <v>5.4491525423728824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0.15012106844530268</v>
      </c>
      <c r="T304" s="37" t="str">
        <f t="shared" si="101"/>
        <v/>
      </c>
      <c r="U304" s="37" t="str">
        <f t="shared" si="102"/>
        <v/>
      </c>
      <c r="V304" s="37">
        <f t="shared" si="103"/>
        <v>-0.57347873470951982</v>
      </c>
      <c r="W304" s="37" t="str">
        <f t="shared" si="104"/>
        <v/>
      </c>
      <c r="X304" s="37">
        <f t="shared" si="105"/>
        <v>-0.50135119785165205</v>
      </c>
      <c r="Y304" t="str">
        <f t="shared" si="113"/>
        <v xml:space="preserve"> </v>
      </c>
      <c r="Z304" s="1">
        <f t="shared" si="106"/>
        <v>19</v>
      </c>
      <c r="AA304" t="str">
        <f t="shared" si="114"/>
        <v xml:space="preserve"> </v>
      </c>
      <c r="AB304" s="1">
        <f t="shared" si="107"/>
        <v>38</v>
      </c>
      <c r="AC304">
        <f t="shared" si="115"/>
        <v>69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5.4491525454428826</v>
      </c>
      <c r="AH304" t="str">
        <f t="shared" si="110"/>
        <v xml:space="preserve"> </v>
      </c>
      <c r="AI304">
        <f t="shared" si="118"/>
        <v>16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223</v>
      </c>
      <c r="AP304" t="s">
        <v>1242</v>
      </c>
      <c r="AQ304">
        <v>57.347873470951981</v>
      </c>
      <c r="AR304">
        <v>50.135119785165202</v>
      </c>
      <c r="AS304">
        <v>15.012106537530268</v>
      </c>
      <c r="AT304">
        <v>-57.347873470951981</v>
      </c>
      <c r="AU304">
        <v>-50.135119785165202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2</v>
      </c>
      <c r="D305" s="3">
        <v>6</v>
      </c>
      <c r="E305" s="3">
        <v>9</v>
      </c>
      <c r="F305" s="3">
        <v>17</v>
      </c>
      <c r="G305" s="4">
        <v>17.75</v>
      </c>
      <c r="H305" s="4">
        <v>16.670000000000002</v>
      </c>
      <c r="I305" s="5">
        <v>5150.4515009900006</v>
      </c>
      <c r="J305" s="4">
        <v>4.1873901029891991</v>
      </c>
      <c r="K305" s="4">
        <v>6.2481259370314843</v>
      </c>
      <c r="L305" s="4">
        <v>3.4660021023367493</v>
      </c>
      <c r="M305" s="4">
        <v>4.2731091984938132</v>
      </c>
      <c r="N305" s="4">
        <v>2.6680000000000001</v>
      </c>
      <c r="O305" s="4">
        <v>-36.172248803827742</v>
      </c>
      <c r="P305" s="4">
        <v>9.0521895620875821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-0.78446783413658427</v>
      </c>
      <c r="W305" s="37" t="str">
        <f t="shared" si="104"/>
        <v/>
      </c>
      <c r="X305" s="37">
        <f t="shared" si="105"/>
        <v>-0.73709207201158677</v>
      </c>
      <c r="Y305" t="str">
        <f t="shared" si="113"/>
        <v xml:space="preserve"> </v>
      </c>
      <c r="Z305" s="1">
        <f t="shared" si="106"/>
        <v>2</v>
      </c>
      <c r="AA305" t="str">
        <f t="shared" si="114"/>
        <v xml:space="preserve"> </v>
      </c>
      <c r="AB305" s="1">
        <f t="shared" si="107"/>
        <v>9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9.0521895651675823</v>
      </c>
      <c r="AH305" t="str">
        <f t="shared" si="110"/>
        <v xml:space="preserve"> </v>
      </c>
      <c r="AI305">
        <f t="shared" si="118"/>
        <v>2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78.446783413658423</v>
      </c>
      <c r="AR305">
        <v>73.709207201158677</v>
      </c>
      <c r="AS305">
        <v>6.4787042591481603</v>
      </c>
      <c r="AT305">
        <v>-78.446783413658423</v>
      </c>
      <c r="AU305">
        <v>-73.709207201158677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38</v>
      </c>
      <c r="D306" s="3">
        <v>1</v>
      </c>
      <c r="E306" s="3">
        <v>2</v>
      </c>
      <c r="F306" s="3">
        <v>41</v>
      </c>
      <c r="G306" s="4">
        <v>360</v>
      </c>
      <c r="H306" s="4">
        <v>340.95</v>
      </c>
      <c r="I306" s="5">
        <v>342691.90127579996</v>
      </c>
      <c r="J306" s="4" t="s">
        <v>1238</v>
      </c>
      <c r="K306" s="4">
        <v>37.761656883375785</v>
      </c>
      <c r="L306" s="4">
        <v>33.76580063176587</v>
      </c>
      <c r="M306" s="4">
        <v>29.311204785107314</v>
      </c>
      <c r="N306" s="4">
        <v>9.0289999999999999</v>
      </c>
      <c r="O306" s="4">
        <v>16.203346203346193</v>
      </c>
      <c r="P306" s="4">
        <v>0.42058952925648924</v>
      </c>
      <c r="Q306" s="36">
        <f t="shared" si="98"/>
        <v>92.682926832358291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6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-156.12496527288377</v>
      </c>
      <c r="AS306">
        <v>5.5873295204575513</v>
      </c>
      <c r="AT306" t="e">
        <v>#VALUE!</v>
      </c>
      <c r="AU306">
        <v>156.12496527288377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6</v>
      </c>
      <c r="D307" s="3">
        <v>0</v>
      </c>
      <c r="E307" s="3">
        <v>12</v>
      </c>
      <c r="F307" s="3">
        <v>18</v>
      </c>
      <c r="G307" s="4">
        <v>142</v>
      </c>
      <c r="H307" s="4">
        <v>145.51</v>
      </c>
      <c r="I307" s="5">
        <v>16597.723143089999</v>
      </c>
      <c r="J307" s="4" t="s">
        <v>1238</v>
      </c>
      <c r="K307" s="4" t="s">
        <v>1238</v>
      </c>
      <c r="L307" s="4">
        <v>22.737227276274869</v>
      </c>
      <c r="M307" s="4">
        <v>22.106942827442829</v>
      </c>
      <c r="N307" s="4">
        <v>2.66</v>
      </c>
      <c r="O307" s="4">
        <v>18.32740213523131</v>
      </c>
      <c r="P307" s="4">
        <v>2.7558243419696242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2.755824345069624</v>
      </c>
      <c r="AH307" t="str">
        <f t="shared" si="110"/>
        <v xml:space="preserve"> </v>
      </c>
      <c r="AI307">
        <f t="shared" si="118"/>
        <v>123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-72.469523529050335</v>
      </c>
      <c r="AS307">
        <v>-2.4122053467115601</v>
      </c>
      <c r="AT307" t="e">
        <v>#VALUE!</v>
      </c>
      <c r="AU307">
        <v>72.469523529050335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3</v>
      </c>
      <c r="D308" s="3">
        <v>6</v>
      </c>
      <c r="E308" s="3">
        <v>9</v>
      </c>
      <c r="F308" s="3">
        <v>18</v>
      </c>
      <c r="G308" s="4">
        <v>25</v>
      </c>
      <c r="H308" s="4">
        <v>22.84</v>
      </c>
      <c r="I308" s="5">
        <v>3226.5013477200005</v>
      </c>
      <c r="J308" s="4">
        <v>34.449472096530918</v>
      </c>
      <c r="K308" s="4" t="s">
        <v>1238</v>
      </c>
      <c r="L308" s="4">
        <v>11.432065362978838</v>
      </c>
      <c r="M308" s="4">
        <v>12.080934182590234</v>
      </c>
      <c r="N308" s="4">
        <v>0.45600000000000002</v>
      </c>
      <c r="O308" s="4">
        <v>-39.76221928665786</v>
      </c>
      <c r="P308" s="4">
        <v>13.156742556917688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13.156742560027688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>
        <v>-77.317354036736248</v>
      </c>
      <c r="AR308">
        <v>13.283935541108393</v>
      </c>
      <c r="AS308">
        <v>9.4570928196147097</v>
      </c>
      <c r="AT308">
        <v>77.317354036736248</v>
      </c>
      <c r="AU308">
        <v>-13.283935541108393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6</v>
      </c>
      <c r="D309" s="3">
        <v>1</v>
      </c>
      <c r="E309" s="3">
        <v>19</v>
      </c>
      <c r="F309" s="3">
        <v>26</v>
      </c>
      <c r="G309" s="4">
        <v>147</v>
      </c>
      <c r="H309" s="4">
        <v>144.9</v>
      </c>
      <c r="I309" s="5">
        <v>47373.203033100006</v>
      </c>
      <c r="J309" s="4">
        <v>24.571816177717483</v>
      </c>
      <c r="K309" s="4">
        <v>22.381835032437444</v>
      </c>
      <c r="L309" s="4">
        <v>16.167820223363286</v>
      </c>
      <c r="M309" s="4">
        <v>15.409526388075802</v>
      </c>
      <c r="N309" s="4">
        <v>5.8970000000000002</v>
      </c>
      <c r="O309" s="4">
        <v>-5.0402576489532969</v>
      </c>
      <c r="P309" s="4">
        <v>1.3561076604554865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457</v>
      </c>
      <c r="AP309" t="s">
        <v>1248</v>
      </c>
      <c r="AQ309">
        <v>-26.475361256658793</v>
      </c>
      <c r="AR309">
        <v>-22.638359398220075</v>
      </c>
      <c r="AS309">
        <v>1.449275362318847</v>
      </c>
      <c r="AT309">
        <v>26.475361256658793</v>
      </c>
      <c r="AU309">
        <v>22.638359398220075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13</v>
      </c>
      <c r="D310" s="3">
        <v>0</v>
      </c>
      <c r="E310" s="3">
        <v>6</v>
      </c>
      <c r="F310" s="3">
        <v>19</v>
      </c>
      <c r="G310" s="4">
        <v>52</v>
      </c>
      <c r="H310" s="4">
        <v>45.61</v>
      </c>
      <c r="I310" s="5">
        <v>12667.497910999999</v>
      </c>
      <c r="J310" s="4">
        <v>20.508093525179856</v>
      </c>
      <c r="K310" s="4">
        <v>18.084853291038858</v>
      </c>
      <c r="L310" s="4">
        <v>11.630941543257988</v>
      </c>
      <c r="M310" s="4">
        <v>11.981130469690887</v>
      </c>
      <c r="N310" s="4">
        <v>2.5220000000000002</v>
      </c>
      <c r="O310" s="4">
        <v>12.088888888888899</v>
      </c>
      <c r="P310" s="4">
        <v>1.1861433896075422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-5.5586822936833036</v>
      </c>
      <c r="AR310">
        <v>11.775392760704694</v>
      </c>
      <c r="AS310">
        <v>14.01008550756413</v>
      </c>
      <c r="AT310">
        <v>5.5586822936833036</v>
      </c>
      <c r="AU310">
        <v>-11.775392760704694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26</v>
      </c>
      <c r="D311" s="3">
        <v>0</v>
      </c>
      <c r="E311" s="3">
        <v>9</v>
      </c>
      <c r="F311" s="3">
        <v>35</v>
      </c>
      <c r="G311" s="4">
        <v>234</v>
      </c>
      <c r="H311" s="4">
        <v>217.09</v>
      </c>
      <c r="I311" s="5">
        <v>163489.03014134002</v>
      </c>
      <c r="J311" s="4">
        <v>27.682989033409843</v>
      </c>
      <c r="K311" s="4">
        <v>25.474067120394274</v>
      </c>
      <c r="L311" s="4">
        <v>18.42855710822063</v>
      </c>
      <c r="M311" s="4">
        <v>17.515228765386372</v>
      </c>
      <c r="N311" s="4">
        <v>8.5220000000000002</v>
      </c>
      <c r="O311" s="4">
        <v>8.6989795918367392</v>
      </c>
      <c r="P311" s="4">
        <v>2.3386613846791651</v>
      </c>
      <c r="Q311" s="36">
        <f t="shared" si="98"/>
        <v>74.285714288854294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53</v>
      </c>
      <c r="AF311" t="str">
        <f t="shared" si="117"/>
        <v xml:space="preserve"> </v>
      </c>
      <c r="AG311">
        <f t="shared" si="109"/>
        <v>2.3386613878191649</v>
      </c>
      <c r="AH311" t="str">
        <f t="shared" si="110"/>
        <v xml:space="preserve"> </v>
      </c>
      <c r="AI311">
        <f t="shared" si="118"/>
        <v>159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-42.489102691548261</v>
      </c>
      <c r="AR311">
        <v>-39.786809761943417</v>
      </c>
      <c r="AS311">
        <v>7.789396102998758</v>
      </c>
      <c r="AT311">
        <v>42.489102691548261</v>
      </c>
      <c r="AU311">
        <v>39.786809761943417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18</v>
      </c>
      <c r="D312" s="3">
        <v>0</v>
      </c>
      <c r="E312" s="3">
        <v>4</v>
      </c>
      <c r="F312" s="3">
        <v>22</v>
      </c>
      <c r="G312" s="4">
        <v>123</v>
      </c>
      <c r="H312" s="4">
        <v>109.36</v>
      </c>
      <c r="I312" s="5">
        <v>26195.883991359999</v>
      </c>
      <c r="J312" s="4">
        <v>16.889575289575287</v>
      </c>
      <c r="K312" s="4">
        <v>19.525084806284593</v>
      </c>
      <c r="L312" s="4">
        <v>15.824675501873289</v>
      </c>
      <c r="M312" s="4">
        <v>16.974943135467154</v>
      </c>
      <c r="N312" s="4">
        <v>5.601</v>
      </c>
      <c r="O312" s="4">
        <v>-14.48854961832061</v>
      </c>
      <c r="P312" s="4">
        <v>1.3423555230431603</v>
      </c>
      <c r="Q312" s="36">
        <f t="shared" si="98"/>
        <v>81.818181821331819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>
        <f t="shared" si="116"/>
        <v>27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13.066453013852918</v>
      </c>
      <c r="AR312">
        <v>-20.035491163769969</v>
      </c>
      <c r="AS312">
        <v>12.472567666422819</v>
      </c>
      <c r="AT312">
        <v>-13.066453013852918</v>
      </c>
      <c r="AU312">
        <v>20.035491163769969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8</v>
      </c>
      <c r="D313" s="3">
        <v>0</v>
      </c>
      <c r="E313" s="3">
        <v>13</v>
      </c>
      <c r="F313" s="3">
        <v>21</v>
      </c>
      <c r="G313" s="4">
        <v>167.5</v>
      </c>
      <c r="H313" s="4">
        <v>168.03</v>
      </c>
      <c r="I313" s="5">
        <v>29729.620152899999</v>
      </c>
      <c r="J313" s="4">
        <v>12.40531561461794</v>
      </c>
      <c r="K313" s="4">
        <v>11.43138989046874</v>
      </c>
      <c r="L313" s="4">
        <v>9.688324831376061</v>
      </c>
      <c r="M313" s="4">
        <v>9.4736431856693297</v>
      </c>
      <c r="N313" s="4">
        <v>14.699</v>
      </c>
      <c r="O313" s="4">
        <v>8.3198231392778155</v>
      </c>
      <c r="P313" s="4">
        <v>0.98196750580253522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-0.36147708312889626</v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>
        <f t="shared" si="106"/>
        <v>86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36.147708312889627</v>
      </c>
      <c r="AR313">
        <v>26.510794515141377</v>
      </c>
      <c r="AS313">
        <v>-0.31541986550021051</v>
      </c>
      <c r="AT313">
        <v>-36.147708312889627</v>
      </c>
      <c r="AU313">
        <v>-26.510794515141377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8</v>
      </c>
      <c r="D314" s="3">
        <v>1</v>
      </c>
      <c r="E314" s="3">
        <v>7</v>
      </c>
      <c r="F314" s="3">
        <v>16</v>
      </c>
      <c r="G314" s="4">
        <v>275</v>
      </c>
      <c r="H314" s="4">
        <v>277.83</v>
      </c>
      <c r="I314" s="5">
        <v>52454.304000000004</v>
      </c>
      <c r="J314" s="4">
        <v>33.939653066210603</v>
      </c>
      <c r="K314" s="4">
        <v>30.340722944195697</v>
      </c>
      <c r="L314" s="4">
        <v>24.314798771807038</v>
      </c>
      <c r="M314" s="4">
        <v>22.349745631356477</v>
      </c>
      <c r="N314" s="4">
        <v>9.157</v>
      </c>
      <c r="O314" s="4">
        <v>10.458383594692389</v>
      </c>
      <c r="P314" s="4">
        <v>0.8577187488752116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-74.693227860269346</v>
      </c>
      <c r="AR314">
        <v>-84.43593442257864</v>
      </c>
      <c r="AS314">
        <v>-1.0186085016016921</v>
      </c>
      <c r="AT314">
        <v>74.693227860269346</v>
      </c>
      <c r="AU314">
        <v>84.43593442257864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19</v>
      </c>
      <c r="D315" s="3">
        <v>1</v>
      </c>
      <c r="E315" s="3">
        <v>3</v>
      </c>
      <c r="F315" s="3">
        <v>23</v>
      </c>
      <c r="G315" s="4">
        <v>63</v>
      </c>
      <c r="H315" s="4">
        <v>59.68</v>
      </c>
      <c r="I315" s="5">
        <v>85518.038598079991</v>
      </c>
      <c r="J315" s="4">
        <v>24.191325496554519</v>
      </c>
      <c r="K315" s="4">
        <v>22.402402402402402</v>
      </c>
      <c r="L315" s="4">
        <v>19.623503151862465</v>
      </c>
      <c r="M315" s="4">
        <v>18.582728374516119</v>
      </c>
      <c r="N315" s="4">
        <v>2.6640000000000001</v>
      </c>
      <c r="O315" s="4">
        <v>7.8542510121457463</v>
      </c>
      <c r="P315" s="4">
        <v>1.988941018766756</v>
      </c>
      <c r="Q315" s="36">
        <f t="shared" si="98"/>
        <v>82.608695655353912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25</v>
      </c>
      <c r="AF315" t="str">
        <f t="shared" si="117"/>
        <v xml:space="preserve"> </v>
      </c>
      <c r="AG315" t="str">
        <f t="shared" si="109"/>
        <v xml:space="preserve"> </v>
      </c>
      <c r="AH315" t="str">
        <f t="shared" si="110"/>
        <v xml:space="preserve"> </v>
      </c>
      <c r="AI315" t="str">
        <f t="shared" si="118"/>
        <v xml:space="preserve"> 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-24.5169103221887</v>
      </c>
      <c r="AR315">
        <v>-48.850877789485068</v>
      </c>
      <c r="AS315">
        <v>5.5630026809651456</v>
      </c>
      <c r="AT315">
        <v>24.5169103221887</v>
      </c>
      <c r="AU315">
        <v>48.850877789485068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20</v>
      </c>
      <c r="D316" s="2">
        <v>1</v>
      </c>
      <c r="E316">
        <v>7</v>
      </c>
      <c r="F316">
        <v>28</v>
      </c>
      <c r="G316">
        <v>128</v>
      </c>
      <c r="H316">
        <v>117.33</v>
      </c>
      <c r="I316">
        <v>157266.49336562998</v>
      </c>
      <c r="J316">
        <v>22.778101339545721</v>
      </c>
      <c r="K316">
        <v>20.940567553096557</v>
      </c>
      <c r="L316">
        <v>16.670934238279074</v>
      </c>
      <c r="M316">
        <v>16.078453438175725</v>
      </c>
      <c r="N316">
        <v>5.6029999999999998</v>
      </c>
      <c r="O316">
        <v>7.3371647509578546</v>
      </c>
      <c r="P316">
        <v>1.8281769368447967</v>
      </c>
      <c r="Q316" s="36">
        <f t="shared" si="98"/>
        <v>71.428571431761426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62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-17.242802681891021</v>
      </c>
      <c r="AR316">
        <v>-26.454648578029417</v>
      </c>
      <c r="AS316">
        <v>9.0940083525100199</v>
      </c>
      <c r="AT316">
        <v>17.242802681891021</v>
      </c>
      <c r="AU316">
        <v>26.454648578029417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10</v>
      </c>
      <c r="D317" s="2">
        <v>1</v>
      </c>
      <c r="E317">
        <v>4</v>
      </c>
      <c r="F317">
        <v>15</v>
      </c>
      <c r="G317">
        <v>57</v>
      </c>
      <c r="H317">
        <v>52.28</v>
      </c>
      <c r="I317">
        <v>48078.32211596</v>
      </c>
      <c r="J317">
        <v>9.4813202756619503</v>
      </c>
      <c r="K317">
        <v>8.6000987004441534</v>
      </c>
      <c r="L317" t="s">
        <v>1238</v>
      </c>
      <c r="M317" t="s">
        <v>1238</v>
      </c>
      <c r="N317">
        <v>6.0789999999999997</v>
      </c>
      <c r="O317">
        <v>-0.5073649754500914</v>
      </c>
      <c r="P317">
        <v>3.5367253251721502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-0.51198014897170685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31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3.53672532837215</v>
      </c>
      <c r="AH317" t="str">
        <f t="shared" si="110"/>
        <v xml:space="preserve"> </v>
      </c>
      <c r="AI317">
        <f t="shared" si="118"/>
        <v>60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51.198014897170687</v>
      </c>
      <c r="AR317" t="e">
        <v>#VALUE!</v>
      </c>
      <c r="AS317">
        <v>9.0283091048201989</v>
      </c>
      <c r="AT317">
        <v>-51.198014897170687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10</v>
      </c>
      <c r="D318" s="2">
        <v>1</v>
      </c>
      <c r="E318">
        <v>8</v>
      </c>
      <c r="F318">
        <v>19</v>
      </c>
      <c r="G318">
        <v>36</v>
      </c>
      <c r="H318">
        <v>31.52</v>
      </c>
      <c r="I318">
        <v>15859.21336064</v>
      </c>
      <c r="J318">
        <v>33.603411513859271</v>
      </c>
      <c r="K318">
        <v>31.269841269841269</v>
      </c>
      <c r="L318">
        <v>9.6495326147583356</v>
      </c>
      <c r="M318">
        <v>9.7830155907367455</v>
      </c>
      <c r="N318">
        <v>1.008</v>
      </c>
      <c r="O318">
        <v>131.19266055045873</v>
      </c>
      <c r="P318">
        <v>1.8210659898477159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>
        <v>-72.962534797308123</v>
      </c>
      <c r="AR318">
        <v>26.805046537844078</v>
      </c>
      <c r="AS318">
        <v>14.213197969543145</v>
      </c>
      <c r="AT318">
        <v>72.962534797308123</v>
      </c>
      <c r="AU318">
        <v>-26.805046537844078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9</v>
      </c>
      <c r="D319" s="2">
        <v>3</v>
      </c>
      <c r="E319">
        <v>6</v>
      </c>
      <c r="F319">
        <v>18</v>
      </c>
      <c r="G319">
        <v>160.5</v>
      </c>
      <c r="H319">
        <v>137.97999999999999</v>
      </c>
      <c r="I319">
        <v>9882.4359853000005</v>
      </c>
      <c r="J319">
        <v>13.847852268165393</v>
      </c>
      <c r="K319">
        <v>13.269859588382381</v>
      </c>
      <c r="L319">
        <v>8.1644031105172168</v>
      </c>
      <c r="M319">
        <v>7.8549809389344425</v>
      </c>
      <c r="N319">
        <v>10.398</v>
      </c>
      <c r="O319">
        <v>3.5657370517928157</v>
      </c>
      <c r="P319" t="s">
        <v>137</v>
      </c>
      <c r="Q319" s="36" t="str">
        <f t="shared" si="98"/>
        <v xml:space="preserve"> </v>
      </c>
      <c r="R319" t="str">
        <f t="shared" si="99"/>
        <v xml:space="preserve"> </v>
      </c>
      <c r="S319" s="37">
        <f t="shared" si="100"/>
        <v>0.16321206293879981</v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>
        <f t="shared" si="105"/>
        <v>-0.38070253806219712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74</v>
      </c>
      <c r="AC319">
        <f t="shared" si="115"/>
        <v>62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28.722724214692075</v>
      </c>
      <c r="AR319">
        <v>38.070253806219711</v>
      </c>
      <c r="AS319">
        <v>16.321205971879984</v>
      </c>
      <c r="AT319">
        <v>-28.722724214692075</v>
      </c>
      <c r="AU319">
        <v>-38.070253806219711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1</v>
      </c>
      <c r="D320" s="2">
        <v>5</v>
      </c>
      <c r="E320">
        <v>8</v>
      </c>
      <c r="F320">
        <v>14</v>
      </c>
      <c r="G320">
        <v>155</v>
      </c>
      <c r="H320">
        <v>166.84</v>
      </c>
      <c r="I320">
        <v>22176.788786360001</v>
      </c>
      <c r="J320">
        <v>31.196709050112194</v>
      </c>
      <c r="K320">
        <v>31.658444022770396</v>
      </c>
      <c r="L320">
        <v>22.755191296457927</v>
      </c>
      <c r="M320">
        <v>22.793228121757174</v>
      </c>
      <c r="N320">
        <v>5.2700000000000005</v>
      </c>
      <c r="O320">
        <v>-1.4953271028037394</v>
      </c>
      <c r="P320">
        <v>1.4690721649484535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-60.574823553735825</v>
      </c>
      <c r="AR320">
        <v>-72.605786669845472</v>
      </c>
      <c r="AS320">
        <v>-7.0966195157036722</v>
      </c>
      <c r="AT320">
        <v>60.574823553735825</v>
      </c>
      <c r="AU320">
        <v>72.605786669845472</v>
      </c>
      <c r="AV320" t="s">
        <v>1660</v>
      </c>
    </row>
    <row r="321" spans="1:48" x14ac:dyDescent="0.25">
      <c r="A321">
        <v>3.240000000000019E-9</v>
      </c>
      <c r="B321" t="s">
        <v>1220</v>
      </c>
      <c r="C321">
        <v>0</v>
      </c>
      <c r="D321" s="2">
        <v>1</v>
      </c>
      <c r="E321">
        <v>12</v>
      </c>
      <c r="F321">
        <v>13</v>
      </c>
      <c r="G321">
        <v>360</v>
      </c>
      <c r="H321">
        <v>345.69</v>
      </c>
      <c r="I321">
        <v>13109.784394319999</v>
      </c>
      <c r="J321" t="s">
        <v>1238</v>
      </c>
      <c r="K321" t="s">
        <v>1238</v>
      </c>
      <c r="L321" t="s">
        <v>1238</v>
      </c>
      <c r="M321">
        <v>38.442631097560977</v>
      </c>
      <c r="N321">
        <v>6.0350000000000001</v>
      </c>
      <c r="O321">
        <v>11.800666913671739</v>
      </c>
      <c r="P321">
        <v>0.68789956319245571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1220</v>
      </c>
      <c r="AP321" t="s">
        <v>1246</v>
      </c>
      <c r="AQ321" t="e">
        <v>#VALUE!</v>
      </c>
      <c r="AR321" t="e">
        <v>#VALUE!</v>
      </c>
      <c r="AS321">
        <v>4.1395469929705886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11</v>
      </c>
      <c r="D322" s="2">
        <v>2</v>
      </c>
      <c r="E322">
        <v>7</v>
      </c>
      <c r="F322">
        <v>20</v>
      </c>
      <c r="G322">
        <v>296</v>
      </c>
      <c r="H322">
        <v>263.48</v>
      </c>
      <c r="I322">
        <v>16467.640434839999</v>
      </c>
      <c r="J322">
        <v>26.678817334953425</v>
      </c>
      <c r="K322">
        <v>23.009344162081916</v>
      </c>
      <c r="L322">
        <v>14.9917741695195</v>
      </c>
      <c r="M322">
        <v>13.690275446047947</v>
      </c>
      <c r="N322">
        <v>11.451000000000001</v>
      </c>
      <c r="O322">
        <v>17.566735112936346</v>
      </c>
      <c r="P322">
        <v>0.86647942917868515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-37.320458363126228</v>
      </c>
      <c r="AR322">
        <v>-13.717654156103665</v>
      </c>
      <c r="AS322">
        <v>12.342492788826465</v>
      </c>
      <c r="AT322">
        <v>37.320458363126228</v>
      </c>
      <c r="AU322">
        <v>13.717654156103665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6</v>
      </c>
      <c r="D323" s="2">
        <v>1</v>
      </c>
      <c r="E323">
        <v>12</v>
      </c>
      <c r="F323">
        <v>19</v>
      </c>
      <c r="G323">
        <v>116.5</v>
      </c>
      <c r="H323">
        <v>118.78</v>
      </c>
      <c r="I323">
        <v>59944.493309639998</v>
      </c>
      <c r="J323">
        <v>25.582597458539738</v>
      </c>
      <c r="K323">
        <v>23.492879746835442</v>
      </c>
      <c r="L323">
        <v>18.265766572619523</v>
      </c>
      <c r="M323">
        <v>16.318143427853052</v>
      </c>
      <c r="N323">
        <v>5.056</v>
      </c>
      <c r="O323">
        <v>8.4978540772532174</v>
      </c>
      <c r="P323">
        <v>1.613908065330864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-31.678026241569079</v>
      </c>
      <c r="AR323">
        <v>-38.551988744894494</v>
      </c>
      <c r="AS323">
        <v>-1.9195150698770869</v>
      </c>
      <c r="AT323">
        <v>31.678026241569079</v>
      </c>
      <c r="AU323">
        <v>38.551988744894494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1</v>
      </c>
      <c r="D324" s="2">
        <v>3</v>
      </c>
      <c r="E324">
        <v>17</v>
      </c>
      <c r="F324">
        <v>21</v>
      </c>
      <c r="G324">
        <v>175.5</v>
      </c>
      <c r="H324">
        <v>161.01</v>
      </c>
      <c r="I324">
        <v>92677.356</v>
      </c>
      <c r="J324">
        <v>17.797059798828339</v>
      </c>
      <c r="K324">
        <v>16.960918571579057</v>
      </c>
      <c r="L324">
        <v>13.003943893001939</v>
      </c>
      <c r="M324">
        <v>12.267634626537617</v>
      </c>
      <c r="N324">
        <v>9.4930000000000003</v>
      </c>
      <c r="O324">
        <v>4.3186813186813264</v>
      </c>
      <c r="P324">
        <v>3.7034966772250169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3.7034966804950167</v>
      </c>
      <c r="AH324" t="str">
        <f t="shared" si="110"/>
        <v xml:space="preserve"> </v>
      </c>
      <c r="AI324">
        <f t="shared" si="118"/>
        <v>53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8.3954742668003171</v>
      </c>
      <c r="AR324">
        <v>1.3607077075409979</v>
      </c>
      <c r="AS324">
        <v>8.9994410285075599</v>
      </c>
      <c r="AT324">
        <v>-8.3954742668003171</v>
      </c>
      <c r="AU324">
        <v>-1.3607077075409979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9</v>
      </c>
      <c r="D325" s="2">
        <v>2</v>
      </c>
      <c r="E325">
        <v>5</v>
      </c>
      <c r="F325">
        <v>16</v>
      </c>
      <c r="G325">
        <v>70</v>
      </c>
      <c r="H325">
        <v>69.86</v>
      </c>
      <c r="I325">
        <v>37562.442444239998</v>
      </c>
      <c r="J325">
        <v>34.261893084845511</v>
      </c>
      <c r="K325">
        <v>30.748239436619716</v>
      </c>
      <c r="L325">
        <v>24.325708822542769</v>
      </c>
      <c r="M325">
        <v>22.202981628903856</v>
      </c>
      <c r="N325">
        <v>2.0390000000000001</v>
      </c>
      <c r="O325">
        <v>13.530066815144773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-76.351852622616434</v>
      </c>
      <c r="AR325">
        <v>-84.518690830350181</v>
      </c>
      <c r="AS325">
        <v>0.20040080160321772</v>
      </c>
      <c r="AT325">
        <v>76.351852622616434</v>
      </c>
      <c r="AU325">
        <v>84.518690830350181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1</v>
      </c>
      <c r="E326">
        <v>7</v>
      </c>
      <c r="F326">
        <v>18</v>
      </c>
      <c r="G326">
        <v>56</v>
      </c>
      <c r="H326">
        <v>45.17</v>
      </c>
      <c r="I326">
        <v>83925.026794179998</v>
      </c>
      <c r="J326">
        <v>10.706328513865845</v>
      </c>
      <c r="K326">
        <v>10.191787003610107</v>
      </c>
      <c r="L326">
        <v>10.104065467501869</v>
      </c>
      <c r="M326">
        <v>9.8203245135304229</v>
      </c>
      <c r="N326">
        <v>4.4320000000000004</v>
      </c>
      <c r="O326">
        <v>5.02369668246447</v>
      </c>
      <c r="P326">
        <v>7.6798760239096735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0.23976090654437238</v>
      </c>
      <c r="T326" s="37" t="str">
        <f t="shared" si="101"/>
        <v/>
      </c>
      <c r="U326" s="37" t="str">
        <f t="shared" si="102"/>
        <v/>
      </c>
      <c r="V326" s="37">
        <f t="shared" si="103"/>
        <v>-0.44892686941408133</v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>
        <f t="shared" si="106"/>
        <v>54</v>
      </c>
      <c r="AA326" t="str">
        <f t="shared" si="114"/>
        <v xml:space="preserve"> </v>
      </c>
      <c r="AB326" s="1" t="str">
        <f t="shared" si="107"/>
        <v xml:space="preserve"> </v>
      </c>
      <c r="AC326">
        <f t="shared" si="115"/>
        <v>31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7.6798760271996738</v>
      </c>
      <c r="AH326" t="str">
        <f t="shared" si="110"/>
        <v xml:space="preserve"> </v>
      </c>
      <c r="AI326">
        <f t="shared" si="118"/>
        <v>3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44.89268694140813</v>
      </c>
      <c r="AR326">
        <v>23.357261828282049</v>
      </c>
      <c r="AS326">
        <v>23.976090325437237</v>
      </c>
      <c r="AT326">
        <v>-44.89268694140813</v>
      </c>
      <c r="AU326">
        <v>-23.357261828282049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11</v>
      </c>
      <c r="D327" s="2">
        <v>1</v>
      </c>
      <c r="E327">
        <v>8</v>
      </c>
      <c r="F327">
        <v>20</v>
      </c>
      <c r="G327">
        <v>24</v>
      </c>
      <c r="H327">
        <v>18.75</v>
      </c>
      <c r="I327">
        <v>7101.7997062499999</v>
      </c>
      <c r="J327" t="s">
        <v>1238</v>
      </c>
      <c r="K327">
        <v>21.601382488479263</v>
      </c>
      <c r="L327">
        <v>8.1562814793495466</v>
      </c>
      <c r="M327">
        <v>7.272820595075788</v>
      </c>
      <c r="N327">
        <v>0.41600000000000004</v>
      </c>
      <c r="O327">
        <v>-80.377358490566039</v>
      </c>
      <c r="P327">
        <v>1.1893333333333334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0.28000000330000002</v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-0.38131859112827537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72</v>
      </c>
      <c r="AC327">
        <f t="shared" si="115"/>
        <v>18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>
        <f t="shared" si="112"/>
        <v>-80.377358487266036</v>
      </c>
      <c r="AM327" t="str">
        <f t="shared" si="120"/>
        <v xml:space="preserve"> </v>
      </c>
      <c r="AN327">
        <f t="shared" si="121"/>
        <v>3</v>
      </c>
      <c r="AO327" t="s">
        <v>613</v>
      </c>
      <c r="AP327" t="s">
        <v>1242</v>
      </c>
      <c r="AQ327" t="e">
        <v>#VALUE!</v>
      </c>
      <c r="AR327">
        <v>38.131859112827534</v>
      </c>
      <c r="AS327">
        <v>28.000000000000004</v>
      </c>
      <c r="AT327" t="e">
        <v>#VALUE!</v>
      </c>
      <c r="AU327">
        <v>-38.131859112827534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17</v>
      </c>
      <c r="D328" s="2">
        <v>0</v>
      </c>
      <c r="E328">
        <v>2</v>
      </c>
      <c r="F328">
        <v>19</v>
      </c>
      <c r="G328">
        <v>75</v>
      </c>
      <c r="H328">
        <v>58.33</v>
      </c>
      <c r="I328">
        <v>37874.935285970001</v>
      </c>
      <c r="J328">
        <v>14.085969572567013</v>
      </c>
      <c r="K328">
        <v>8.6878165028299073</v>
      </c>
      <c r="L328">
        <v>6.925028852570561</v>
      </c>
      <c r="M328">
        <v>5.6136814463038123</v>
      </c>
      <c r="N328">
        <v>6.7140000000000004</v>
      </c>
      <c r="O328">
        <v>35.910931174089065</v>
      </c>
      <c r="P328">
        <v>3.9945139722269847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89.473684213836322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0.28578776261053157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-0.47471324796316716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47</v>
      </c>
      <c r="AC328">
        <f t="shared" si="115"/>
        <v>17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12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3.9945139755369845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48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>
        <v>27.497093521468564</v>
      </c>
      <c r="AR328">
        <v>47.471324796316715</v>
      </c>
      <c r="AS328">
        <v>28.578775930053158</v>
      </c>
      <c r="AT328">
        <v>-27.497093521468564</v>
      </c>
      <c r="AU328">
        <v>-47.471324796316715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16</v>
      </c>
      <c r="D329" s="2">
        <v>0</v>
      </c>
      <c r="E329">
        <v>4</v>
      </c>
      <c r="F329">
        <v>20</v>
      </c>
      <c r="G329">
        <v>98</v>
      </c>
      <c r="H329">
        <v>82.65</v>
      </c>
      <c r="I329">
        <v>210425.58933630001</v>
      </c>
      <c r="J329">
        <v>15.998838559814169</v>
      </c>
      <c r="K329">
        <v>14.426601501134579</v>
      </c>
      <c r="L329">
        <v>11.985963137367136</v>
      </c>
      <c r="M329">
        <v>11.164666414311009</v>
      </c>
      <c r="N329">
        <v>5.7290000000000001</v>
      </c>
      <c r="O329">
        <v>10.385356454720609</v>
      </c>
      <c r="P329">
        <v>2.9267997580157288</v>
      </c>
      <c r="Q329" s="36">
        <f t="shared" si="122"/>
        <v>80.000000003319997</v>
      </c>
      <c r="R329" t="str">
        <f t="shared" si="123"/>
        <v xml:space="preserve"> </v>
      </c>
      <c r="S329" s="37">
        <f t="shared" si="124"/>
        <v>0.18572293132967926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>
        <f t="shared" si="115"/>
        <v>45</v>
      </c>
      <c r="AD329" s="1" t="str">
        <f t="shared" si="132"/>
        <v xml:space="preserve"> </v>
      </c>
      <c r="AE329">
        <f t="shared" si="116"/>
        <v>32</v>
      </c>
      <c r="AF329" t="str">
        <f t="shared" si="117"/>
        <v xml:space="preserve"> </v>
      </c>
      <c r="AG329">
        <f t="shared" si="133"/>
        <v>2.9267997613357286</v>
      </c>
      <c r="AH329" t="str">
        <f t="shared" si="134"/>
        <v xml:space="preserve"> </v>
      </c>
      <c r="AI329">
        <f t="shared" si="118"/>
        <v>101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17.651228061261605</v>
      </c>
      <c r="AR329">
        <v>9.0824344490103019</v>
      </c>
      <c r="AS329">
        <v>18.572292800967926</v>
      </c>
      <c r="AT329">
        <v>-17.651228061261605</v>
      </c>
      <c r="AU329">
        <v>-9.0824344490103019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14</v>
      </c>
      <c r="D330" s="2">
        <v>0</v>
      </c>
      <c r="E330">
        <v>16</v>
      </c>
      <c r="F330">
        <v>30</v>
      </c>
      <c r="G330">
        <v>15</v>
      </c>
      <c r="H330">
        <v>10.64</v>
      </c>
      <c r="I330">
        <v>8511.2396762400003</v>
      </c>
      <c r="J330">
        <v>13.451327433628318</v>
      </c>
      <c r="K330">
        <v>25.094339622641513</v>
      </c>
      <c r="L330">
        <v>3.9402759889604417</v>
      </c>
      <c r="M330">
        <v>3.8724691841716647</v>
      </c>
      <c r="N330">
        <v>0.42399999999999999</v>
      </c>
      <c r="O330">
        <v>-43.466666666666669</v>
      </c>
      <c r="P330">
        <v>1.8796992481203008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0.40977443942022557</v>
      </c>
      <c r="T330" s="37" t="str">
        <f t="shared" si="125"/>
        <v/>
      </c>
      <c r="U330" s="37" t="str">
        <f t="shared" si="126"/>
        <v/>
      </c>
      <c r="V330" s="37">
        <f t="shared" si="127"/>
        <v>-0.30763705692519983</v>
      </c>
      <c r="W330" s="37" t="str">
        <f t="shared" si="128"/>
        <v/>
      </c>
      <c r="X330" s="37">
        <f t="shared" si="129"/>
        <v>-0.7011168010366553</v>
      </c>
      <c r="Y330" t="str">
        <f t="shared" si="113"/>
        <v xml:space="preserve"> </v>
      </c>
      <c r="Z330" s="1">
        <f t="shared" si="130"/>
        <v>97</v>
      </c>
      <c r="AA330" t="str">
        <f t="shared" si="114"/>
        <v xml:space="preserve"> </v>
      </c>
      <c r="AB330" s="1">
        <f t="shared" si="131"/>
        <v>11</v>
      </c>
      <c r="AC330">
        <f t="shared" si="115"/>
        <v>5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>
        <v>30.763705692519984</v>
      </c>
      <c r="AR330">
        <v>70.111680103665535</v>
      </c>
      <c r="AS330">
        <v>40.977443609022558</v>
      </c>
      <c r="AT330">
        <v>-30.763705692519984</v>
      </c>
      <c r="AU330">
        <v>-70.111680103665535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17</v>
      </c>
      <c r="D331" s="2">
        <v>1</v>
      </c>
      <c r="E331">
        <v>11</v>
      </c>
      <c r="F331">
        <v>29</v>
      </c>
      <c r="G331">
        <v>64</v>
      </c>
      <c r="H331">
        <v>55.84</v>
      </c>
      <c r="I331">
        <v>90382.506456800009</v>
      </c>
      <c r="J331">
        <v>11.468474019305814</v>
      </c>
      <c r="K331">
        <v>10.334999074588191</v>
      </c>
      <c r="L331" t="s">
        <v>1238</v>
      </c>
      <c r="M331" t="s">
        <v>1238</v>
      </c>
      <c r="N331">
        <v>5.4030000000000005</v>
      </c>
      <c r="O331">
        <v>8.4939759036144569</v>
      </c>
      <c r="P331">
        <v>2.691618911174785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-0.4096979302776772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67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2.6916189145147849</v>
      </c>
      <c r="AH331" t="str">
        <f t="shared" si="134"/>
        <v xml:space="preserve"> </v>
      </c>
      <c r="AI331">
        <f t="shared" si="118"/>
        <v>130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40.969793027767722</v>
      </c>
      <c r="AR331" t="e">
        <v>#VALUE!</v>
      </c>
      <c r="AS331">
        <v>14.613180515759305</v>
      </c>
      <c r="AT331">
        <v>-40.969793027767722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924</v>
      </c>
      <c r="C332">
        <v>7</v>
      </c>
      <c r="D332" s="2">
        <v>1</v>
      </c>
      <c r="E332">
        <v>5</v>
      </c>
      <c r="F332">
        <v>13</v>
      </c>
      <c r="G332">
        <v>320</v>
      </c>
      <c r="H332">
        <v>322.56</v>
      </c>
      <c r="I332">
        <v>27323.177011199998</v>
      </c>
      <c r="J332" t="s">
        <v>1238</v>
      </c>
      <c r="K332" t="s">
        <v>1238</v>
      </c>
      <c r="L332">
        <v>34.244352773826456</v>
      </c>
      <c r="M332">
        <v>29.706810083757087</v>
      </c>
      <c r="N332">
        <v>7.3280000000000003</v>
      </c>
      <c r="O332">
        <v>13.788819875776396</v>
      </c>
      <c r="P332">
        <v>0.88603670634920639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924</v>
      </c>
      <c r="AP332" t="s">
        <v>1246</v>
      </c>
      <c r="AQ332" t="e">
        <v>#VALUE!</v>
      </c>
      <c r="AR332">
        <v>-159.75494437816886</v>
      </c>
      <c r="AS332">
        <v>-0.79365079365079083</v>
      </c>
      <c r="AT332" t="e">
        <v>#VALUE!</v>
      </c>
      <c r="AU332">
        <v>159.75494437816886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34</v>
      </c>
      <c r="D333" s="2">
        <v>0</v>
      </c>
      <c r="E333">
        <v>3</v>
      </c>
      <c r="F333">
        <v>37</v>
      </c>
      <c r="G333">
        <v>200</v>
      </c>
      <c r="H333">
        <v>185.35</v>
      </c>
      <c r="I333">
        <v>1409780.8133034999</v>
      </c>
      <c r="J333" t="s">
        <v>1238</v>
      </c>
      <c r="K333">
        <v>32.649286595032585</v>
      </c>
      <c r="L333">
        <v>25.279598424094182</v>
      </c>
      <c r="M333">
        <v>20.867782253337378</v>
      </c>
      <c r="N333">
        <v>5.6770000000000005</v>
      </c>
      <c r="O333">
        <v>19.515789473684219</v>
      </c>
      <c r="P333">
        <v>1.0693282978149448</v>
      </c>
      <c r="Q333" s="36">
        <f t="shared" si="122"/>
        <v>91.891891895251888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 xml:space="preserve"> </v>
      </c>
      <c r="V333" s="37" t="str">
        <f t="shared" si="127"/>
        <v xml:space="preserve"> </v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8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 t="e">
        <v>#VALUE!</v>
      </c>
      <c r="AR333">
        <v>-91.754264591384469</v>
      </c>
      <c r="AS333">
        <v>7.9039654707310447</v>
      </c>
      <c r="AT333" t="e">
        <v>#VALUE!</v>
      </c>
      <c r="AU333">
        <v>91.754264591384469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9</v>
      </c>
      <c r="D334" s="2">
        <v>2</v>
      </c>
      <c r="E334">
        <v>2</v>
      </c>
      <c r="F334">
        <v>13</v>
      </c>
      <c r="G334">
        <v>198</v>
      </c>
      <c r="H334">
        <v>184.41</v>
      </c>
      <c r="I334">
        <v>31456.491093359997</v>
      </c>
      <c r="J334">
        <v>23.596928982725526</v>
      </c>
      <c r="K334">
        <v>21.060986751941524</v>
      </c>
      <c r="L334">
        <v>16.010744288541105</v>
      </c>
      <c r="M334">
        <v>14.97874915853248</v>
      </c>
      <c r="N334">
        <v>8.7560000000000002</v>
      </c>
      <c r="O334">
        <v>10.000000000000004</v>
      </c>
      <c r="P334">
        <v>1.404479149720731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-21.457449300972332</v>
      </c>
      <c r="AR334">
        <v>-21.446885551937612</v>
      </c>
      <c r="AS334">
        <v>7.3694485114690123</v>
      </c>
      <c r="AT334">
        <v>21.457449300972332</v>
      </c>
      <c r="AU334">
        <v>21.446885551937612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5</v>
      </c>
      <c r="D335" s="2">
        <v>0</v>
      </c>
      <c r="E335">
        <v>16</v>
      </c>
      <c r="F335">
        <v>21</v>
      </c>
      <c r="G335">
        <v>177</v>
      </c>
      <c r="H335">
        <v>169.78</v>
      </c>
      <c r="I335">
        <v>22404.183061519998</v>
      </c>
      <c r="J335">
        <v>12.317179338363319</v>
      </c>
      <c r="K335">
        <v>12.167120538913572</v>
      </c>
      <c r="L335" t="s">
        <v>1238</v>
      </c>
      <c r="M335" t="s">
        <v>1238</v>
      </c>
      <c r="N335">
        <v>13.954000000000001</v>
      </c>
      <c r="O335">
        <v>1.4836363636363683</v>
      </c>
      <c r="P335">
        <v>2.6652138061020145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-0.36601360875585764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82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2.6652138094820144</v>
      </c>
      <c r="AH335" t="str">
        <f t="shared" si="134"/>
        <v xml:space="preserve"> </v>
      </c>
      <c r="AI335">
        <f t="shared" si="118"/>
        <v>133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36.601360875585762</v>
      </c>
      <c r="AR335" t="e">
        <v>#VALUE!</v>
      </c>
      <c r="AS335">
        <v>4.2525621392390134</v>
      </c>
      <c r="AT335">
        <v>-36.601360875585762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2</v>
      </c>
      <c r="E336">
        <v>11</v>
      </c>
      <c r="F336">
        <v>13</v>
      </c>
      <c r="G336">
        <v>775</v>
      </c>
      <c r="H336">
        <v>763.2</v>
      </c>
      <c r="I336">
        <v>18357.1229088</v>
      </c>
      <c r="J336">
        <v>33.66860772895712</v>
      </c>
      <c r="K336">
        <v>30.543882819065914</v>
      </c>
      <c r="L336">
        <v>23.879079993858436</v>
      </c>
      <c r="M336">
        <v>22.364746620649985</v>
      </c>
      <c r="N336">
        <v>24.987000000000002</v>
      </c>
      <c r="O336">
        <v>9.7364953886693133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>
        <v>-73.29811092230554</v>
      </c>
      <c r="AR336">
        <v>-81.130860804219338</v>
      </c>
      <c r="AS336">
        <v>1.5461215932913941</v>
      </c>
      <c r="AT336">
        <v>73.29811092230554</v>
      </c>
      <c r="AU336">
        <v>81.130860804219338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28</v>
      </c>
      <c r="D337" s="2">
        <v>3</v>
      </c>
      <c r="E337">
        <v>4</v>
      </c>
      <c r="F337">
        <v>35</v>
      </c>
      <c r="G337">
        <v>67.5</v>
      </c>
      <c r="H337">
        <v>58.5</v>
      </c>
      <c r="I337">
        <v>64986.102909000001</v>
      </c>
      <c r="J337">
        <v>9.3719961550785005</v>
      </c>
      <c r="K337">
        <v>25.118076427651349</v>
      </c>
      <c r="L337">
        <v>4.7664217885022033</v>
      </c>
      <c r="M337">
        <v>7.5324377084913952</v>
      </c>
      <c r="N337">
        <v>2.3290000000000002</v>
      </c>
      <c r="O337">
        <v>-63.322834645669303</v>
      </c>
      <c r="P337">
        <v>0</v>
      </c>
      <c r="Q337" s="36">
        <f t="shared" si="122"/>
        <v>80.000000003400004</v>
      </c>
      <c r="R337" t="str">
        <f t="shared" si="123"/>
        <v xml:space="preserve"> </v>
      </c>
      <c r="S337" s="37">
        <f t="shared" si="124"/>
        <v>0.15384615724615375</v>
      </c>
      <c r="T337" s="37" t="str">
        <f t="shared" si="125"/>
        <v/>
      </c>
      <c r="U337" s="37" t="str">
        <f t="shared" si="126"/>
        <v/>
      </c>
      <c r="V337" s="37">
        <f t="shared" si="127"/>
        <v>-0.51760724936382074</v>
      </c>
      <c r="W337" s="37" t="str">
        <f t="shared" si="128"/>
        <v/>
      </c>
      <c r="X337" s="37">
        <f t="shared" si="129"/>
        <v>-0.63845086086673419</v>
      </c>
      <c r="Y337" t="str">
        <f t="shared" si="113"/>
        <v xml:space="preserve"> </v>
      </c>
      <c r="Z337" s="1">
        <f t="shared" si="130"/>
        <v>29</v>
      </c>
      <c r="AA337" t="str">
        <f t="shared" si="114"/>
        <v xml:space="preserve"> </v>
      </c>
      <c r="AB337" s="1">
        <f t="shared" si="131"/>
        <v>18</v>
      </c>
      <c r="AC337">
        <f t="shared" si="115"/>
        <v>64</v>
      </c>
      <c r="AD337" s="1" t="str">
        <f t="shared" si="132"/>
        <v xml:space="preserve"> </v>
      </c>
      <c r="AE337">
        <f t="shared" si="116"/>
        <v>31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-63.322834642269306</v>
      </c>
      <c r="AM337" t="str">
        <f t="shared" si="120"/>
        <v xml:space="preserve"> </v>
      </c>
      <c r="AN337">
        <f t="shared" si="121"/>
        <v>1</v>
      </c>
      <c r="AO337" t="s">
        <v>380</v>
      </c>
      <c r="AP337" t="s">
        <v>1293</v>
      </c>
      <c r="AQ337">
        <v>51.760724936382076</v>
      </c>
      <c r="AR337">
        <v>63.845086086673419</v>
      </c>
      <c r="AS337">
        <v>15.384615384615374</v>
      </c>
      <c r="AT337">
        <v>-51.760724936382076</v>
      </c>
      <c r="AU337">
        <v>-63.845086086673419</v>
      </c>
      <c r="AV337" t="s">
        <v>1677</v>
      </c>
    </row>
    <row r="338" spans="1:48" x14ac:dyDescent="0.25">
      <c r="A338">
        <v>3.4100000000000219E-9</v>
      </c>
      <c r="B338" t="s">
        <v>1221</v>
      </c>
      <c r="C338">
        <v>5</v>
      </c>
      <c r="D338" s="2">
        <v>3</v>
      </c>
      <c r="E338">
        <v>15</v>
      </c>
      <c r="F338">
        <v>23</v>
      </c>
      <c r="G338">
        <v>67</v>
      </c>
      <c r="H338">
        <v>63.56</v>
      </c>
      <c r="I338">
        <v>17122.69433504</v>
      </c>
      <c r="J338">
        <v>26.017191977077363</v>
      </c>
      <c r="K338">
        <v>27.197261446298672</v>
      </c>
      <c r="L338">
        <v>18.200130376643639</v>
      </c>
      <c r="M338">
        <v>19.792531507513331</v>
      </c>
      <c r="N338">
        <v>2.3370000000000002</v>
      </c>
      <c r="O338">
        <v>-3.8271604938271593</v>
      </c>
      <c r="P338">
        <v>3.0270610446821902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3.02706104809219</v>
      </c>
      <c r="AH338" t="str">
        <f t="shared" si="134"/>
        <v xml:space="preserve"> </v>
      </c>
      <c r="AI338">
        <f t="shared" si="118"/>
        <v>93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1221</v>
      </c>
      <c r="AP338" t="s">
        <v>1293</v>
      </c>
      <c r="AQ338">
        <v>-33.914958926343687</v>
      </c>
      <c r="AR338">
        <v>-38.054116101556311</v>
      </c>
      <c r="AS338">
        <v>5.4122089364380122</v>
      </c>
      <c r="AT338">
        <v>33.914958926343687</v>
      </c>
      <c r="AU338">
        <v>38.054116101556311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10</v>
      </c>
      <c r="D339" s="2">
        <v>0</v>
      </c>
      <c r="E339">
        <v>9</v>
      </c>
      <c r="F339">
        <v>19</v>
      </c>
      <c r="G339">
        <v>23.5</v>
      </c>
      <c r="H339">
        <v>21.9</v>
      </c>
      <c r="I339">
        <v>11304.280439099999</v>
      </c>
      <c r="J339">
        <v>5.0800278357689628</v>
      </c>
      <c r="K339">
        <v>4.8591080541380078</v>
      </c>
      <c r="L339">
        <v>6.8735677905773089</v>
      </c>
      <c r="M339">
        <v>6.6149463867972349</v>
      </c>
      <c r="N339">
        <v>4.3109999999999999</v>
      </c>
      <c r="O339">
        <v>-5.8733624454148501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>
        <f t="shared" si="127"/>
        <v>-0.73852223576969434</v>
      </c>
      <c r="W339" s="37" t="str">
        <f t="shared" si="128"/>
        <v/>
      </c>
      <c r="X339" s="37">
        <f t="shared" si="129"/>
        <v>-0.47861674276243682</v>
      </c>
      <c r="Y339" t="str">
        <f t="shared" si="113"/>
        <v xml:space="preserve"> </v>
      </c>
      <c r="Z339" s="1">
        <f t="shared" si="130"/>
        <v>3</v>
      </c>
      <c r="AA339" t="str">
        <f t="shared" si="114"/>
        <v xml:space="preserve"> </v>
      </c>
      <c r="AB339" s="1">
        <f t="shared" si="131"/>
        <v>44</v>
      </c>
      <c r="AC339" t="str">
        <f t="shared" si="115"/>
        <v xml:space="preserve"> 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73.852223576969436</v>
      </c>
      <c r="AR339">
        <v>47.861674276243683</v>
      </c>
      <c r="AS339">
        <v>7.3059360730593603</v>
      </c>
      <c r="AT339">
        <v>-73.852223576969436</v>
      </c>
      <c r="AU339">
        <v>-47.861674276243683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24</v>
      </c>
      <c r="D340" s="2">
        <v>0</v>
      </c>
      <c r="E340">
        <v>8</v>
      </c>
      <c r="F340">
        <v>32</v>
      </c>
      <c r="G340">
        <v>27</v>
      </c>
      <c r="H340">
        <v>19.170000000000002</v>
      </c>
      <c r="I340">
        <v>9173.0245845600002</v>
      </c>
      <c r="J340" t="s">
        <v>1238</v>
      </c>
      <c r="K340" t="s">
        <v>1238</v>
      </c>
      <c r="L340">
        <v>7.1879379425239494</v>
      </c>
      <c r="M340">
        <v>5.933276148958992</v>
      </c>
      <c r="N340">
        <v>0.27500000000000002</v>
      </c>
      <c r="O340" t="s">
        <v>132</v>
      </c>
      <c r="P340">
        <v>2.5508607198748039</v>
      </c>
      <c r="Q340" s="36">
        <f t="shared" si="122"/>
        <v>75.000000003430003</v>
      </c>
      <c r="R340" t="str">
        <f t="shared" si="123"/>
        <v xml:space="preserve"> </v>
      </c>
      <c r="S340" s="37">
        <f t="shared" si="124"/>
        <v>0.40845070765535202</v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-0.4547707083892979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53</v>
      </c>
      <c r="AC340">
        <f t="shared" si="115"/>
        <v>6</v>
      </c>
      <c r="AD340" s="1" t="str">
        <f t="shared" si="132"/>
        <v xml:space="preserve"> </v>
      </c>
      <c r="AE340">
        <f t="shared" si="116"/>
        <v>48</v>
      </c>
      <c r="AF340" t="str">
        <f t="shared" si="117"/>
        <v xml:space="preserve"> </v>
      </c>
      <c r="AG340">
        <f t="shared" si="133"/>
        <v>2.5508607233048037</v>
      </c>
      <c r="AH340" t="str">
        <f t="shared" si="134"/>
        <v xml:space="preserve"> </v>
      </c>
      <c r="AI340">
        <f t="shared" si="118"/>
        <v>141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388</v>
      </c>
      <c r="AP340" t="s">
        <v>1295</v>
      </c>
      <c r="AQ340" t="e">
        <v>#VALUE!</v>
      </c>
      <c r="AR340">
        <v>45.477070838929791</v>
      </c>
      <c r="AS340">
        <v>40.845070422535201</v>
      </c>
      <c r="AT340" t="e">
        <v>#VALUE!</v>
      </c>
      <c r="AU340">
        <v>-45.477070838929791</v>
      </c>
      <c r="AV340" t="s">
        <v>1680</v>
      </c>
    </row>
    <row r="341" spans="1:48" x14ac:dyDescent="0.25">
      <c r="A341">
        <v>3.4400000000000224E-9</v>
      </c>
      <c r="B341" t="s">
        <v>925</v>
      </c>
      <c r="C341">
        <v>19</v>
      </c>
      <c r="D341" s="2">
        <v>0</v>
      </c>
      <c r="E341">
        <v>2</v>
      </c>
      <c r="F341">
        <v>21</v>
      </c>
      <c r="G341">
        <v>69</v>
      </c>
      <c r="H341">
        <v>52.46</v>
      </c>
      <c r="I341">
        <v>11161.2600238</v>
      </c>
      <c r="J341">
        <v>10.363492690636113</v>
      </c>
      <c r="K341">
        <v>9.4624819624819612</v>
      </c>
      <c r="L341">
        <v>8.9286472930028129</v>
      </c>
      <c r="M341">
        <v>7.9038813248396531</v>
      </c>
      <c r="N341">
        <v>5.0620000000000003</v>
      </c>
      <c r="O341">
        <v>2.886178861788625</v>
      </c>
      <c r="P341">
        <v>0.25352649637819291</v>
      </c>
      <c r="Q341" s="36">
        <f t="shared" si="122"/>
        <v>90.476190479630475</v>
      </c>
      <c r="R341" t="str">
        <f t="shared" si="123"/>
        <v xml:space="preserve"> </v>
      </c>
      <c r="S341" s="37">
        <f t="shared" si="124"/>
        <v>0.31528784179303088</v>
      </c>
      <c r="T341" s="37" t="str">
        <f t="shared" si="125"/>
        <v/>
      </c>
      <c r="U341" s="37" t="str">
        <f t="shared" si="126"/>
        <v/>
      </c>
      <c r="V341" s="37">
        <f t="shared" si="127"/>
        <v>-0.46657321850000066</v>
      </c>
      <c r="W341" s="37" t="str">
        <f t="shared" si="128"/>
        <v/>
      </c>
      <c r="X341" s="37">
        <f t="shared" si="129"/>
        <v>-0.32273204394188937</v>
      </c>
      <c r="Y341" t="str">
        <f t="shared" si="113"/>
        <v xml:space="preserve"> </v>
      </c>
      <c r="Z341" s="1">
        <f t="shared" si="130"/>
        <v>44</v>
      </c>
      <c r="AA341" t="str">
        <f t="shared" si="114"/>
        <v xml:space="preserve"> </v>
      </c>
      <c r="AB341" s="1">
        <f t="shared" si="131"/>
        <v>86</v>
      </c>
      <c r="AC341">
        <f t="shared" si="115"/>
        <v>13</v>
      </c>
      <c r="AD341" s="1" t="str">
        <f t="shared" si="132"/>
        <v xml:space="preserve"> </v>
      </c>
      <c r="AE341">
        <f t="shared" si="116"/>
        <v>10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925</v>
      </c>
      <c r="AP341" t="s">
        <v>1248</v>
      </c>
      <c r="AQ341">
        <v>46.657321850000066</v>
      </c>
      <c r="AR341">
        <v>32.273204394188937</v>
      </c>
      <c r="AS341">
        <v>31.528783835303088</v>
      </c>
      <c r="AT341">
        <v>-46.657321850000066</v>
      </c>
      <c r="AU341">
        <v>-32.273204394188937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9</v>
      </c>
      <c r="D342" s="2">
        <v>2</v>
      </c>
      <c r="E342">
        <v>8</v>
      </c>
      <c r="F342">
        <v>19</v>
      </c>
      <c r="G342">
        <v>119</v>
      </c>
      <c r="H342">
        <v>116.2</v>
      </c>
      <c r="I342">
        <v>19046.930553000002</v>
      </c>
      <c r="J342">
        <v>23.342707914825233</v>
      </c>
      <c r="K342">
        <v>21.526491293071508</v>
      </c>
      <c r="L342">
        <v>16.632640984402894</v>
      </c>
      <c r="M342">
        <v>15.540385464909155</v>
      </c>
      <c r="N342">
        <v>5.3979999999999997</v>
      </c>
      <c r="O342">
        <v>7.9599999999999937</v>
      </c>
      <c r="P342">
        <v>1.7056798623063683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-20.14892976911533</v>
      </c>
      <c r="AR342">
        <v>-26.164181355700467</v>
      </c>
      <c r="AS342">
        <v>2.4096385542168752</v>
      </c>
      <c r="AT342">
        <v>20.14892976911533</v>
      </c>
      <c r="AU342">
        <v>26.164181355700467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12</v>
      </c>
      <c r="D343" s="2">
        <v>1</v>
      </c>
      <c r="E343">
        <v>6</v>
      </c>
      <c r="F343">
        <v>19</v>
      </c>
      <c r="G343">
        <v>263</v>
      </c>
      <c r="H343">
        <v>278.52</v>
      </c>
      <c r="I343">
        <v>136186.78051836</v>
      </c>
      <c r="J343">
        <v>33.212497018840921</v>
      </c>
      <c r="K343">
        <v>30.704442729577774</v>
      </c>
      <c r="L343">
        <v>17.823700762639721</v>
      </c>
      <c r="M343">
        <v>16.737670458312852</v>
      </c>
      <c r="N343">
        <v>9.0709999999999997</v>
      </c>
      <c r="O343">
        <v>8.3751493428912624</v>
      </c>
      <c r="P343">
        <v>2.018885537842884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2.0188855413028839</v>
      </c>
      <c r="AH343" t="str">
        <f t="shared" si="134"/>
        <v xml:space="preserve"> </v>
      </c>
      <c r="AI343">
        <f t="shared" si="118"/>
        <v>177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-70.950430701285086</v>
      </c>
      <c r="AR343">
        <v>-35.198770751808084</v>
      </c>
      <c r="AS343">
        <v>-5.5723107855809246</v>
      </c>
      <c r="AT343">
        <v>70.950430701285086</v>
      </c>
      <c r="AU343">
        <v>35.198770751808084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14</v>
      </c>
      <c r="D344" s="2">
        <v>0</v>
      </c>
      <c r="E344">
        <v>7</v>
      </c>
      <c r="F344">
        <v>21</v>
      </c>
      <c r="G344">
        <v>48.5</v>
      </c>
      <c r="H344">
        <v>44.07</v>
      </c>
      <c r="I344">
        <v>36764.8986276</v>
      </c>
      <c r="J344">
        <v>34.510571652310098</v>
      </c>
      <c r="K344">
        <v>23.416578108395324</v>
      </c>
      <c r="L344">
        <v>10.830413432073543</v>
      </c>
      <c r="M344">
        <v>8.5189550817479756</v>
      </c>
      <c r="N344">
        <v>1.2770000000000001</v>
      </c>
      <c r="O344">
        <v>-5.4074074074074039</v>
      </c>
      <c r="P344">
        <v>1.6904923984570002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 t="str">
        <f t="shared" si="129"/>
        <v/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384</v>
      </c>
      <c r="AP344" t="s">
        <v>1242</v>
      </c>
      <c r="AQ344">
        <v>-77.631843952089</v>
      </c>
      <c r="AR344">
        <v>17.847667987141701</v>
      </c>
      <c r="AS344">
        <v>10.052189698207403</v>
      </c>
      <c r="AT344">
        <v>77.631843952089</v>
      </c>
      <c r="AU344">
        <v>-17.847667987141701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29</v>
      </c>
      <c r="D345" s="2">
        <v>7</v>
      </c>
      <c r="E345">
        <v>8</v>
      </c>
      <c r="F345">
        <v>44</v>
      </c>
      <c r="G345">
        <v>400</v>
      </c>
      <c r="H345">
        <v>380.4</v>
      </c>
      <c r="I345">
        <v>166922.04927959997</v>
      </c>
      <c r="J345" t="s">
        <v>1238</v>
      </c>
      <c r="K345" t="s">
        <v>1238</v>
      </c>
      <c r="L345" t="s">
        <v>1238</v>
      </c>
      <c r="M345">
        <v>39.19813797449256</v>
      </c>
      <c r="N345">
        <v>6.5840000000000005</v>
      </c>
      <c r="O345">
        <v>36.004957653377403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5.1524710830704645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9</v>
      </c>
      <c r="D346" s="2">
        <v>1</v>
      </c>
      <c r="E346">
        <v>5</v>
      </c>
      <c r="F346">
        <v>15</v>
      </c>
      <c r="G346">
        <v>31</v>
      </c>
      <c r="H346">
        <v>30.21</v>
      </c>
      <c r="I346">
        <v>11284.75614372</v>
      </c>
      <c r="J346">
        <v>23.274268104776578</v>
      </c>
      <c r="K346">
        <v>21.859623733719246</v>
      </c>
      <c r="L346">
        <v>11.937876243093923</v>
      </c>
      <c r="M346">
        <v>11.547124114896461</v>
      </c>
      <c r="N346">
        <v>1.298</v>
      </c>
      <c r="O346">
        <v>-0.15384615384615397</v>
      </c>
      <c r="P346">
        <v>2.8103277060575964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2.8103277095475963</v>
      </c>
      <c r="AH346" t="str">
        <f t="shared" si="134"/>
        <v xml:space="preserve"> </v>
      </c>
      <c r="AI346">
        <f t="shared" si="118"/>
        <v>113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-19.796658303398829</v>
      </c>
      <c r="AR346">
        <v>9.4471897308448192</v>
      </c>
      <c r="AS346">
        <v>2.6150281363786831</v>
      </c>
      <c r="AT346">
        <v>19.796658303398829</v>
      </c>
      <c r="AU346">
        <v>-9.4471897308448192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28</v>
      </c>
      <c r="D347" s="2">
        <v>2</v>
      </c>
      <c r="E347">
        <v>7</v>
      </c>
      <c r="F347">
        <v>37</v>
      </c>
      <c r="G347">
        <v>110</v>
      </c>
      <c r="H347">
        <v>103.54</v>
      </c>
      <c r="I347">
        <v>161250.37639872002</v>
      </c>
      <c r="J347" t="s">
        <v>1238</v>
      </c>
      <c r="K347">
        <v>34.34162520729685</v>
      </c>
      <c r="L347">
        <v>28.478373353292618</v>
      </c>
      <c r="M347">
        <v>25.923796900662857</v>
      </c>
      <c r="N347">
        <v>3.0150000000000001</v>
      </c>
      <c r="O347">
        <v>21.132985134592218</v>
      </c>
      <c r="P347">
        <v>0.90593007533320458</v>
      </c>
      <c r="Q347" s="36">
        <f t="shared" si="122"/>
        <v>75.675675679175683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47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 t="e">
        <v>#VALUE!</v>
      </c>
      <c r="AR347">
        <v>-116.01804931816986</v>
      </c>
      <c r="AS347">
        <v>6.2391346339578879</v>
      </c>
      <c r="AT347" t="e">
        <v>#VALUE!</v>
      </c>
      <c r="AU347">
        <v>116.01804931816986</v>
      </c>
      <c r="AV347" t="s">
        <v>1687</v>
      </c>
    </row>
    <row r="348" spans="1:48" x14ac:dyDescent="0.25">
      <c r="A348">
        <v>3.5100000000000237E-9</v>
      </c>
      <c r="B348" t="s">
        <v>926</v>
      </c>
      <c r="C348">
        <v>7</v>
      </c>
      <c r="D348" s="2">
        <v>1</v>
      </c>
      <c r="E348">
        <v>7</v>
      </c>
      <c r="F348">
        <v>15</v>
      </c>
      <c r="G348">
        <v>28</v>
      </c>
      <c r="H348">
        <v>23.13</v>
      </c>
      <c r="I348">
        <v>4069.0806247799997</v>
      </c>
      <c r="J348" t="s">
        <v>1238</v>
      </c>
      <c r="K348" t="s">
        <v>1238</v>
      </c>
      <c r="L348" t="s">
        <v>1238</v>
      </c>
      <c r="M348" t="s">
        <v>1238</v>
      </c>
      <c r="N348">
        <v>-2.5390000000000001</v>
      </c>
      <c r="O348" t="s">
        <v>132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0.21054907398124961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38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926</v>
      </c>
      <c r="AP348" t="s">
        <v>1313</v>
      </c>
      <c r="AQ348" t="e">
        <v>#VALUE!</v>
      </c>
      <c r="AR348" t="e">
        <v>#VALUE!</v>
      </c>
      <c r="AS348">
        <v>21.05490704712496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10</v>
      </c>
      <c r="D349" s="2">
        <v>3</v>
      </c>
      <c r="E349">
        <v>5</v>
      </c>
      <c r="F349">
        <v>18</v>
      </c>
      <c r="G349">
        <v>25</v>
      </c>
      <c r="H349">
        <v>21.39</v>
      </c>
      <c r="I349">
        <v>7610.7814827900011</v>
      </c>
      <c r="J349">
        <v>11.798124655267513</v>
      </c>
      <c r="K349">
        <v>11.72054794520548</v>
      </c>
      <c r="L349">
        <v>8.5885897122321193</v>
      </c>
      <c r="M349">
        <v>8.4183440608233333</v>
      </c>
      <c r="N349">
        <v>1.8129999999999999</v>
      </c>
      <c r="O349">
        <v>-0.9289617486338867</v>
      </c>
      <c r="P349">
        <v>1.1220196353436185</v>
      </c>
      <c r="Q349" s="36" t="str">
        <f t="shared" si="122"/>
        <v xml:space="preserve"> </v>
      </c>
      <c r="R349" t="str">
        <f t="shared" si="123"/>
        <v xml:space="preserve"> </v>
      </c>
      <c r="S349" s="37">
        <f t="shared" si="124"/>
        <v>0.16877045700293597</v>
      </c>
      <c r="T349" s="37" t="str">
        <f t="shared" si="125"/>
        <v/>
      </c>
      <c r="U349" s="37" t="str">
        <f t="shared" si="126"/>
        <v/>
      </c>
      <c r="V349" s="37">
        <f t="shared" si="127"/>
        <v>-0.39273024544306923</v>
      </c>
      <c r="W349" s="37" t="str">
        <f t="shared" si="128"/>
        <v/>
      </c>
      <c r="X349" s="37">
        <f t="shared" si="129"/>
        <v>-0.34852655626976714</v>
      </c>
      <c r="Y349" t="str">
        <f t="shared" si="113"/>
        <v xml:space="preserve"> </v>
      </c>
      <c r="Z349" s="1">
        <f t="shared" si="130"/>
        <v>74</v>
      </c>
      <c r="AA349" t="str">
        <f t="shared" si="114"/>
        <v xml:space="preserve"> </v>
      </c>
      <c r="AB349" s="1">
        <f t="shared" si="131"/>
        <v>78</v>
      </c>
      <c r="AC349">
        <f t="shared" si="115"/>
        <v>55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39.273024544306921</v>
      </c>
      <c r="AR349">
        <v>34.852655626976713</v>
      </c>
      <c r="AS349">
        <v>16.877045348293596</v>
      </c>
      <c r="AT349">
        <v>-39.273024544306921</v>
      </c>
      <c r="AU349">
        <v>-34.852655626976713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1</v>
      </c>
      <c r="E350">
        <v>5</v>
      </c>
      <c r="F350">
        <v>22</v>
      </c>
      <c r="G350">
        <v>426.5</v>
      </c>
      <c r="H350">
        <v>370.94</v>
      </c>
      <c r="I350">
        <v>62183.317002200005</v>
      </c>
      <c r="J350">
        <v>18.224427630932496</v>
      </c>
      <c r="K350">
        <v>15.914024625681067</v>
      </c>
      <c r="L350">
        <v>15.558650466702709</v>
      </c>
      <c r="M350">
        <v>13.844023644846439</v>
      </c>
      <c r="N350">
        <v>23.309000000000001</v>
      </c>
      <c r="O350">
        <v>76.31618759455371</v>
      </c>
      <c r="P350">
        <v>1.5040168221275678</v>
      </c>
      <c r="Q350" s="36">
        <f t="shared" si="122"/>
        <v>72.727272730802738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59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>
        <f t="shared" si="135"/>
        <v>76.316187598083715</v>
      </c>
      <c r="AL350" t="str">
        <f t="shared" si="136"/>
        <v xml:space="preserve"> </v>
      </c>
      <c r="AM350">
        <f t="shared" si="120"/>
        <v>4</v>
      </c>
      <c r="AN350" t="str">
        <f t="shared" si="121"/>
        <v xml:space="preserve"> </v>
      </c>
      <c r="AO350" t="s">
        <v>391</v>
      </c>
      <c r="AP350" t="s">
        <v>1244</v>
      </c>
      <c r="AQ350">
        <v>6.1957385792175685</v>
      </c>
      <c r="AR350">
        <v>-18.017601712907005</v>
      </c>
      <c r="AS350">
        <v>14.978163584407177</v>
      </c>
      <c r="AT350">
        <v>-6.1957385792175685</v>
      </c>
      <c r="AU350">
        <v>18.017601712907005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14</v>
      </c>
      <c r="D351" s="2">
        <v>2</v>
      </c>
      <c r="E351">
        <v>13</v>
      </c>
      <c r="F351">
        <v>29</v>
      </c>
      <c r="G351">
        <v>27</v>
      </c>
      <c r="H351">
        <v>22.89</v>
      </c>
      <c r="I351">
        <v>8834.3232591600008</v>
      </c>
      <c r="J351" t="s">
        <v>1238</v>
      </c>
      <c r="K351">
        <v>29.688715953307394</v>
      </c>
      <c r="L351">
        <v>12.136977140741909</v>
      </c>
      <c r="M351">
        <v>10.197626681024461</v>
      </c>
      <c r="N351">
        <v>0.77100000000000002</v>
      </c>
      <c r="O351" t="s">
        <v>132</v>
      </c>
      <c r="P351">
        <v>0.8781127129750983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0.1795543941035648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48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7.9369423935458983</v>
      </c>
      <c r="AS351">
        <v>17.955439056356482</v>
      </c>
      <c r="AT351" t="e">
        <v>#VALUE!</v>
      </c>
      <c r="AU351">
        <v>-7.9369423935458983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48.5</v>
      </c>
      <c r="H352">
        <v>40.06</v>
      </c>
      <c r="I352">
        <v>10078.867257400001</v>
      </c>
      <c r="J352">
        <v>11.534696228044918</v>
      </c>
      <c r="K352">
        <v>8.9619686800894858</v>
      </c>
      <c r="L352">
        <v>8.1899167963221799</v>
      </c>
      <c r="M352">
        <v>8.0143878423410353</v>
      </c>
      <c r="N352">
        <v>3.4729999999999999</v>
      </c>
      <c r="O352">
        <v>299.19540229885058</v>
      </c>
      <c r="P352">
        <v>2.9955067398901645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0.21068397758894145</v>
      </c>
      <c r="T352" s="37" t="str">
        <f t="shared" si="125"/>
        <v/>
      </c>
      <c r="U352" s="37" t="str">
        <f t="shared" si="126"/>
        <v/>
      </c>
      <c r="V352" s="37">
        <f t="shared" si="127"/>
        <v>-0.40628935937151556</v>
      </c>
      <c r="W352" s="37" t="str">
        <f t="shared" si="128"/>
        <v/>
      </c>
      <c r="X352" s="37">
        <f t="shared" si="129"/>
        <v>-0.37876723910037369</v>
      </c>
      <c r="Y352" t="str">
        <f t="shared" si="113"/>
        <v xml:space="preserve"> </v>
      </c>
      <c r="Z352" s="1">
        <f t="shared" si="130"/>
        <v>69</v>
      </c>
      <c r="AA352" t="str">
        <f t="shared" si="114"/>
        <v xml:space="preserve"> </v>
      </c>
      <c r="AB352" s="1">
        <f t="shared" si="131"/>
        <v>75</v>
      </c>
      <c r="AC352">
        <f t="shared" si="115"/>
        <v>37</v>
      </c>
      <c r="AD352" s="1" t="str">
        <f t="shared" si="132"/>
        <v xml:space="preserve"> </v>
      </c>
      <c r="AE352">
        <f t="shared" si="116"/>
        <v>30</v>
      </c>
      <c r="AF352" t="str">
        <f t="shared" si="117"/>
        <v xml:space="preserve"> </v>
      </c>
      <c r="AG352">
        <f t="shared" si="133"/>
        <v>2.9955067434401643</v>
      </c>
      <c r="AH352" t="str">
        <f t="shared" si="134"/>
        <v xml:space="preserve"> </v>
      </c>
      <c r="AI352">
        <f t="shared" si="118"/>
        <v>96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40.628935937151553</v>
      </c>
      <c r="AR352">
        <v>37.87672391003737</v>
      </c>
      <c r="AS352">
        <v>21.068397403894146</v>
      </c>
      <c r="AT352">
        <v>-40.628935937151553</v>
      </c>
      <c r="AU352">
        <v>-37.87672391003737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12</v>
      </c>
      <c r="D353" s="2">
        <v>3</v>
      </c>
      <c r="E353">
        <v>11</v>
      </c>
      <c r="F353">
        <v>26</v>
      </c>
      <c r="G353">
        <v>229</v>
      </c>
      <c r="H353">
        <v>209.35</v>
      </c>
      <c r="I353">
        <v>53979.679082999995</v>
      </c>
      <c r="J353">
        <v>20.762669840325298</v>
      </c>
      <c r="K353">
        <v>18.851868527690229</v>
      </c>
      <c r="L353">
        <v>12.77065526732728</v>
      </c>
      <c r="M353">
        <v>12.094588679456798</v>
      </c>
      <c r="N353">
        <v>11.105</v>
      </c>
      <c r="O353">
        <v>8.3414634146341502</v>
      </c>
      <c r="P353">
        <v>1.8218294721757822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-6.8690303441707679</v>
      </c>
      <c r="AR353">
        <v>3.1302804714478216</v>
      </c>
      <c r="AS353">
        <v>9.3861953666109379</v>
      </c>
      <c r="AT353">
        <v>6.8690303441707679</v>
      </c>
      <c r="AU353">
        <v>-3.1302804714478216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7</v>
      </c>
      <c r="D354" s="2">
        <v>4</v>
      </c>
      <c r="E354">
        <v>15</v>
      </c>
      <c r="F354">
        <v>26</v>
      </c>
      <c r="G354">
        <v>57</v>
      </c>
      <c r="H354">
        <v>54.24</v>
      </c>
      <c r="I354">
        <v>12378.98941344</v>
      </c>
      <c r="J354">
        <v>11.923499670257199</v>
      </c>
      <c r="K354">
        <v>12.898929845422117</v>
      </c>
      <c r="L354">
        <v>6.9675947478828375</v>
      </c>
      <c r="M354">
        <v>8.4401953971149712</v>
      </c>
      <c r="N354">
        <v>4.2050000000000001</v>
      </c>
      <c r="O354">
        <v>-6.9690265486725744</v>
      </c>
      <c r="P354">
        <v>3.5361356932153392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-0.38627697792767934</v>
      </c>
      <c r="W354" s="37" t="str">
        <f t="shared" si="128"/>
        <v/>
      </c>
      <c r="X354" s="37">
        <f t="shared" si="129"/>
        <v>-0.47148448150281874</v>
      </c>
      <c r="Y354" t="str">
        <f t="shared" si="113"/>
        <v xml:space="preserve"> </v>
      </c>
      <c r="Z354" s="1">
        <f t="shared" si="130"/>
        <v>76</v>
      </c>
      <c r="AA354" t="str">
        <f t="shared" si="114"/>
        <v xml:space="preserve"> </v>
      </c>
      <c r="AB354" s="1">
        <f t="shared" si="131"/>
        <v>48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3.536135696785339</v>
      </c>
      <c r="AH354" t="str">
        <f t="shared" si="134"/>
        <v xml:space="preserve"> </v>
      </c>
      <c r="AI354">
        <f t="shared" si="118"/>
        <v>62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38.627697792767933</v>
      </c>
      <c r="AR354">
        <v>47.148448150281872</v>
      </c>
      <c r="AS354">
        <v>5.0884955752212413</v>
      </c>
      <c r="AT354">
        <v>-38.627697792767933</v>
      </c>
      <c r="AU354">
        <v>-47.148448150281872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2</v>
      </c>
      <c r="E355">
        <v>13</v>
      </c>
      <c r="F355">
        <v>19</v>
      </c>
      <c r="G355">
        <v>111</v>
      </c>
      <c r="H355">
        <v>101.2</v>
      </c>
      <c r="I355">
        <v>21442.4195392</v>
      </c>
      <c r="J355">
        <v>15.113500597371566</v>
      </c>
      <c r="K355">
        <v>14.338339472938511</v>
      </c>
      <c r="L355" t="s">
        <v>1238</v>
      </c>
      <c r="M355" t="s">
        <v>1238</v>
      </c>
      <c r="N355">
        <v>7.0579999999999998</v>
      </c>
      <c r="O355">
        <v>4.1925007381163244</v>
      </c>
      <c r="P355">
        <v>2.8735177865612647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 t="str">
        <f t="shared" si="127"/>
        <v/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 t="str">
        <f t="shared" si="130"/>
        <v xml:space="preserve"> 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2.8735177901412645</v>
      </c>
      <c r="AH355" t="str">
        <f t="shared" si="134"/>
        <v xml:space="preserve"> </v>
      </c>
      <c r="AI355">
        <f t="shared" si="118"/>
        <v>104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22.20821472534481</v>
      </c>
      <c r="AR355" t="e">
        <v>#VALUE!</v>
      </c>
      <c r="AS355">
        <v>9.6837944664031497</v>
      </c>
      <c r="AT355">
        <v>-22.20821472534481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9</v>
      </c>
      <c r="D356" s="2">
        <v>2</v>
      </c>
      <c r="E356">
        <v>4</v>
      </c>
      <c r="F356">
        <v>15</v>
      </c>
      <c r="G356">
        <v>57</v>
      </c>
      <c r="H356">
        <v>47.15</v>
      </c>
      <c r="I356">
        <v>14296.599839049999</v>
      </c>
      <c r="J356">
        <v>11.474811389632514</v>
      </c>
      <c r="K356">
        <v>12.381827731092436</v>
      </c>
      <c r="L356">
        <v>6.6704451615717728</v>
      </c>
      <c r="M356">
        <v>7.0122865259740266</v>
      </c>
      <c r="N356">
        <v>3.8080000000000003</v>
      </c>
      <c r="O356">
        <v>-17.217391304347828</v>
      </c>
      <c r="P356">
        <v>3.4188759278897143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0.2089077448413256</v>
      </c>
      <c r="T356" s="37" t="str">
        <f t="shared" si="125"/>
        <v/>
      </c>
      <c r="U356" s="37" t="str">
        <f t="shared" si="126"/>
        <v/>
      </c>
      <c r="V356" s="37">
        <f t="shared" si="127"/>
        <v>-0.40937173493432555</v>
      </c>
      <c r="W356" s="37" t="str">
        <f t="shared" si="128"/>
        <v/>
      </c>
      <c r="X356" s="37">
        <f t="shared" si="129"/>
        <v>-0.49402427799832183</v>
      </c>
      <c r="Y356" t="str">
        <f t="shared" si="113"/>
        <v xml:space="preserve"> </v>
      </c>
      <c r="Z356" s="1">
        <f t="shared" si="130"/>
        <v>68</v>
      </c>
      <c r="AA356" t="str">
        <f t="shared" si="114"/>
        <v xml:space="preserve"> </v>
      </c>
      <c r="AB356" s="1">
        <f t="shared" si="131"/>
        <v>41</v>
      </c>
      <c r="AC356">
        <f t="shared" si="115"/>
        <v>39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3.4188759314797141</v>
      </c>
      <c r="AH356" t="str">
        <f t="shared" si="134"/>
        <v xml:space="preserve"> </v>
      </c>
      <c r="AI356">
        <f t="shared" si="118"/>
        <v>67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393</v>
      </c>
      <c r="AP356" t="s">
        <v>1242</v>
      </c>
      <c r="AQ356">
        <v>40.937173493432553</v>
      </c>
      <c r="AR356">
        <v>49.402427799832182</v>
      </c>
      <c r="AS356">
        <v>20.890774125132559</v>
      </c>
      <c r="AT356">
        <v>-40.937173493432553</v>
      </c>
      <c r="AU356">
        <v>-49.402427799832182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32</v>
      </c>
      <c r="D357" s="2">
        <v>3</v>
      </c>
      <c r="E357">
        <v>9</v>
      </c>
      <c r="F357">
        <v>44</v>
      </c>
      <c r="G357">
        <v>315</v>
      </c>
      <c r="H357">
        <v>289.79000000000002</v>
      </c>
      <c r="I357">
        <v>177351.48</v>
      </c>
      <c r="J357" t="s">
        <v>1238</v>
      </c>
      <c r="K357" t="s">
        <v>1238</v>
      </c>
      <c r="L357">
        <v>39.420893985490288</v>
      </c>
      <c r="M357" t="s">
        <v>1238</v>
      </c>
      <c r="N357">
        <v>7.62</v>
      </c>
      <c r="O357">
        <v>31.606217616580313</v>
      </c>
      <c r="P357">
        <v>0.223265123020118</v>
      </c>
      <c r="Q357" s="36">
        <f t="shared" si="122"/>
        <v>72.727272730872727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58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 t="e">
        <v>#VALUE!</v>
      </c>
      <c r="AR357">
        <v>-199.02075218560279</v>
      </c>
      <c r="AS357">
        <v>8.6994030159770688</v>
      </c>
      <c r="AT357" t="e">
        <v>#VALUE!</v>
      </c>
      <c r="AU357">
        <v>199.02075218560279</v>
      </c>
      <c r="AV357" t="s">
        <v>1697</v>
      </c>
    </row>
    <row r="358" spans="1:48" x14ac:dyDescent="0.25">
      <c r="A358">
        <v>3.6100000000000254E-9</v>
      </c>
      <c r="B358" t="s">
        <v>1222</v>
      </c>
      <c r="C358">
        <v>2</v>
      </c>
      <c r="D358" s="2">
        <v>1</v>
      </c>
      <c r="E358">
        <v>9</v>
      </c>
      <c r="F358">
        <v>12</v>
      </c>
      <c r="G358">
        <v>20</v>
      </c>
      <c r="H358">
        <v>20.100000000000001</v>
      </c>
      <c r="I358">
        <v>8510.34</v>
      </c>
      <c r="J358">
        <v>12.15235792019347</v>
      </c>
      <c r="K358">
        <v>13.018134715025907</v>
      </c>
      <c r="L358">
        <v>10.227662027596331</v>
      </c>
      <c r="M358">
        <v>10.230165380374862</v>
      </c>
      <c r="N358">
        <v>1.544</v>
      </c>
      <c r="O358">
        <v>-9.1764705882352899</v>
      </c>
      <c r="P358">
        <v>4.5970149253731343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-0.37449725044318649</v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>
        <f t="shared" si="130"/>
        <v>80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4.5970149289831346</v>
      </c>
      <c r="AH358" t="str">
        <f t="shared" si="134"/>
        <v xml:space="preserve"> </v>
      </c>
      <c r="AI358">
        <f t="shared" si="118"/>
        <v>30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1222</v>
      </c>
      <c r="AP358" t="s">
        <v>1248</v>
      </c>
      <c r="AQ358">
        <v>37.449725044318647</v>
      </c>
      <c r="AR358">
        <v>22.419740310363089</v>
      </c>
      <c r="AS358">
        <v>-0.49751243781095411</v>
      </c>
      <c r="AT358">
        <v>-37.449725044318647</v>
      </c>
      <c r="AU358">
        <v>-22.419740310363089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1</v>
      </c>
      <c r="E359">
        <v>1</v>
      </c>
      <c r="F359">
        <v>2</v>
      </c>
      <c r="G359">
        <v>14</v>
      </c>
      <c r="H359">
        <v>14.98</v>
      </c>
      <c r="I359">
        <v>8664.5455440000005</v>
      </c>
      <c r="J359">
        <v>36.183574879227052</v>
      </c>
      <c r="K359" t="s">
        <v>1238</v>
      </c>
      <c r="L359">
        <v>7.8477057877813508</v>
      </c>
      <c r="M359">
        <v>8.7274682639013044</v>
      </c>
      <c r="N359">
        <v>0.35899999999999999</v>
      </c>
      <c r="O359">
        <v>-21.956521739130441</v>
      </c>
      <c r="P359">
        <v>1.3351134846461949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-0.40472509617427377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64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>
        <v>-86.243079115884399</v>
      </c>
      <c r="AR359">
        <v>40.472509617427377</v>
      </c>
      <c r="AS359">
        <v>-6.5420560747663554</v>
      </c>
      <c r="AT359">
        <v>86.243079115884399</v>
      </c>
      <c r="AU359">
        <v>-40.472509617427377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3</v>
      </c>
      <c r="E360">
        <v>2</v>
      </c>
      <c r="F360">
        <v>10</v>
      </c>
      <c r="G360">
        <v>16.75</v>
      </c>
      <c r="H360">
        <v>14.6</v>
      </c>
      <c r="I360">
        <v>8664.5455440000005</v>
      </c>
      <c r="J360">
        <v>35.265700483091784</v>
      </c>
      <c r="K360" t="s">
        <v>1238</v>
      </c>
      <c r="L360">
        <v>7.8477057877813508</v>
      </c>
      <c r="M360">
        <v>8.7274682639013044</v>
      </c>
      <c r="N360">
        <v>0.35899999999999999</v>
      </c>
      <c r="O360">
        <v>-21.956521739130441</v>
      </c>
      <c r="P360">
        <v>1.3698630136986301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-0.40472509617427377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64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>
        <v>-81.51862183524112</v>
      </c>
      <c r="AR360">
        <v>40.472509617427377</v>
      </c>
      <c r="AS360">
        <v>14.726027397260278</v>
      </c>
      <c r="AT360">
        <v>81.51862183524112</v>
      </c>
      <c r="AU360">
        <v>-40.472509617427377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8</v>
      </c>
      <c r="D361" s="2">
        <v>1</v>
      </c>
      <c r="E361">
        <v>11</v>
      </c>
      <c r="F361">
        <v>20</v>
      </c>
      <c r="G361">
        <v>83.5</v>
      </c>
      <c r="H361">
        <v>80.25</v>
      </c>
      <c r="I361">
        <v>26155.009299750003</v>
      </c>
      <c r="J361" t="s">
        <v>1238</v>
      </c>
      <c r="K361" t="s">
        <v>1238</v>
      </c>
      <c r="L361">
        <v>24.743734383792908</v>
      </c>
      <c r="M361">
        <v>21.68958384443215</v>
      </c>
      <c r="N361">
        <v>1.3660000000000001</v>
      </c>
      <c r="O361">
        <v>2.6296018031555328</v>
      </c>
      <c r="P361">
        <v>3.4965732087227419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3.4965732123627418</v>
      </c>
      <c r="AH361" t="str">
        <f t="shared" si="134"/>
        <v xml:space="preserve"> </v>
      </c>
      <c r="AI361">
        <f t="shared" si="118"/>
        <v>65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-87.689555443512774</v>
      </c>
      <c r="AS361">
        <v>4.049844236760114</v>
      </c>
      <c r="AT361" t="e">
        <v>#VALUE!</v>
      </c>
      <c r="AU361">
        <v>87.689555443512774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14</v>
      </c>
      <c r="D362" s="2">
        <v>1</v>
      </c>
      <c r="E362">
        <v>12</v>
      </c>
      <c r="F362">
        <v>27</v>
      </c>
      <c r="G362">
        <v>78.5</v>
      </c>
      <c r="H362">
        <v>76.98</v>
      </c>
      <c r="I362">
        <v>31799.256357000002</v>
      </c>
      <c r="J362">
        <v>24.95299837925446</v>
      </c>
      <c r="K362">
        <v>19.958516982110449</v>
      </c>
      <c r="L362">
        <v>16.796794195758441</v>
      </c>
      <c r="M362">
        <v>13.54510383914632</v>
      </c>
      <c r="N362">
        <v>3.085</v>
      </c>
      <c r="O362">
        <v>11.091105509542665</v>
      </c>
      <c r="P362">
        <v>5.0311769290724859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5.0311769327224862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21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-28.437371565352066</v>
      </c>
      <c r="AR362">
        <v>-27.409338727100629</v>
      </c>
      <c r="AS362">
        <v>1.9745388412574671</v>
      </c>
      <c r="AT362">
        <v>28.437371565352066</v>
      </c>
      <c r="AU362">
        <v>27.409338727100629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5</v>
      </c>
      <c r="E363">
        <v>8</v>
      </c>
      <c r="F363">
        <v>16</v>
      </c>
      <c r="G363">
        <v>82.5</v>
      </c>
      <c r="H363">
        <v>78.14</v>
      </c>
      <c r="I363">
        <v>16946.040437060001</v>
      </c>
      <c r="J363">
        <v>13.014656895403064</v>
      </c>
      <c r="K363">
        <v>12.334648776637726</v>
      </c>
      <c r="L363">
        <v>7.8483251755692702</v>
      </c>
      <c r="M363">
        <v>7.6770512886165507</v>
      </c>
      <c r="N363">
        <v>6.335</v>
      </c>
      <c r="O363">
        <v>4.5379537953795293</v>
      </c>
      <c r="P363">
        <v>3.4067059124648065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-0.33011324007451914</v>
      </c>
      <c r="W363" s="37" t="str">
        <f t="shared" si="128"/>
        <v/>
      </c>
      <c r="X363" s="37">
        <f t="shared" si="129"/>
        <v>-0.40467811352534999</v>
      </c>
      <c r="Y363" t="str">
        <f t="shared" si="137"/>
        <v xml:space="preserve"> </v>
      </c>
      <c r="Z363" s="1">
        <f t="shared" si="130"/>
        <v>91</v>
      </c>
      <c r="AA363" t="str">
        <f t="shared" si="138"/>
        <v xml:space="preserve"> </v>
      </c>
      <c r="AB363" s="1">
        <f t="shared" si="131"/>
        <v>66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3.4067059161248063</v>
      </c>
      <c r="AH363" t="str">
        <f t="shared" si="134"/>
        <v xml:space="preserve"> </v>
      </c>
      <c r="AI363">
        <f t="shared" si="142"/>
        <v>68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33.011324007451911</v>
      </c>
      <c r="AR363">
        <v>40.467811352535001</v>
      </c>
      <c r="AS363">
        <v>5.5797286920911127</v>
      </c>
      <c r="AT363">
        <v>-33.011324007451911</v>
      </c>
      <c r="AU363">
        <v>-40.467811352535001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7</v>
      </c>
      <c r="D364" s="2">
        <v>4</v>
      </c>
      <c r="E364">
        <v>24</v>
      </c>
      <c r="F364">
        <v>35</v>
      </c>
      <c r="G364">
        <v>56.5</v>
      </c>
      <c r="H364">
        <v>55.47</v>
      </c>
      <c r="I364">
        <v>177928.29003</v>
      </c>
      <c r="J364">
        <v>16.106271777003485</v>
      </c>
      <c r="K364">
        <v>14.263306762663923</v>
      </c>
      <c r="L364">
        <v>11.045368332752309</v>
      </c>
      <c r="M364">
        <v>10.516081504377048</v>
      </c>
      <c r="N364">
        <v>3.8890000000000002</v>
      </c>
      <c r="O364">
        <v>10.482954545454552</v>
      </c>
      <c r="P364">
        <v>1.6873985938345053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17.098250826827233</v>
      </c>
      <c r="AR364">
        <v>16.217162699498957</v>
      </c>
      <c r="AS364">
        <v>1.8568595637281415</v>
      </c>
      <c r="AT364">
        <v>-17.098250826827233</v>
      </c>
      <c r="AU364">
        <v>-16.217162699498957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10</v>
      </c>
      <c r="D365" s="2">
        <v>2</v>
      </c>
      <c r="E365">
        <v>11</v>
      </c>
      <c r="F365">
        <v>23</v>
      </c>
      <c r="G365">
        <v>460</v>
      </c>
      <c r="H365">
        <v>390.89</v>
      </c>
      <c r="I365">
        <v>29558.577616509996</v>
      </c>
      <c r="J365">
        <v>21.826455971857726</v>
      </c>
      <c r="K365">
        <v>20.081685075777035</v>
      </c>
      <c r="L365">
        <v>15.118426554439315</v>
      </c>
      <c r="M365">
        <v>14.444712558050245</v>
      </c>
      <c r="N365">
        <v>19.465</v>
      </c>
      <c r="O365">
        <v>8.8524773515266642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0.17680166143537882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>
        <f t="shared" si="139"/>
        <v>51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-12.344520406130254</v>
      </c>
      <c r="AR365">
        <v>-14.67835513408664</v>
      </c>
      <c r="AS365">
        <v>17.68016577553788</v>
      </c>
      <c r="AT365">
        <v>12.344520406130254</v>
      </c>
      <c r="AU365">
        <v>14.67835513408664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7</v>
      </c>
      <c r="D366" s="2">
        <v>1</v>
      </c>
      <c r="E366">
        <v>19</v>
      </c>
      <c r="F366">
        <v>27</v>
      </c>
      <c r="G366">
        <v>52</v>
      </c>
      <c r="H366">
        <v>41.6</v>
      </c>
      <c r="I366">
        <v>37162.006752000001</v>
      </c>
      <c r="J366">
        <v>24.200116346713205</v>
      </c>
      <c r="K366" t="s">
        <v>1238</v>
      </c>
      <c r="L366">
        <v>10.153149676190987</v>
      </c>
      <c r="M366">
        <v>8.0670487834229281</v>
      </c>
      <c r="N366">
        <v>1.7190000000000001</v>
      </c>
      <c r="O366">
        <v>-65.688622754491007</v>
      </c>
      <c r="P366">
        <v>7.6249999999999991</v>
      </c>
      <c r="Q366" s="36" t="str">
        <f t="shared" si="122"/>
        <v xml:space="preserve"> </v>
      </c>
      <c r="R366" t="str">
        <f t="shared" si="123"/>
        <v xml:space="preserve"> </v>
      </c>
      <c r="S366" s="37">
        <f t="shared" si="124"/>
        <v>0.25000000368999997</v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>
        <f t="shared" si="139"/>
        <v>27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7.6250000036899994</v>
      </c>
      <c r="AH366" t="str">
        <f t="shared" si="134"/>
        <v xml:space="preserve"> </v>
      </c>
      <c r="AI366">
        <f t="shared" si="142"/>
        <v>4</v>
      </c>
      <c r="AJ366" t="str">
        <f t="shared" si="143"/>
        <v xml:space="preserve"> </v>
      </c>
      <c r="AK366" t="str">
        <f t="shared" si="135"/>
        <v xml:space="preserve"> </v>
      </c>
      <c r="AL366">
        <f t="shared" si="136"/>
        <v>-65.688622750801002</v>
      </c>
      <c r="AM366" t="str">
        <f t="shared" si="144"/>
        <v xml:space="preserve"> </v>
      </c>
      <c r="AN366">
        <f t="shared" si="145"/>
        <v>2</v>
      </c>
      <c r="AO366" t="s">
        <v>395</v>
      </c>
      <c r="AP366" t="s">
        <v>1295</v>
      </c>
      <c r="AQ366">
        <v>-24.562158338921837</v>
      </c>
      <c r="AR366">
        <v>22.984941580850382</v>
      </c>
      <c r="AS366">
        <v>25</v>
      </c>
      <c r="AT366">
        <v>24.562158338921837</v>
      </c>
      <c r="AU366">
        <v>-22.984941580850382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3</v>
      </c>
      <c r="D367" s="2">
        <v>4</v>
      </c>
      <c r="E367">
        <v>15</v>
      </c>
      <c r="F367">
        <v>22</v>
      </c>
      <c r="G367">
        <v>87</v>
      </c>
      <c r="H367">
        <v>89.21</v>
      </c>
      <c r="I367">
        <v>31971.657880799998</v>
      </c>
      <c r="J367">
        <v>31.225061253062648</v>
      </c>
      <c r="K367">
        <v>28.7033462033462</v>
      </c>
      <c r="L367">
        <v>20.918827853588944</v>
      </c>
      <c r="M367">
        <v>18.666036047374163</v>
      </c>
      <c r="N367">
        <v>3.1080000000000001</v>
      </c>
      <c r="O367">
        <v>9.436619718309867</v>
      </c>
      <c r="P367">
        <v>2.8068602174644099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2.8068602211644098</v>
      </c>
      <c r="AH367" t="str">
        <f t="shared" si="134"/>
        <v xml:space="preserve"> </v>
      </c>
      <c r="AI367">
        <f t="shared" si="142"/>
        <v>115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-60.720757215482514</v>
      </c>
      <c r="AR367">
        <v>-58.676351731740354</v>
      </c>
      <c r="AS367">
        <v>-2.4773007510368705</v>
      </c>
      <c r="AT367">
        <v>60.720757215482514</v>
      </c>
      <c r="AU367">
        <v>58.676351731740354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2</v>
      </c>
      <c r="D368" s="2">
        <v>0</v>
      </c>
      <c r="E368">
        <v>10</v>
      </c>
      <c r="F368">
        <v>12</v>
      </c>
      <c r="G368">
        <v>17.25</v>
      </c>
      <c r="H368">
        <v>16.25</v>
      </c>
      <c r="I368">
        <v>7203.2080575</v>
      </c>
      <c r="J368">
        <v>12.063845582776541</v>
      </c>
      <c r="K368">
        <v>11.957321559970566</v>
      </c>
      <c r="L368" t="s">
        <v>1238</v>
      </c>
      <c r="M368" t="s">
        <v>1238</v>
      </c>
      <c r="N368">
        <v>1.359</v>
      </c>
      <c r="O368">
        <v>-2.2302158273381392</v>
      </c>
      <c r="P368">
        <v>4.4123076923076923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-0.37905313258454365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79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4.4123076960176926</v>
      </c>
      <c r="AH368" t="str">
        <f t="shared" si="134"/>
        <v xml:space="preserve"> </v>
      </c>
      <c r="AI368">
        <f t="shared" si="142"/>
        <v>35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37.905313258454363</v>
      </c>
      <c r="AR368" t="e">
        <v>#VALUE!</v>
      </c>
      <c r="AS368">
        <v>6.1538461538461542</v>
      </c>
      <c r="AT368">
        <v>-37.905313258454363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6</v>
      </c>
      <c r="D369" s="2">
        <v>5</v>
      </c>
      <c r="E369">
        <v>12</v>
      </c>
      <c r="F369">
        <v>23</v>
      </c>
      <c r="G369">
        <v>79</v>
      </c>
      <c r="H369">
        <v>74.739999999999995</v>
      </c>
      <c r="I369">
        <v>25882.462</v>
      </c>
      <c r="J369">
        <v>10.90776415645067</v>
      </c>
      <c r="K369">
        <v>14.152622609354289</v>
      </c>
      <c r="L369">
        <v>6.4154218685537803</v>
      </c>
      <c r="M369">
        <v>7.9479427234121918</v>
      </c>
      <c r="N369">
        <v>5.2809999999999997</v>
      </c>
      <c r="O369">
        <v>-23.12954876273654</v>
      </c>
      <c r="P369">
        <v>3.5362590313085365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-0.43855863066379064</v>
      </c>
      <c r="W369" s="37" t="str">
        <f t="shared" si="128"/>
        <v/>
      </c>
      <c r="X369" s="37">
        <f t="shared" si="129"/>
        <v>-0.51336865332658244</v>
      </c>
      <c r="Y369" t="str">
        <f t="shared" si="137"/>
        <v xml:space="preserve"> </v>
      </c>
      <c r="Z369" s="1">
        <f t="shared" si="130"/>
        <v>57</v>
      </c>
      <c r="AA369" t="str">
        <f t="shared" si="138"/>
        <v xml:space="preserve"> </v>
      </c>
      <c r="AB369" s="1">
        <f t="shared" si="131"/>
        <v>35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3.5362590350285363</v>
      </c>
      <c r="AH369" t="str">
        <f t="shared" si="134"/>
        <v xml:space="preserve"> </v>
      </c>
      <c r="AI369">
        <f t="shared" si="142"/>
        <v>61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460</v>
      </c>
      <c r="AP369" t="s">
        <v>1244</v>
      </c>
      <c r="AQ369">
        <v>43.855863066379065</v>
      </c>
      <c r="AR369">
        <v>51.336865332658242</v>
      </c>
      <c r="AS369">
        <v>5.6997591651057</v>
      </c>
      <c r="AT369">
        <v>-43.855863066379065</v>
      </c>
      <c r="AU369">
        <v>-51.336865332658242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6</v>
      </c>
      <c r="D370" s="2">
        <v>1</v>
      </c>
      <c r="E370">
        <v>10</v>
      </c>
      <c r="F370">
        <v>17</v>
      </c>
      <c r="G370">
        <v>66</v>
      </c>
      <c r="H370">
        <v>58.48</v>
      </c>
      <c r="I370">
        <v>29574.883673199998</v>
      </c>
      <c r="J370">
        <v>18.01047120418848</v>
      </c>
      <c r="K370">
        <v>17.149560117302052</v>
      </c>
      <c r="L370">
        <v>12.054159646917714</v>
      </c>
      <c r="M370">
        <v>11.100511524053537</v>
      </c>
      <c r="N370">
        <v>3.2469999999999999</v>
      </c>
      <c r="O370">
        <v>4.0705128205128132</v>
      </c>
      <c r="P370">
        <v>3.3652530779753764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3.3652530817053763</v>
      </c>
      <c r="AH370" t="str">
        <f t="shared" si="134"/>
        <v xml:space="preserve"> </v>
      </c>
      <c r="AI370">
        <f t="shared" si="142"/>
        <v>70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7.2970090823793239</v>
      </c>
      <c r="AR370">
        <v>8.5651409652614969</v>
      </c>
      <c r="AS370">
        <v>12.859097127222995</v>
      </c>
      <c r="AT370">
        <v>-7.2970090823793239</v>
      </c>
      <c r="AU370">
        <v>-8.5651409652614969</v>
      </c>
      <c r="AV370" t="s">
        <v>1709</v>
      </c>
    </row>
    <row r="371" spans="1:48" x14ac:dyDescent="0.25">
      <c r="A371">
        <v>3.7400000000000272E-9</v>
      </c>
      <c r="B371" t="s">
        <v>927</v>
      </c>
      <c r="C371">
        <v>7</v>
      </c>
      <c r="D371" s="2">
        <v>2</v>
      </c>
      <c r="E371">
        <v>13</v>
      </c>
      <c r="F371">
        <v>22</v>
      </c>
      <c r="G371">
        <v>145</v>
      </c>
      <c r="H371">
        <v>146.99</v>
      </c>
      <c r="I371">
        <v>204249.16339982001</v>
      </c>
      <c r="J371">
        <v>26.667271407837443</v>
      </c>
      <c r="K371">
        <v>24.892464013547841</v>
      </c>
      <c r="L371">
        <v>17.701696755792486</v>
      </c>
      <c r="M371">
        <v>16.589880037201535</v>
      </c>
      <c r="N371">
        <v>5.9050000000000002</v>
      </c>
      <c r="O371">
        <v>6.7811934900542497</v>
      </c>
      <c r="P371">
        <v>2.730798013470304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2.7307980172103039</v>
      </c>
      <c r="AH371" t="str">
        <f t="shared" si="134"/>
        <v xml:space="preserve"> </v>
      </c>
      <c r="AI371">
        <f t="shared" si="142"/>
        <v>128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927</v>
      </c>
      <c r="AP371" t="s">
        <v>1239</v>
      </c>
      <c r="AQ371">
        <v>-37.261029491752829</v>
      </c>
      <c r="AR371">
        <v>-34.273329286412981</v>
      </c>
      <c r="AS371">
        <v>-1.3538335941220558</v>
      </c>
      <c r="AT371">
        <v>37.261029491752829</v>
      </c>
      <c r="AU371">
        <v>34.273329286412981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9</v>
      </c>
      <c r="D372" s="2">
        <v>0</v>
      </c>
      <c r="E372">
        <v>9</v>
      </c>
      <c r="F372">
        <v>18</v>
      </c>
      <c r="G372">
        <v>42</v>
      </c>
      <c r="H372">
        <v>36.51</v>
      </c>
      <c r="I372">
        <v>202050.80750963997</v>
      </c>
      <c r="J372">
        <v>12.355329949238577</v>
      </c>
      <c r="K372">
        <v>13.408005875872199</v>
      </c>
      <c r="L372">
        <v>10.364902192580418</v>
      </c>
      <c r="M372">
        <v>12.049622518097525</v>
      </c>
      <c r="N372">
        <v>2.7229999999999999</v>
      </c>
      <c r="O372">
        <v>-7.6949152542372987</v>
      </c>
      <c r="P372">
        <v>4.0536839222130929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0.15036976545912087</v>
      </c>
      <c r="T372" s="37" t="str">
        <f t="shared" si="125"/>
        <v/>
      </c>
      <c r="U372" s="37" t="str">
        <f t="shared" si="126"/>
        <v/>
      </c>
      <c r="V372" s="37">
        <f t="shared" si="127"/>
        <v>-0.36404993124105267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84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67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4.0536839259630932</v>
      </c>
      <c r="AH372" t="str">
        <f t="shared" si="134"/>
        <v xml:space="preserve"> </v>
      </c>
      <c r="AI372">
        <f t="shared" si="142"/>
        <v>43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36.404993124105268</v>
      </c>
      <c r="AR372">
        <v>21.378727456146162</v>
      </c>
      <c r="AS372">
        <v>15.036976170912087</v>
      </c>
      <c r="AT372">
        <v>-36.404993124105268</v>
      </c>
      <c r="AU372">
        <v>-21.378727456146162</v>
      </c>
      <c r="AV372" t="s">
        <v>1711</v>
      </c>
    </row>
    <row r="373" spans="1:48" x14ac:dyDescent="0.25">
      <c r="A373">
        <v>3.7600000000000267E-9</v>
      </c>
      <c r="B373" t="s">
        <v>928</v>
      </c>
      <c r="C373">
        <v>1</v>
      </c>
      <c r="D373" s="2">
        <v>1</v>
      </c>
      <c r="E373">
        <v>9</v>
      </c>
      <c r="F373">
        <v>11</v>
      </c>
      <c r="G373">
        <v>58.5</v>
      </c>
      <c r="H373">
        <v>56.36</v>
      </c>
      <c r="I373">
        <v>15481.41297472</v>
      </c>
      <c r="J373">
        <v>10.1294033069734</v>
      </c>
      <c r="K373">
        <v>9.4754539340954942</v>
      </c>
      <c r="L373" t="s">
        <v>1238</v>
      </c>
      <c r="M373" t="s">
        <v>1238</v>
      </c>
      <c r="N373">
        <v>5.9480000000000004</v>
      </c>
      <c r="O373">
        <v>6.5949820788530529</v>
      </c>
      <c r="P373">
        <v>4.0347764371894961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-0.47862220142863676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41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4.0347764409494964</v>
      </c>
      <c r="AH373" t="str">
        <f t="shared" si="134"/>
        <v xml:space="preserve"> </v>
      </c>
      <c r="AI373">
        <f t="shared" si="142"/>
        <v>45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928</v>
      </c>
      <c r="AP373" t="s">
        <v>1246</v>
      </c>
      <c r="AQ373">
        <v>47.862220142863677</v>
      </c>
      <c r="AR373" t="e">
        <v>#VALUE!</v>
      </c>
      <c r="AS373">
        <v>3.7970191625266159</v>
      </c>
      <c r="AT373">
        <v>-47.862220142863677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12</v>
      </c>
      <c r="D374" s="2">
        <v>3</v>
      </c>
      <c r="E374">
        <v>11</v>
      </c>
      <c r="F374">
        <v>26</v>
      </c>
      <c r="G374">
        <v>130</v>
      </c>
      <c r="H374">
        <v>126.14</v>
      </c>
      <c r="I374">
        <v>311496.78678775998</v>
      </c>
      <c r="J374">
        <v>28.18141197497766</v>
      </c>
      <c r="K374">
        <v>25.233046609321867</v>
      </c>
      <c r="L374">
        <v>19.670862989219248</v>
      </c>
      <c r="M374">
        <v>17.914014740874638</v>
      </c>
      <c r="N374">
        <v>4.9989999999999997</v>
      </c>
      <c r="O374">
        <v>10.597345132743344</v>
      </c>
      <c r="P374">
        <v>2.3711748850483589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2.3711748888183588</v>
      </c>
      <c r="AH374" t="str">
        <f t="shared" si="134"/>
        <v xml:space="preserve"> </v>
      </c>
      <c r="AI374">
        <f t="shared" si="142"/>
        <v>156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-45.054571240452731</v>
      </c>
      <c r="AR374">
        <v>-49.210118099839903</v>
      </c>
      <c r="AS374">
        <v>3.0600919613128275</v>
      </c>
      <c r="AT374">
        <v>45.054571240452731</v>
      </c>
      <c r="AU374">
        <v>49.210118099839903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11</v>
      </c>
      <c r="D375" s="2">
        <v>1</v>
      </c>
      <c r="E375">
        <v>9</v>
      </c>
      <c r="F375">
        <v>21</v>
      </c>
      <c r="G375">
        <v>83</v>
      </c>
      <c r="H375">
        <v>83.77</v>
      </c>
      <c r="I375">
        <v>48971.942000000003</v>
      </c>
      <c r="J375">
        <v>16.023335883703137</v>
      </c>
      <c r="K375">
        <v>15.699025487256371</v>
      </c>
      <c r="L375" t="s">
        <v>1238</v>
      </c>
      <c r="M375" t="s">
        <v>1238</v>
      </c>
      <c r="N375">
        <v>5.3360000000000003</v>
      </c>
      <c r="O375">
        <v>9.3791033577188015E-2</v>
      </c>
      <c r="P375">
        <v>3.2087859615614183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3.2087859653414181</v>
      </c>
      <c r="AH375" t="str">
        <f t="shared" si="134"/>
        <v xml:space="preserve"> </v>
      </c>
      <c r="AI375">
        <f t="shared" si="142"/>
        <v>82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17.525136124618832</v>
      </c>
      <c r="AR375" t="e">
        <v>#VALUE!</v>
      </c>
      <c r="AS375">
        <v>-0.91918347857227189</v>
      </c>
      <c r="AT375">
        <v>-17.525136124618832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11</v>
      </c>
      <c r="D376" s="2">
        <v>1</v>
      </c>
      <c r="E376">
        <v>11</v>
      </c>
      <c r="F376">
        <v>23</v>
      </c>
      <c r="G376">
        <v>227</v>
      </c>
      <c r="H376">
        <v>211.84</v>
      </c>
      <c r="I376">
        <v>27192.438468480002</v>
      </c>
      <c r="J376">
        <v>18.225931343026755</v>
      </c>
      <c r="K376">
        <v>19.934130046108965</v>
      </c>
      <c r="L376">
        <v>13.754679728503245</v>
      </c>
      <c r="M376">
        <v>14.248191201738225</v>
      </c>
      <c r="N376">
        <v>10.627000000000001</v>
      </c>
      <c r="O376">
        <v>-10.320675105485224</v>
      </c>
      <c r="P376">
        <v>1.6035687311178251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6.187998714611231</v>
      </c>
      <c r="AR376">
        <v>-4.333876344939247</v>
      </c>
      <c r="AS376">
        <v>7.1563444108761365</v>
      </c>
      <c r="AT376">
        <v>-6.187998714611231</v>
      </c>
      <c r="AU376">
        <v>4.333876344939247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5</v>
      </c>
      <c r="D377" s="2">
        <v>0</v>
      </c>
      <c r="E377">
        <v>12</v>
      </c>
      <c r="F377">
        <v>17</v>
      </c>
      <c r="G377">
        <v>50</v>
      </c>
      <c r="H377">
        <v>46.69</v>
      </c>
      <c r="I377">
        <v>12605.13503781</v>
      </c>
      <c r="J377">
        <v>13.096774193548386</v>
      </c>
      <c r="K377">
        <v>11.354571984435797</v>
      </c>
      <c r="L377">
        <v>9.3676247472705221</v>
      </c>
      <c r="M377">
        <v>8.5063288536388342</v>
      </c>
      <c r="N377">
        <v>4.1120000000000001</v>
      </c>
      <c r="O377">
        <v>14.222222222222221</v>
      </c>
      <c r="P377">
        <v>1.0023559648747056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-0.32588652159622911</v>
      </c>
      <c r="W377" s="37" t="str">
        <f t="shared" si="128"/>
        <v/>
      </c>
      <c r="X377" s="37" t="str">
        <f t="shared" si="129"/>
        <v/>
      </c>
      <c r="Y377" t="str">
        <f t="shared" si="137"/>
        <v xml:space="preserve"> </v>
      </c>
      <c r="Z377" s="1">
        <f t="shared" si="130"/>
        <v>93</v>
      </c>
      <c r="AA377" t="str">
        <f t="shared" si="138"/>
        <v xml:space="preserve"> </v>
      </c>
      <c r="AB377" s="1" t="str">
        <f t="shared" si="131"/>
        <v xml:space="preserve"> 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32.58865215962291</v>
      </c>
      <c r="AR377">
        <v>28.943412618894193</v>
      </c>
      <c r="AS377">
        <v>7.0893124866138413</v>
      </c>
      <c r="AT377">
        <v>-32.58865215962291</v>
      </c>
      <c r="AU377">
        <v>-28.943412618894193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1</v>
      </c>
      <c r="D378" s="2">
        <v>3</v>
      </c>
      <c r="E378">
        <v>10</v>
      </c>
      <c r="F378">
        <v>14</v>
      </c>
      <c r="G378">
        <v>100</v>
      </c>
      <c r="H378">
        <v>98.94</v>
      </c>
      <c r="I378">
        <v>9365.4545058599997</v>
      </c>
      <c r="J378">
        <v>12.945178594792621</v>
      </c>
      <c r="K378">
        <v>16.326732673267326</v>
      </c>
      <c r="L378">
        <v>7.6918247859438464</v>
      </c>
      <c r="M378">
        <v>8.8599760897319566</v>
      </c>
      <c r="N378">
        <v>6.0600000000000005</v>
      </c>
      <c r="O378">
        <v>-20.784313725490193</v>
      </c>
      <c r="P378">
        <v>3.2656155245603395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>
        <f t="shared" si="127"/>
        <v>-0.33368940762585109</v>
      </c>
      <c r="W378" s="37" t="str">
        <f t="shared" si="128"/>
        <v/>
      </c>
      <c r="X378" s="37">
        <f t="shared" si="129"/>
        <v>-0.4165491949473894</v>
      </c>
      <c r="Y378" t="str">
        <f t="shared" si="137"/>
        <v xml:space="preserve"> </v>
      </c>
      <c r="Z378" s="1">
        <f t="shared" si="130"/>
        <v>89</v>
      </c>
      <c r="AA378" t="str">
        <f t="shared" si="138"/>
        <v xml:space="preserve"> </v>
      </c>
      <c r="AB378" s="1">
        <f t="shared" si="131"/>
        <v>63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3.2656155283703394</v>
      </c>
      <c r="AH378" t="str">
        <f t="shared" si="134"/>
        <v xml:space="preserve"> </v>
      </c>
      <c r="AI378">
        <f t="shared" si="142"/>
        <v>77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33.368940762585112</v>
      </c>
      <c r="AR378">
        <v>41.654919494738941</v>
      </c>
      <c r="AS378">
        <v>1.0713563776025836</v>
      </c>
      <c r="AT378">
        <v>-33.368940762585112</v>
      </c>
      <c r="AU378">
        <v>-41.654919494738941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4</v>
      </c>
      <c r="D379" s="2">
        <v>1</v>
      </c>
      <c r="E379">
        <v>11</v>
      </c>
      <c r="F379">
        <v>16</v>
      </c>
      <c r="G379">
        <v>102</v>
      </c>
      <c r="H379">
        <v>95.56</v>
      </c>
      <c r="I379">
        <v>10616.79349916</v>
      </c>
      <c r="J379">
        <v>23.456062837506138</v>
      </c>
      <c r="K379">
        <v>20.965335673541027</v>
      </c>
      <c r="L379">
        <v>19.298390994137421</v>
      </c>
      <c r="M379">
        <v>17.513673744197224</v>
      </c>
      <c r="N379">
        <v>4.5579999999999998</v>
      </c>
      <c r="O379">
        <v>11.17073170731708</v>
      </c>
      <c r="P379">
        <v>0.29300962745918796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-20.732387039534306</v>
      </c>
      <c r="AR379">
        <v>-46.384792621974412</v>
      </c>
      <c r="AS379">
        <v>6.7392214315613153</v>
      </c>
      <c r="AT379">
        <v>20.732387039534306</v>
      </c>
      <c r="AU379">
        <v>46.384792621974412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15</v>
      </c>
      <c r="D380" s="2">
        <v>1</v>
      </c>
      <c r="E380">
        <v>3</v>
      </c>
      <c r="F380">
        <v>19</v>
      </c>
      <c r="G380">
        <v>100</v>
      </c>
      <c r="H380">
        <v>97.55</v>
      </c>
      <c r="I380">
        <v>72006.872266649996</v>
      </c>
      <c r="J380">
        <v>36.992794842624193</v>
      </c>
      <c r="K380" t="s">
        <v>1238</v>
      </c>
      <c r="L380">
        <v>39.333463011949291</v>
      </c>
      <c r="M380">
        <v>29.48211298179643</v>
      </c>
      <c r="N380">
        <v>2.2770000000000001</v>
      </c>
      <c r="O380">
        <v>74.616564417177926</v>
      </c>
      <c r="P380">
        <v>2.2880574064582269</v>
      </c>
      <c r="Q380" s="36">
        <f t="shared" si="122"/>
        <v>78.947368424882626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39</v>
      </c>
      <c r="AF380" t="str">
        <f t="shared" si="141"/>
        <v xml:space="preserve"> </v>
      </c>
      <c r="AG380">
        <f t="shared" si="133"/>
        <v>2.2880574102882267</v>
      </c>
      <c r="AH380" t="str">
        <f t="shared" si="134"/>
        <v xml:space="preserve"> </v>
      </c>
      <c r="AI380">
        <f t="shared" si="142"/>
        <v>163</v>
      </c>
      <c r="AJ380" t="str">
        <f t="shared" si="143"/>
        <v xml:space="preserve"> </v>
      </c>
      <c r="AK380">
        <f t="shared" si="135"/>
        <v>74.616564421007922</v>
      </c>
      <c r="AL380" t="str">
        <f t="shared" si="136"/>
        <v xml:space="preserve"> </v>
      </c>
      <c r="AM380">
        <f t="shared" si="144"/>
        <v>6</v>
      </c>
      <c r="AN380" t="str">
        <f t="shared" si="145"/>
        <v xml:space="preserve"> </v>
      </c>
      <c r="AO380" t="s">
        <v>563</v>
      </c>
      <c r="AP380" t="s">
        <v>1254</v>
      </c>
      <c r="AQ380">
        <v>-90.408273355761736</v>
      </c>
      <c r="AR380">
        <v>-198.35755881707669</v>
      </c>
      <c r="AS380">
        <v>2.5115325474115879</v>
      </c>
      <c r="AT380">
        <v>90.408273355761736</v>
      </c>
      <c r="AU380">
        <v>198.35755881707669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13</v>
      </c>
      <c r="D381" s="2">
        <v>1</v>
      </c>
      <c r="E381">
        <v>5</v>
      </c>
      <c r="F381">
        <v>19</v>
      </c>
      <c r="G381">
        <v>100</v>
      </c>
      <c r="H381">
        <v>88.5</v>
      </c>
      <c r="I381">
        <v>137698.20580500001</v>
      </c>
      <c r="J381">
        <v>17.015958469525089</v>
      </c>
      <c r="K381">
        <v>15.857373230603834</v>
      </c>
      <c r="L381">
        <v>12.733379409469096</v>
      </c>
      <c r="M381">
        <v>12.015061409747835</v>
      </c>
      <c r="N381">
        <v>5.5810000000000004</v>
      </c>
      <c r="O381">
        <v>7.5337186897880537</v>
      </c>
      <c r="P381">
        <v>5.3977401129943505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5.3977401168343508</v>
      </c>
      <c r="AH381" t="str">
        <f t="shared" si="134"/>
        <v xml:space="preserve"> </v>
      </c>
      <c r="AI381">
        <f t="shared" si="142"/>
        <v>17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12.415937063981385</v>
      </c>
      <c r="AR381">
        <v>3.4130304024671543</v>
      </c>
      <c r="AS381">
        <v>12.994350282485879</v>
      </c>
      <c r="AT381">
        <v>-12.415937063981385</v>
      </c>
      <c r="AU381">
        <v>-3.4130304024671543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9</v>
      </c>
      <c r="D382" s="2">
        <v>0</v>
      </c>
      <c r="E382">
        <v>17</v>
      </c>
      <c r="F382">
        <v>26</v>
      </c>
      <c r="G382">
        <v>160.5</v>
      </c>
      <c r="H382">
        <v>154.13</v>
      </c>
      <c r="I382">
        <v>66738.289999999994</v>
      </c>
      <c r="J382">
        <v>13.597706219673576</v>
      </c>
      <c r="K382">
        <v>13.014438909060203</v>
      </c>
      <c r="L382" t="s">
        <v>1238</v>
      </c>
      <c r="M382" t="s">
        <v>1238</v>
      </c>
      <c r="N382">
        <v>11.843</v>
      </c>
      <c r="O382">
        <v>3.9771729587357281</v>
      </c>
      <c r="P382">
        <v>3.1453967430091483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-0.30010268921241601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99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3.1453967468591482</v>
      </c>
      <c r="AH382" t="str">
        <f t="shared" si="134"/>
        <v xml:space="preserve"> </v>
      </c>
      <c r="AI382">
        <f t="shared" si="142"/>
        <v>88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30.0102689212416</v>
      </c>
      <c r="AR382" t="e">
        <v>#VALUE!</v>
      </c>
      <c r="AS382">
        <v>4.1328748459092957</v>
      </c>
      <c r="AT382">
        <v>-30.0102689212416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6</v>
      </c>
      <c r="D383" s="2">
        <v>2</v>
      </c>
      <c r="E383">
        <v>11</v>
      </c>
      <c r="F383">
        <v>19</v>
      </c>
      <c r="G383">
        <v>47</v>
      </c>
      <c r="H383">
        <v>44.24</v>
      </c>
      <c r="I383">
        <v>7436.4342315200001</v>
      </c>
      <c r="J383">
        <v>18.833546189868027</v>
      </c>
      <c r="K383">
        <v>17.451676528599606</v>
      </c>
      <c r="L383">
        <v>14.859767824824555</v>
      </c>
      <c r="M383">
        <v>13.986292387904067</v>
      </c>
      <c r="N383">
        <v>2.5350000000000001</v>
      </c>
      <c r="O383">
        <v>6.5126050420168173</v>
      </c>
      <c r="P383">
        <v>1.8693490054249549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3.0605006614210062</v>
      </c>
      <c r="AR383">
        <v>-12.716341590780234</v>
      </c>
      <c r="AS383">
        <v>6.2386980108499079</v>
      </c>
      <c r="AT383">
        <v>-3.0605006614210062</v>
      </c>
      <c r="AU383">
        <v>12.716341590780234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3</v>
      </c>
      <c r="D384" s="2">
        <v>3</v>
      </c>
      <c r="E384">
        <v>9</v>
      </c>
      <c r="F384">
        <v>15</v>
      </c>
      <c r="G384">
        <v>96</v>
      </c>
      <c r="H384">
        <v>100.43</v>
      </c>
      <c r="I384">
        <v>11289.419054320002</v>
      </c>
      <c r="J384">
        <v>21.363539672410123</v>
      </c>
      <c r="K384">
        <v>20.626411994249334</v>
      </c>
      <c r="L384">
        <v>12.529179497570384</v>
      </c>
      <c r="M384">
        <v>11.326983298363519</v>
      </c>
      <c r="N384">
        <v>4.7010000000000005</v>
      </c>
      <c r="O384">
        <v>3.54625550660794</v>
      </c>
      <c r="P384">
        <v>3.1763417305585979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3.1763417344285978</v>
      </c>
      <c r="AH384" t="str">
        <f t="shared" si="134"/>
        <v xml:space="preserve"> </v>
      </c>
      <c r="AI384">
        <f t="shared" si="142"/>
        <v>84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-9.9618106470802168</v>
      </c>
      <c r="AR384">
        <v>4.9619554794748222</v>
      </c>
      <c r="AS384">
        <v>-4.4110325599920452</v>
      </c>
      <c r="AT384">
        <v>9.9618106470802168</v>
      </c>
      <c r="AU384">
        <v>-4.9619554794748222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12</v>
      </c>
      <c r="D385" s="2">
        <v>2</v>
      </c>
      <c r="E385">
        <v>14</v>
      </c>
      <c r="F385">
        <v>28</v>
      </c>
      <c r="G385">
        <v>137</v>
      </c>
      <c r="H385">
        <v>120.15</v>
      </c>
      <c r="I385">
        <v>28411.05480165</v>
      </c>
      <c r="J385">
        <v>19.254807692307693</v>
      </c>
      <c r="K385">
        <v>18.092154795964465</v>
      </c>
      <c r="L385">
        <v>12.428804267241345</v>
      </c>
      <c r="M385">
        <v>11.856425305019162</v>
      </c>
      <c r="N385">
        <v>6.641</v>
      </c>
      <c r="O385">
        <v>6.7684887459807124</v>
      </c>
      <c r="P385">
        <v>1.7869330004161466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0.89219530217390375</v>
      </c>
      <c r="AR385">
        <v>5.7233353935082221</v>
      </c>
      <c r="AS385">
        <v>14.024136496046612</v>
      </c>
      <c r="AT385">
        <v>-0.89219530217390375</v>
      </c>
      <c r="AU385">
        <v>-5.7233353935082221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5</v>
      </c>
      <c r="D386" s="2">
        <v>1</v>
      </c>
      <c r="E386">
        <v>8</v>
      </c>
      <c r="F386">
        <v>14</v>
      </c>
      <c r="G386">
        <v>36.75</v>
      </c>
      <c r="H386">
        <v>35.369999999999997</v>
      </c>
      <c r="I386">
        <v>27137.031209999997</v>
      </c>
      <c r="J386">
        <v>14.591584158415841</v>
      </c>
      <c r="K386">
        <v>14.030146767155889</v>
      </c>
      <c r="L386">
        <v>11.735305856832973</v>
      </c>
      <c r="M386">
        <v>11.011829355342405</v>
      </c>
      <c r="N386">
        <v>2.5209999999999999</v>
      </c>
      <c r="O386">
        <v>2.897959183673458</v>
      </c>
      <c r="P386">
        <v>4.7752332485156916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4.775233252405692</v>
      </c>
      <c r="AH386" t="str">
        <f t="shared" si="134"/>
        <v xml:space="preserve"> </v>
      </c>
      <c r="AI386">
        <f t="shared" si="142"/>
        <v>24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24.894608343353951</v>
      </c>
      <c r="AR386">
        <v>10.983754307299431</v>
      </c>
      <c r="AS386">
        <v>3.901611535199323</v>
      </c>
      <c r="AT386">
        <v>-24.894608343353951</v>
      </c>
      <c r="AU386">
        <v>-10.983754307299431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2</v>
      </c>
      <c r="D387" s="2">
        <v>0</v>
      </c>
      <c r="E387">
        <v>13</v>
      </c>
      <c r="F387">
        <v>15</v>
      </c>
      <c r="G387">
        <v>57.5</v>
      </c>
      <c r="H387">
        <v>57.71</v>
      </c>
      <c r="I387">
        <v>7854.8846120299995</v>
      </c>
      <c r="J387">
        <v>14.409488139825219</v>
      </c>
      <c r="K387">
        <v>13.521555763823805</v>
      </c>
      <c r="L387">
        <v>11.855330649949932</v>
      </c>
      <c r="M387">
        <v>10.682413622902271</v>
      </c>
      <c r="N387">
        <v>4.0049999999999999</v>
      </c>
      <c r="O387">
        <v>-11.978021978021976</v>
      </c>
      <c r="P387">
        <v>1.3689135331831572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25.831887849601152</v>
      </c>
      <c r="AR387">
        <v>10.0733258443639</v>
      </c>
      <c r="AS387">
        <v>-0.36388840755501306</v>
      </c>
      <c r="AT387">
        <v>-25.831887849601152</v>
      </c>
      <c r="AU387">
        <v>-10.0733258443639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6</v>
      </c>
      <c r="D388" s="2">
        <v>1</v>
      </c>
      <c r="E388">
        <v>9</v>
      </c>
      <c r="F388">
        <v>16</v>
      </c>
      <c r="G388">
        <v>102</v>
      </c>
      <c r="H388">
        <v>94.48</v>
      </c>
      <c r="I388">
        <v>37508.560000000005</v>
      </c>
      <c r="J388">
        <v>8.2508077897126881</v>
      </c>
      <c r="K388">
        <v>7.7608017085592254</v>
      </c>
      <c r="L388" t="s">
        <v>1238</v>
      </c>
      <c r="M388" t="s">
        <v>1238</v>
      </c>
      <c r="N388">
        <v>12.173999999999999</v>
      </c>
      <c r="O388">
        <v>4.1402908468776731</v>
      </c>
      <c r="P388">
        <v>4.6411939034716339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-0.57531674162145663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17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4.6411939073816342</v>
      </c>
      <c r="AH388" t="str">
        <f t="shared" si="134"/>
        <v xml:space="preserve"> </v>
      </c>
      <c r="AI388">
        <f t="shared" si="142"/>
        <v>28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57.531674162145663</v>
      </c>
      <c r="AR388" t="e">
        <v>#VALUE!</v>
      </c>
      <c r="AS388">
        <v>7.9593564775613856</v>
      </c>
      <c r="AT388">
        <v>-57.531674162145663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4</v>
      </c>
      <c r="E389">
        <v>10</v>
      </c>
      <c r="F389">
        <v>16</v>
      </c>
      <c r="G389">
        <v>216</v>
      </c>
      <c r="H389">
        <v>232.82</v>
      </c>
      <c r="I389">
        <v>40669.113078720002</v>
      </c>
      <c r="J389">
        <v>30.988952482363903</v>
      </c>
      <c r="K389">
        <v>30.315104166666668</v>
      </c>
      <c r="L389">
        <v>22.984051863857378</v>
      </c>
      <c r="M389">
        <v>22.673112778256058</v>
      </c>
      <c r="N389">
        <v>7.5129999999999999</v>
      </c>
      <c r="O389">
        <v>-2.2126773395808921</v>
      </c>
      <c r="P389">
        <v>3.532342582252384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3.5323425861723838</v>
      </c>
      <c r="AH389" t="str">
        <f t="shared" si="134"/>
        <v xml:space="preserve"> </v>
      </c>
      <c r="AI389">
        <f t="shared" si="142"/>
        <v>63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-59.505464790453331</v>
      </c>
      <c r="AR389">
        <v>-74.341771120999638</v>
      </c>
      <c r="AS389">
        <v>-7.2244652521260999</v>
      </c>
      <c r="AT389">
        <v>59.505464790453331</v>
      </c>
      <c r="AU389">
        <v>74.341771120999638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15</v>
      </c>
      <c r="D390" s="2">
        <v>0</v>
      </c>
      <c r="E390">
        <v>7</v>
      </c>
      <c r="F390">
        <v>22</v>
      </c>
      <c r="G390">
        <v>120</v>
      </c>
      <c r="H390">
        <v>89.47</v>
      </c>
      <c r="I390">
        <v>39756.672324719999</v>
      </c>
      <c r="J390">
        <v>10.991400491400491</v>
      </c>
      <c r="K390">
        <v>9.3392484342379962</v>
      </c>
      <c r="L390">
        <v>7.4002091597888802</v>
      </c>
      <c r="M390">
        <v>6.4715550613184645</v>
      </c>
      <c r="N390">
        <v>9.58</v>
      </c>
      <c r="O390">
        <v>19.006211180124215</v>
      </c>
      <c r="P390">
        <v>4.3020006706158496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0.34123170170579076</v>
      </c>
      <c r="T390" s="37" t="str">
        <f t="shared" si="125"/>
        <v/>
      </c>
      <c r="U390" s="37" t="str">
        <f t="shared" si="126"/>
        <v/>
      </c>
      <c r="V390" s="37">
        <f t="shared" si="127"/>
        <v>-0.43425372475026125</v>
      </c>
      <c r="W390" s="37" t="str">
        <f t="shared" si="128"/>
        <v/>
      </c>
      <c r="X390" s="37">
        <f t="shared" si="129"/>
        <v>-0.43866922193460822</v>
      </c>
      <c r="Y390" t="str">
        <f t="shared" si="137"/>
        <v xml:space="preserve"> </v>
      </c>
      <c r="Z390" s="1">
        <f t="shared" si="130"/>
        <v>60</v>
      </c>
      <c r="AA390" t="str">
        <f t="shared" si="138"/>
        <v xml:space="preserve"> </v>
      </c>
      <c r="AB390" s="1">
        <f t="shared" si="131"/>
        <v>56</v>
      </c>
      <c r="AC390">
        <f t="shared" si="139"/>
        <v>11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4.3020006745458499</v>
      </c>
      <c r="AH390" t="str">
        <f t="shared" si="134"/>
        <v xml:space="preserve"> </v>
      </c>
      <c r="AI390">
        <f t="shared" si="142"/>
        <v>40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236</v>
      </c>
      <c r="AP390" t="s">
        <v>1295</v>
      </c>
      <c r="AQ390">
        <v>43.425372475026123</v>
      </c>
      <c r="AR390">
        <v>43.866922193460823</v>
      </c>
      <c r="AS390">
        <v>34.123169777579079</v>
      </c>
      <c r="AT390">
        <v>-43.425372475026123</v>
      </c>
      <c r="AU390">
        <v>-43.866922193460823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14</v>
      </c>
      <c r="D391" s="2">
        <v>1</v>
      </c>
      <c r="E391">
        <v>6</v>
      </c>
      <c r="F391">
        <v>21</v>
      </c>
      <c r="G391">
        <v>113.5</v>
      </c>
      <c r="H391">
        <v>89.37</v>
      </c>
      <c r="I391">
        <v>6520.2847902899994</v>
      </c>
      <c r="J391">
        <v>9.4034090909090917</v>
      </c>
      <c r="K391">
        <v>9.4431530008453084</v>
      </c>
      <c r="L391">
        <v>7.0931339820701726</v>
      </c>
      <c r="M391">
        <v>7.2769968178202067</v>
      </c>
      <c r="N391">
        <v>9.4640000000000004</v>
      </c>
      <c r="O391">
        <v>-1.4166666666666587</v>
      </c>
      <c r="P391">
        <v>0.16896050128678528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0.27000112288371703</v>
      </c>
      <c r="T391" s="37" t="str">
        <f t="shared" si="125"/>
        <v/>
      </c>
      <c r="U391" s="37" t="str">
        <f t="shared" si="126"/>
        <v/>
      </c>
      <c r="V391" s="37">
        <f t="shared" si="127"/>
        <v>-0.51599037156424277</v>
      </c>
      <c r="W391" s="37" t="str">
        <f t="shared" si="128"/>
        <v/>
      </c>
      <c r="X391" s="37">
        <f t="shared" si="129"/>
        <v>-0.46196190795354342</v>
      </c>
      <c r="Y391" t="str">
        <f t="shared" si="137"/>
        <v xml:space="preserve"> </v>
      </c>
      <c r="Z391" s="1">
        <f t="shared" si="130"/>
        <v>30</v>
      </c>
      <c r="AA391" t="str">
        <f t="shared" si="138"/>
        <v xml:space="preserve"> </v>
      </c>
      <c r="AB391" s="1">
        <f t="shared" si="131"/>
        <v>50</v>
      </c>
      <c r="AC391">
        <f t="shared" si="139"/>
        <v>20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51.599037156424274</v>
      </c>
      <c r="AR391">
        <v>46.19619079535434</v>
      </c>
      <c r="AS391">
        <v>27.000111894371702</v>
      </c>
      <c r="AT391">
        <v>-51.599037156424274</v>
      </c>
      <c r="AU391">
        <v>-46.19619079535434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14</v>
      </c>
      <c r="D392" s="2">
        <v>0</v>
      </c>
      <c r="E392">
        <v>0</v>
      </c>
      <c r="F392">
        <v>14</v>
      </c>
      <c r="G392">
        <v>50</v>
      </c>
      <c r="H392">
        <v>40.5</v>
      </c>
      <c r="I392">
        <v>5782.5776070000002</v>
      </c>
      <c r="J392">
        <v>12.484586929716398</v>
      </c>
      <c r="K392">
        <v>10.588235294117647</v>
      </c>
      <c r="L392">
        <v>8.485869662418958</v>
      </c>
      <c r="M392">
        <v>7.0948214953271025</v>
      </c>
      <c r="N392">
        <v>3.2440000000000002</v>
      </c>
      <c r="O392">
        <v>15.444839857651251</v>
      </c>
      <c r="P392">
        <v>0.37530864197530861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0.23456790518456783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-0.35739685228968809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-0.35631821786196227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35.73968522896881</v>
      </c>
      <c r="AR392">
        <v>35.631821786196227</v>
      </c>
      <c r="AS392">
        <v>23.456790123456784</v>
      </c>
      <c r="AT392">
        <v>-35.73968522896881</v>
      </c>
      <c r="AU392">
        <v>-35.631821786196227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35</v>
      </c>
      <c r="D393" s="2">
        <v>0</v>
      </c>
      <c r="E393">
        <v>3</v>
      </c>
      <c r="F393">
        <v>38</v>
      </c>
      <c r="G393">
        <v>175</v>
      </c>
      <c r="H393">
        <v>139.22999999999999</v>
      </c>
      <c r="I393">
        <v>23062.965954209998</v>
      </c>
      <c r="J393">
        <v>17.60844821044644</v>
      </c>
      <c r="K393">
        <v>15.352299040688056</v>
      </c>
      <c r="L393">
        <v>7.0115541361443379</v>
      </c>
      <c r="M393">
        <v>6.0635832579258206</v>
      </c>
      <c r="N393">
        <v>7.907</v>
      </c>
      <c r="O393">
        <v>25.309033280507119</v>
      </c>
      <c r="P393">
        <v>1.2921065862242334</v>
      </c>
      <c r="Q393" s="36">
        <f t="shared" si="146"/>
        <v>92.105263161854737</v>
      </c>
      <c r="R393" t="str">
        <f t="shared" si="147"/>
        <v xml:space="preserve"> </v>
      </c>
      <c r="S393" s="37">
        <f t="shared" si="148"/>
        <v>0.25691302557890416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-0.46815001391098499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>
        <v>9.3662905306556965</v>
      </c>
      <c r="AR393">
        <v>46.815001391098498</v>
      </c>
      <c r="AS393">
        <v>25.691302161890416</v>
      </c>
      <c r="AT393">
        <v>-9.3662905306556965</v>
      </c>
      <c r="AU393">
        <v>-46.815001391098498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39</v>
      </c>
      <c r="D394" s="2">
        <v>1</v>
      </c>
      <c r="E394">
        <v>5</v>
      </c>
      <c r="F394">
        <v>45</v>
      </c>
      <c r="G394">
        <v>130</v>
      </c>
      <c r="H394">
        <v>122.99</v>
      </c>
      <c r="I394">
        <v>144261.79510014999</v>
      </c>
      <c r="J394" t="s">
        <v>1238</v>
      </c>
      <c r="K394">
        <v>35.690655832849679</v>
      </c>
      <c r="L394">
        <v>29.14060747873938</v>
      </c>
      <c r="M394">
        <v>25.617641113165927</v>
      </c>
      <c r="N394">
        <v>3.4460000000000002</v>
      </c>
      <c r="O394">
        <v>11.161290322580648</v>
      </c>
      <c r="P394">
        <v>0</v>
      </c>
      <c r="Q394" s="36">
        <f t="shared" si="146"/>
        <v>86.666666670636673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 xml:space="preserve"> </v>
      </c>
      <c r="V394" s="37" t="str">
        <f t="shared" si="151"/>
        <v xml:space="preserve"> </v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 t="e">
        <v>#VALUE!</v>
      </c>
      <c r="AR394">
        <v>-121.04131810519819</v>
      </c>
      <c r="AS394">
        <v>5.6996503780795127</v>
      </c>
      <c r="AT394" t="e">
        <v>#VALUE!</v>
      </c>
      <c r="AU394">
        <v>121.04131810519819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21</v>
      </c>
      <c r="D395" s="2">
        <v>1</v>
      </c>
      <c r="E395">
        <v>10</v>
      </c>
      <c r="F395">
        <v>32</v>
      </c>
      <c r="G395">
        <v>100</v>
      </c>
      <c r="H395">
        <v>89.6</v>
      </c>
      <c r="I395">
        <v>102416.63541759999</v>
      </c>
      <c r="J395">
        <v>25.963488843813384</v>
      </c>
      <c r="K395">
        <v>21.292775665399237</v>
      </c>
      <c r="L395">
        <v>17.617371282642722</v>
      </c>
      <c r="M395">
        <v>14.650266826511389</v>
      </c>
      <c r="N395">
        <v>4.2080000000000002</v>
      </c>
      <c r="O395">
        <v>18.870056497175145</v>
      </c>
      <c r="P395">
        <v>2.8381696428571432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2.8381696468371431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-33.638539668969635</v>
      </c>
      <c r="AR395">
        <v>-33.633692183841667</v>
      </c>
      <c r="AS395">
        <v>11.607142857142861</v>
      </c>
      <c r="AT395">
        <v>33.638539668969635</v>
      </c>
      <c r="AU395">
        <v>33.633692183841667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13</v>
      </c>
      <c r="D396" s="2">
        <v>0</v>
      </c>
      <c r="E396">
        <v>12</v>
      </c>
      <c r="F396">
        <v>25</v>
      </c>
      <c r="G396">
        <v>131</v>
      </c>
      <c r="H396">
        <v>106.02</v>
      </c>
      <c r="I396">
        <v>12264.88404852</v>
      </c>
      <c r="J396">
        <v>18.905135520684734</v>
      </c>
      <c r="K396">
        <v>16.807228915662652</v>
      </c>
      <c r="L396">
        <v>12.444829068177377</v>
      </c>
      <c r="M396">
        <v>11.960587655479934</v>
      </c>
      <c r="N396">
        <v>6.3079999999999998</v>
      </c>
      <c r="O396">
        <v>9.1349480968858057</v>
      </c>
      <c r="P396">
        <v>0.15751744953782304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0.23561592551424082</v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2.6920180709735009</v>
      </c>
      <c r="AR396">
        <v>5.6017818835528033</v>
      </c>
      <c r="AS396">
        <v>23.561592152424083</v>
      </c>
      <c r="AT396">
        <v>-2.6920180709735009</v>
      </c>
      <c r="AU396">
        <v>-5.6017818835528033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16</v>
      </c>
      <c r="D397" s="2">
        <v>0</v>
      </c>
      <c r="E397">
        <v>5</v>
      </c>
      <c r="F397">
        <v>21</v>
      </c>
      <c r="G397">
        <v>140.5</v>
      </c>
      <c r="H397">
        <v>113.16</v>
      </c>
      <c r="I397">
        <v>23627.920481040001</v>
      </c>
      <c r="J397">
        <v>11.866610738255034</v>
      </c>
      <c r="K397">
        <v>11.082166291254529</v>
      </c>
      <c r="L397">
        <v>10.351581492319532</v>
      </c>
      <c r="M397">
        <v>9.5991876543209891</v>
      </c>
      <c r="N397">
        <v>10.211</v>
      </c>
      <c r="O397">
        <v>7.0335429769391959</v>
      </c>
      <c r="P397">
        <v>2.7960410038883001</v>
      </c>
      <c r="Q397" s="36">
        <f t="shared" si="146"/>
        <v>76.19047619447619</v>
      </c>
      <c r="R397" t="str">
        <f t="shared" si="147"/>
        <v xml:space="preserve"> </v>
      </c>
      <c r="S397" s="37">
        <f t="shared" si="148"/>
        <v>0.24160481135242129</v>
      </c>
      <c r="T397" s="37" t="str">
        <f t="shared" si="149"/>
        <v/>
      </c>
      <c r="U397" s="37" t="str">
        <f t="shared" si="150"/>
        <v/>
      </c>
      <c r="V397" s="37">
        <f t="shared" si="151"/>
        <v>-0.38920514903820724</v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2.7960410078883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>
        <v>38.920514903820724</v>
      </c>
      <c r="AR397">
        <v>21.479769452127162</v>
      </c>
      <c r="AS397">
        <v>24.160480735242128</v>
      </c>
      <c r="AT397">
        <v>-38.920514903820724</v>
      </c>
      <c r="AU397">
        <v>-21.479769452127162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1</v>
      </c>
      <c r="D398" s="2">
        <v>0</v>
      </c>
      <c r="E398">
        <v>9</v>
      </c>
      <c r="F398">
        <v>10</v>
      </c>
      <c r="G398">
        <v>282.5</v>
      </c>
      <c r="H398">
        <v>291.37</v>
      </c>
      <c r="I398">
        <v>11887.60463</v>
      </c>
      <c r="J398">
        <v>13.932482188112656</v>
      </c>
      <c r="K398">
        <v>12.134349491920707</v>
      </c>
      <c r="L398" t="s">
        <v>1238</v>
      </c>
      <c r="M398" t="s">
        <v>1238</v>
      </c>
      <c r="N398">
        <v>24.012</v>
      </c>
      <c r="O398">
        <v>12.52108716026242</v>
      </c>
      <c r="P398">
        <v>1.8749356488313826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 t="str">
        <f t="shared" si="157"/>
        <v xml:space="preserve"> 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28.287119470580457</v>
      </c>
      <c r="AR398" t="e">
        <v>#VALUE!</v>
      </c>
      <c r="AS398">
        <v>-3.044239283385386</v>
      </c>
      <c r="AT398">
        <v>-28.287119470580457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929</v>
      </c>
      <c r="C399">
        <v>12</v>
      </c>
      <c r="D399" s="2">
        <v>0</v>
      </c>
      <c r="E399">
        <v>8</v>
      </c>
      <c r="F399">
        <v>20</v>
      </c>
      <c r="G399">
        <v>71</v>
      </c>
      <c r="H399">
        <v>64.02</v>
      </c>
      <c r="I399">
        <v>10738.509679919998</v>
      </c>
      <c r="J399">
        <v>28.657117278424348</v>
      </c>
      <c r="K399">
        <v>31.583621114948194</v>
      </c>
      <c r="L399">
        <v>18.822074159907299</v>
      </c>
      <c r="M399">
        <v>18.817228729566224</v>
      </c>
      <c r="N399">
        <v>2.0270000000000001</v>
      </c>
      <c r="O399">
        <v>4.9171842650103628</v>
      </c>
      <c r="P399">
        <v>3.7097781943142771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3.709778198334277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929</v>
      </c>
      <c r="AP399" t="s">
        <v>1254</v>
      </c>
      <c r="AQ399">
        <v>-47.503108201252871</v>
      </c>
      <c r="AR399">
        <v>-42.771769079114641</v>
      </c>
      <c r="AS399">
        <v>10.902842861605766</v>
      </c>
      <c r="AT399">
        <v>47.503108201252871</v>
      </c>
      <c r="AU399">
        <v>42.771769079114641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9</v>
      </c>
      <c r="D400" s="2">
        <v>0</v>
      </c>
      <c r="E400">
        <v>16</v>
      </c>
      <c r="F400">
        <v>25</v>
      </c>
      <c r="G400">
        <v>409</v>
      </c>
      <c r="H400">
        <v>399.55</v>
      </c>
      <c r="I400">
        <v>43958.414685950003</v>
      </c>
      <c r="J400">
        <v>16.650691781963658</v>
      </c>
      <c r="K400">
        <v>14.492201668480233</v>
      </c>
      <c r="L400">
        <v>10.581467785718242</v>
      </c>
      <c r="M400">
        <v>9.7090466629390555</v>
      </c>
      <c r="N400">
        <v>27.57</v>
      </c>
      <c r="O400">
        <v>11.755168220510734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14.296027486692919</v>
      </c>
      <c r="AR400">
        <v>19.736004523951156</v>
      </c>
      <c r="AS400">
        <v>2.365160805906652</v>
      </c>
      <c r="AT400">
        <v>-14.296027486692919</v>
      </c>
      <c r="AU400">
        <v>-19.736004523951156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13</v>
      </c>
      <c r="D401" s="2">
        <v>1</v>
      </c>
      <c r="E401">
        <v>14</v>
      </c>
      <c r="F401">
        <v>28</v>
      </c>
      <c r="G401">
        <v>18</v>
      </c>
      <c r="H401">
        <v>16.54</v>
      </c>
      <c r="I401">
        <v>15955.13056514</v>
      </c>
      <c r="J401">
        <v>10.824607329842932</v>
      </c>
      <c r="K401">
        <v>10.216182828906732</v>
      </c>
      <c r="L401" t="s">
        <v>1238</v>
      </c>
      <c r="M401" t="s">
        <v>1238</v>
      </c>
      <c r="N401">
        <v>1.619</v>
      </c>
      <c r="O401">
        <v>4.4516129032258034</v>
      </c>
      <c r="P401">
        <v>3.9480048367593712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>
        <f t="shared" si="151"/>
        <v>-0.44283885545877688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3.9480048407993711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44.283885545877688</v>
      </c>
      <c r="AR401" t="e">
        <v>#VALUE!</v>
      </c>
      <c r="AS401">
        <v>8.8270858524788451</v>
      </c>
      <c r="AT401">
        <v>-44.283885545877688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6</v>
      </c>
      <c r="E402">
        <v>6</v>
      </c>
      <c r="F402">
        <v>15</v>
      </c>
      <c r="G402">
        <v>64</v>
      </c>
      <c r="H402">
        <v>60.2</v>
      </c>
      <c r="I402">
        <v>6930.2482606000003</v>
      </c>
      <c r="J402">
        <v>15.400358147863903</v>
      </c>
      <c r="K402">
        <v>14.611650485436893</v>
      </c>
      <c r="L402">
        <v>9.642022439377488</v>
      </c>
      <c r="M402">
        <v>9.4448931955125524</v>
      </c>
      <c r="N402">
        <v>4.12</v>
      </c>
      <c r="O402">
        <v>5.6410256410256459</v>
      </c>
      <c r="P402">
        <v>2.1196013289036544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2.1196013329536543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20.731709608046277</v>
      </c>
      <c r="AR402">
        <v>26.862013746458203</v>
      </c>
      <c r="AS402">
        <v>6.3122923588039725</v>
      </c>
      <c r="AT402">
        <v>-20.731709608046277</v>
      </c>
      <c r="AU402">
        <v>-26.862013746458203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6</v>
      </c>
      <c r="D403" s="2">
        <v>0</v>
      </c>
      <c r="E403">
        <v>5</v>
      </c>
      <c r="F403">
        <v>11</v>
      </c>
      <c r="G403">
        <v>103</v>
      </c>
      <c r="H403">
        <v>98.95</v>
      </c>
      <c r="I403">
        <v>13782.1405197</v>
      </c>
      <c r="J403">
        <v>13.556651596109056</v>
      </c>
      <c r="K403">
        <v>12.85064935064935</v>
      </c>
      <c r="L403">
        <v>7.0867394526795895</v>
      </c>
      <c r="M403">
        <v>8.0142753062540297</v>
      </c>
      <c r="N403">
        <v>7.7</v>
      </c>
      <c r="O403">
        <v>7.3919107391910783</v>
      </c>
      <c r="P403">
        <v>1.459322890348661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-0.30221584125173806</v>
      </c>
      <c r="W403" s="37" t="str">
        <f t="shared" si="152"/>
        <v/>
      </c>
      <c r="X403" s="37">
        <f t="shared" si="153"/>
        <v>-0.46244695453542684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30.221584125173806</v>
      </c>
      <c r="AR403">
        <v>46.244695453542683</v>
      </c>
      <c r="AS403">
        <v>4.0929762506316303</v>
      </c>
      <c r="AT403">
        <v>-30.221584125173806</v>
      </c>
      <c r="AU403">
        <v>-46.244695453542683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136</v>
      </c>
      <c r="H404">
        <v>121.84</v>
      </c>
      <c r="I404">
        <v>8984.8582074400001</v>
      </c>
      <c r="J404">
        <v>17.32158089280637</v>
      </c>
      <c r="K404">
        <v>15.509164969450103</v>
      </c>
      <c r="L404">
        <v>7.9461924714393239</v>
      </c>
      <c r="M404">
        <v>7.7383032764549924</v>
      </c>
      <c r="N404">
        <v>7.8559999999999999</v>
      </c>
      <c r="O404">
        <v>9.2628650904033307</v>
      </c>
      <c r="P404">
        <v>2.2365397242284963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>
        <f t="shared" si="153"/>
        <v>-0.3972545496568578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>
        <f t="shared" si="157"/>
        <v>2.2365397282984962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10.842845921142386</v>
      </c>
      <c r="AR404">
        <v>39.725454965685778</v>
      </c>
      <c r="AS404">
        <v>11.62179908076164</v>
      </c>
      <c r="AT404">
        <v>-10.842845921142386</v>
      </c>
      <c r="AU404">
        <v>-39.725454965685778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4</v>
      </c>
      <c r="D405" s="2">
        <v>2</v>
      </c>
      <c r="E405">
        <v>5</v>
      </c>
      <c r="F405">
        <v>11</v>
      </c>
      <c r="G405">
        <v>169.5</v>
      </c>
      <c r="H405">
        <v>176.6</v>
      </c>
      <c r="I405">
        <v>25539.352840200001</v>
      </c>
      <c r="J405" t="s">
        <v>1238</v>
      </c>
      <c r="K405" t="s">
        <v>1238</v>
      </c>
      <c r="L405">
        <v>34.306554178071167</v>
      </c>
      <c r="M405">
        <v>28.318784136229137</v>
      </c>
      <c r="N405">
        <v>4.2389999999999999</v>
      </c>
      <c r="O405">
        <v>16.456043956043949</v>
      </c>
      <c r="P405">
        <v>0.95583238958097394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-160.22676296988064</v>
      </c>
      <c r="AS405">
        <v>-4.0203850509626271</v>
      </c>
      <c r="AT405" t="e">
        <v>#VALUE!</v>
      </c>
      <c r="AU405">
        <v>160.22676296988064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3</v>
      </c>
      <c r="D406" s="2">
        <v>5</v>
      </c>
      <c r="E406">
        <v>18</v>
      </c>
      <c r="F406">
        <v>26</v>
      </c>
      <c r="G406">
        <v>206</v>
      </c>
      <c r="H406">
        <v>200.68</v>
      </c>
      <c r="I406">
        <v>23315.734882000001</v>
      </c>
      <c r="J406">
        <v>23.343026637199024</v>
      </c>
      <c r="K406">
        <v>22.54071661237785</v>
      </c>
      <c r="L406">
        <v>16.692242942891784</v>
      </c>
      <c r="M406">
        <v>16.478687510469605</v>
      </c>
      <c r="N406">
        <v>8.9030000000000005</v>
      </c>
      <c r="O406">
        <v>2.6874279123414135</v>
      </c>
      <c r="P406">
        <v>2.0370739485748457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>
        <f t="shared" si="157"/>
        <v>2.0370739526648456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-20.150570287955063</v>
      </c>
      <c r="AR406">
        <v>-26.616282276233694</v>
      </c>
      <c r="AS406">
        <v>2.6509866454056175</v>
      </c>
      <c r="AT406">
        <v>20.150570287955063</v>
      </c>
      <c r="AU406">
        <v>26.616282276233694</v>
      </c>
      <c r="AV406" t="s">
        <v>1745</v>
      </c>
    </row>
    <row r="407" spans="1:48" x14ac:dyDescent="0.25">
      <c r="A407">
        <v>4.1000000000000185E-9</v>
      </c>
      <c r="B407" t="s">
        <v>930</v>
      </c>
      <c r="C407">
        <v>1</v>
      </c>
      <c r="D407" s="2">
        <v>0</v>
      </c>
      <c r="E407">
        <v>4</v>
      </c>
      <c r="F407">
        <v>5</v>
      </c>
      <c r="G407">
        <v>37</v>
      </c>
      <c r="H407">
        <v>39.82</v>
      </c>
      <c r="I407">
        <v>13038.72952932</v>
      </c>
      <c r="J407" t="s">
        <v>1238</v>
      </c>
      <c r="K407" t="s">
        <v>1238</v>
      </c>
      <c r="L407">
        <v>32.802859975216855</v>
      </c>
      <c r="M407">
        <v>29.878</v>
      </c>
      <c r="N407">
        <v>0.79400000000000004</v>
      </c>
      <c r="O407">
        <v>8.7671232876712413</v>
      </c>
      <c r="P407">
        <v>1.3309894525364139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930</v>
      </c>
      <c r="AP407" t="s">
        <v>1244</v>
      </c>
      <c r="AQ407" t="e">
        <v>#VALUE!</v>
      </c>
      <c r="AR407">
        <v>-148.82073621259488</v>
      </c>
      <c r="AS407">
        <v>-7.0818684078352572</v>
      </c>
      <c r="AT407" t="e">
        <v>#VALUE!</v>
      </c>
      <c r="AU407">
        <v>148.82073621259488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9</v>
      </c>
      <c r="D408" s="2">
        <v>0</v>
      </c>
      <c r="E408">
        <v>6</v>
      </c>
      <c r="F408">
        <v>15</v>
      </c>
      <c r="G408">
        <v>410</v>
      </c>
      <c r="H408">
        <v>392.73</v>
      </c>
      <c r="I408">
        <v>40866.673990739997</v>
      </c>
      <c r="J408">
        <v>30.20303006998385</v>
      </c>
      <c r="K408">
        <v>29.052374611628938</v>
      </c>
      <c r="L408">
        <v>23.756132990037877</v>
      </c>
      <c r="M408">
        <v>21.881889945815772</v>
      </c>
      <c r="N408">
        <v>13.518000000000001</v>
      </c>
      <c r="O408">
        <v>3.5862068965517238</v>
      </c>
      <c r="P408">
        <v>0.53522776462200483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-55.460187050030932</v>
      </c>
      <c r="AR408">
        <v>-80.198266389315378</v>
      </c>
      <c r="AS408">
        <v>4.3974231660428131</v>
      </c>
      <c r="AT408">
        <v>55.460187050030932</v>
      </c>
      <c r="AU408">
        <v>80.198266389315378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16</v>
      </c>
      <c r="D409" s="2">
        <v>3</v>
      </c>
      <c r="E409">
        <v>11</v>
      </c>
      <c r="F409">
        <v>30</v>
      </c>
      <c r="G409">
        <v>121</v>
      </c>
      <c r="H409">
        <v>121.78</v>
      </c>
      <c r="I409">
        <v>43704.691608759997</v>
      </c>
      <c r="J409">
        <v>29.078319006685771</v>
      </c>
      <c r="K409">
        <v>26.618579234972678</v>
      </c>
      <c r="L409">
        <v>18.057602282409416</v>
      </c>
      <c r="M409">
        <v>17.126468540449245</v>
      </c>
      <c r="N409">
        <v>4.5750000000000002</v>
      </c>
      <c r="O409">
        <v>7.3943661971831078</v>
      </c>
      <c r="P409">
        <v>0.83593365084578741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-49.671105892530633</v>
      </c>
      <c r="AR409">
        <v>-36.972992523760631</v>
      </c>
      <c r="AS409">
        <v>-0.64049926096239052</v>
      </c>
      <c r="AT409">
        <v>49.671105892530633</v>
      </c>
      <c r="AU409">
        <v>36.972992523760631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5</v>
      </c>
      <c r="D410" s="2">
        <v>1</v>
      </c>
      <c r="E410">
        <v>9</v>
      </c>
      <c r="F410">
        <v>15</v>
      </c>
      <c r="G410">
        <v>103</v>
      </c>
      <c r="H410">
        <v>100.43</v>
      </c>
      <c r="I410">
        <v>32043.493374090005</v>
      </c>
      <c r="J410">
        <v>30.295625942684769</v>
      </c>
      <c r="K410">
        <v>28.563708759954494</v>
      </c>
      <c r="L410">
        <v>13.972047041435459</v>
      </c>
      <c r="M410">
        <v>13.239733068067448</v>
      </c>
      <c r="N410">
        <v>3.516</v>
      </c>
      <c r="O410">
        <v>5.2694610778443156</v>
      </c>
      <c r="P410">
        <v>1.6509011251618042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-55.936793922149079</v>
      </c>
      <c r="AR410">
        <v>-5.9826805916790127</v>
      </c>
      <c r="AS410">
        <v>2.558996315841866</v>
      </c>
      <c r="AT410">
        <v>55.936793922149079</v>
      </c>
      <c r="AU410">
        <v>5.9826805916790127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9</v>
      </c>
      <c r="D411" s="2">
        <v>0</v>
      </c>
      <c r="E411">
        <v>8</v>
      </c>
      <c r="F411">
        <v>17</v>
      </c>
      <c r="G411">
        <v>250</v>
      </c>
      <c r="H411">
        <v>227.18</v>
      </c>
      <c r="I411">
        <v>63256.226379999993</v>
      </c>
      <c r="J411">
        <v>19.121286087029713</v>
      </c>
      <c r="K411">
        <v>17.917816862528589</v>
      </c>
      <c r="L411">
        <v>11.747180767680222</v>
      </c>
      <c r="M411">
        <v>11.56406027016811</v>
      </c>
      <c r="N411">
        <v>12.679</v>
      </c>
      <c r="O411">
        <v>6.2782900251466938</v>
      </c>
      <c r="P411">
        <v>1.7787657364204597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>
        <v>1.5794539541580943</v>
      </c>
      <c r="AR411">
        <v>10.893679110755484</v>
      </c>
      <c r="AS411">
        <v>10.04489831851394</v>
      </c>
      <c r="AT411">
        <v>-1.5794539541580943</v>
      </c>
      <c r="AU411">
        <v>-10.893679110755484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6</v>
      </c>
      <c r="D412" s="2">
        <v>1</v>
      </c>
      <c r="E412">
        <v>9</v>
      </c>
      <c r="F412">
        <v>16</v>
      </c>
      <c r="G412">
        <v>252</v>
      </c>
      <c r="H412">
        <v>294.61</v>
      </c>
      <c r="I412">
        <v>33173.382966880003</v>
      </c>
      <c r="J412" t="s">
        <v>1238</v>
      </c>
      <c r="K412" t="s">
        <v>1238</v>
      </c>
      <c r="L412">
        <v>30.493675141269037</v>
      </c>
      <c r="M412">
        <v>28.379906433568561</v>
      </c>
      <c r="N412">
        <v>1.1120000000000001</v>
      </c>
      <c r="O412">
        <v>45.740498034076026</v>
      </c>
      <c r="P412">
        <v>0.59773938427073081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-131.30479184469667</v>
      </c>
      <c r="AS412">
        <v>-14.46318862224636</v>
      </c>
      <c r="AT412" t="e">
        <v>#VALUE!</v>
      </c>
      <c r="AU412">
        <v>131.30479184469667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16</v>
      </c>
      <c r="D413" s="2">
        <v>1</v>
      </c>
      <c r="E413">
        <v>17</v>
      </c>
      <c r="F413">
        <v>34</v>
      </c>
      <c r="G413">
        <v>95</v>
      </c>
      <c r="H413">
        <v>89.28</v>
      </c>
      <c r="I413">
        <v>104787.936</v>
      </c>
      <c r="J413">
        <v>31.603539823008848</v>
      </c>
      <c r="K413">
        <v>29.74017321785476</v>
      </c>
      <c r="L413">
        <v>19.885713543735726</v>
      </c>
      <c r="M413">
        <v>18.328288469071136</v>
      </c>
      <c r="N413">
        <v>3.0020000000000002</v>
      </c>
      <c r="O413">
        <v>6.077738515901066</v>
      </c>
      <c r="P413">
        <v>1.8727598566308241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>
        <v>-62.668851467679374</v>
      </c>
      <c r="AR413">
        <v>-50.839831886712886</v>
      </c>
      <c r="AS413">
        <v>6.4068100358422919</v>
      </c>
      <c r="AT413">
        <v>62.668851467679374</v>
      </c>
      <c r="AU413">
        <v>50.839831886712886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10</v>
      </c>
      <c r="D414" s="2">
        <v>0</v>
      </c>
      <c r="E414">
        <v>9</v>
      </c>
      <c r="F414">
        <v>19</v>
      </c>
      <c r="G414">
        <v>54</v>
      </c>
      <c r="H414">
        <v>47.23</v>
      </c>
      <c r="I414">
        <v>60670.682511579995</v>
      </c>
      <c r="J414">
        <v>17.518545994065281</v>
      </c>
      <c r="K414">
        <v>18.200385356454717</v>
      </c>
      <c r="L414">
        <v>9.9972701445296117</v>
      </c>
      <c r="M414">
        <v>10.861717558833279</v>
      </c>
      <c r="N414">
        <v>2.5950000000000002</v>
      </c>
      <c r="O414">
        <v>-2.8453762635716981</v>
      </c>
      <c r="P414">
        <v>1.5943256404827442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9.8290326907119248</v>
      </c>
      <c r="AR414">
        <v>24.167340306381067</v>
      </c>
      <c r="AS414">
        <v>14.334109676053352</v>
      </c>
      <c r="AT414">
        <v>-9.8290326907119248</v>
      </c>
      <c r="AU414">
        <v>-24.167340306381067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8</v>
      </c>
      <c r="D415" s="2">
        <v>0</v>
      </c>
      <c r="E415">
        <v>7</v>
      </c>
      <c r="F415">
        <v>15</v>
      </c>
      <c r="G415">
        <v>42</v>
      </c>
      <c r="H415">
        <v>34.770000000000003</v>
      </c>
      <c r="I415">
        <v>5372.5123841100003</v>
      </c>
      <c r="J415">
        <v>12.507194244604317</v>
      </c>
      <c r="K415">
        <v>11.875000000000002</v>
      </c>
      <c r="L415">
        <v>9.3274636331520995</v>
      </c>
      <c r="M415">
        <v>8.7604908216354165</v>
      </c>
      <c r="N415">
        <v>2.9279999999999999</v>
      </c>
      <c r="O415">
        <v>3.8297872340425565</v>
      </c>
      <c r="P415">
        <v>1.8234109864825998</v>
      </c>
      <c r="Q415" s="36" t="str">
        <f t="shared" si="146"/>
        <v xml:space="preserve"> </v>
      </c>
      <c r="R415" t="str">
        <f t="shared" si="147"/>
        <v xml:space="preserve"> </v>
      </c>
      <c r="S415" s="37">
        <f t="shared" si="148"/>
        <v>0.20793788166058669</v>
      </c>
      <c r="T415" s="37" t="str">
        <f t="shared" si="149"/>
        <v/>
      </c>
      <c r="U415" s="37" t="str">
        <f t="shared" si="150"/>
        <v/>
      </c>
      <c r="V415" s="37">
        <f t="shared" si="151"/>
        <v>-0.3562332149350812</v>
      </c>
      <c r="W415" s="37" t="str">
        <f t="shared" si="152"/>
        <v/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35.623321493508122</v>
      </c>
      <c r="AR415">
        <v>29.248048189988118</v>
      </c>
      <c r="AS415">
        <v>20.793787748058669</v>
      </c>
      <c r="AT415">
        <v>-35.623321493508122</v>
      </c>
      <c r="AU415">
        <v>-29.248048189988118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13</v>
      </c>
      <c r="D416" s="2">
        <v>1</v>
      </c>
      <c r="E416">
        <v>16</v>
      </c>
      <c r="F416">
        <v>30</v>
      </c>
      <c r="G416">
        <v>615</v>
      </c>
      <c r="H416">
        <v>585.45000000000005</v>
      </c>
      <c r="I416">
        <v>54042.444558000003</v>
      </c>
      <c r="J416">
        <v>27.623383976597154</v>
      </c>
      <c r="K416">
        <v>25.086772078673352</v>
      </c>
      <c r="L416">
        <v>20.318447953292722</v>
      </c>
      <c r="M416">
        <v>18.440226649768633</v>
      </c>
      <c r="N416">
        <v>23.337</v>
      </c>
      <c r="O416">
        <v>10.497159090909085</v>
      </c>
      <c r="P416">
        <v>0.88444786062003578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-42.182305219249706</v>
      </c>
      <c r="AR416">
        <v>-54.122268066114422</v>
      </c>
      <c r="AS416">
        <v>5.0473994363310126</v>
      </c>
      <c r="AT416">
        <v>42.182305219249706</v>
      </c>
      <c r="AU416">
        <v>54.122268066114422</v>
      </c>
      <c r="AV416" t="s">
        <v>1755</v>
      </c>
    </row>
    <row r="417" spans="1:48" x14ac:dyDescent="0.25">
      <c r="A417">
        <v>4.2000000000000161E-9</v>
      </c>
      <c r="B417" t="s">
        <v>931</v>
      </c>
      <c r="C417">
        <v>13</v>
      </c>
      <c r="D417" s="2">
        <v>0</v>
      </c>
      <c r="E417">
        <v>8</v>
      </c>
      <c r="F417">
        <v>21</v>
      </c>
      <c r="G417">
        <v>285</v>
      </c>
      <c r="H417">
        <v>265.42</v>
      </c>
      <c r="I417">
        <v>13710.431209940001</v>
      </c>
      <c r="J417">
        <v>12.45635442087479</v>
      </c>
      <c r="K417">
        <v>13.522518850621562</v>
      </c>
      <c r="L417" t="s">
        <v>1238</v>
      </c>
      <c r="M417" t="s">
        <v>1238</v>
      </c>
      <c r="N417">
        <v>19.628</v>
      </c>
      <c r="O417">
        <v>-9.6732627703635536</v>
      </c>
      <c r="P417">
        <v>1.7331022530329285E-2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-0.35885002804564303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931</v>
      </c>
      <c r="AP417" t="s">
        <v>1246</v>
      </c>
      <c r="AQ417">
        <v>35.885002804564301</v>
      </c>
      <c r="AR417" t="e">
        <v>#VALUE!</v>
      </c>
      <c r="AS417">
        <v>7.3769874161705884</v>
      </c>
      <c r="AT417">
        <v>-35.885002804564301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0</v>
      </c>
      <c r="D418" s="2">
        <v>5</v>
      </c>
      <c r="E418">
        <v>12</v>
      </c>
      <c r="F418">
        <v>17</v>
      </c>
      <c r="G418">
        <v>107</v>
      </c>
      <c r="H418">
        <v>110</v>
      </c>
      <c r="I418">
        <v>12546.202789999999</v>
      </c>
      <c r="J418">
        <v>13.570194917345177</v>
      </c>
      <c r="K418">
        <v>13.485350006129705</v>
      </c>
      <c r="L418">
        <v>10.867840673761384</v>
      </c>
      <c r="M418">
        <v>11.039638181818184</v>
      </c>
      <c r="N418">
        <v>8.157</v>
      </c>
      <c r="O418">
        <v>-1.6043425814234125</v>
      </c>
      <c r="P418">
        <v>3.1309090909090909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-0.30151874322953054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3.1309090951190908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30.151874322953056</v>
      </c>
      <c r="AR418">
        <v>17.563769758810054</v>
      </c>
      <c r="AS418">
        <v>-2.7272727272727226</v>
      </c>
      <c r="AT418">
        <v>-30.151874322953056</v>
      </c>
      <c r="AU418">
        <v>-17.563769758810054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24</v>
      </c>
      <c r="D419" s="2">
        <v>1</v>
      </c>
      <c r="E419">
        <v>8</v>
      </c>
      <c r="F419">
        <v>33</v>
      </c>
      <c r="G419">
        <v>44</v>
      </c>
      <c r="H419">
        <v>34.42</v>
      </c>
      <c r="I419">
        <v>47655.018174900004</v>
      </c>
      <c r="J419">
        <v>23.672627235213206</v>
      </c>
      <c r="K419">
        <v>21.812420785804818</v>
      </c>
      <c r="L419">
        <v>9.2874374386603318</v>
      </c>
      <c r="M419">
        <v>9.4154852824429369</v>
      </c>
      <c r="N419">
        <v>1.5780000000000001</v>
      </c>
      <c r="O419">
        <v>7.3469387755102105</v>
      </c>
      <c r="P419">
        <v>5.8105752469494476</v>
      </c>
      <c r="Q419" s="36">
        <f t="shared" si="146"/>
        <v>72.727272731492732</v>
      </c>
      <c r="R419" t="str">
        <f t="shared" si="147"/>
        <v xml:space="preserve"> </v>
      </c>
      <c r="S419" s="37">
        <f t="shared" si="148"/>
        <v>0.27832655854887844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 t="str">
        <f t="shared" si="152"/>
        <v/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5.810575251169448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>
        <v>-21.847081217499476</v>
      </c>
      <c r="AR419">
        <v>29.551660350292263</v>
      </c>
      <c r="AS419">
        <v>27.832655432887844</v>
      </c>
      <c r="AT419">
        <v>21.847081217499476</v>
      </c>
      <c r="AU419">
        <v>-29.551660350292263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9</v>
      </c>
      <c r="D420" s="2">
        <v>2</v>
      </c>
      <c r="E420">
        <v>8</v>
      </c>
      <c r="F420">
        <v>19</v>
      </c>
      <c r="G420">
        <v>100</v>
      </c>
      <c r="H420">
        <v>95.04</v>
      </c>
      <c r="I420">
        <v>7724.9105049600003</v>
      </c>
      <c r="J420">
        <v>27.452339688041594</v>
      </c>
      <c r="K420">
        <v>32.62615859938208</v>
      </c>
      <c r="L420">
        <v>17.285761904761905</v>
      </c>
      <c r="M420">
        <v>18.346046934752945</v>
      </c>
      <c r="N420">
        <v>2.9130000000000003</v>
      </c>
      <c r="O420">
        <v>-11.94074969770254</v>
      </c>
      <c r="P420">
        <v>3.7668350168350164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3.7668350210650163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-41.301910867058098</v>
      </c>
      <c r="AR420">
        <v>-31.118323414117199</v>
      </c>
      <c r="AS420">
        <v>5.2188552188552118</v>
      </c>
      <c r="AT420">
        <v>41.301910867058098</v>
      </c>
      <c r="AU420">
        <v>31.118323414117199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5</v>
      </c>
      <c r="D421" s="2">
        <v>1</v>
      </c>
      <c r="E421">
        <v>6</v>
      </c>
      <c r="F421">
        <v>12</v>
      </c>
      <c r="G421">
        <v>168</v>
      </c>
      <c r="H421">
        <v>156.26</v>
      </c>
      <c r="I421">
        <v>8541.0850319599995</v>
      </c>
      <c r="J421">
        <v>12.752795233820288</v>
      </c>
      <c r="K421">
        <v>12.491805899752178</v>
      </c>
      <c r="L421">
        <v>9.064973871733967</v>
      </c>
      <c r="M421">
        <v>9.0161453411453412</v>
      </c>
      <c r="N421">
        <v>12.509</v>
      </c>
      <c r="O421">
        <v>2.0309951060358937</v>
      </c>
      <c r="P421">
        <v>2.7134263407141943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-0.34359170988253596</v>
      </c>
      <c r="W421" s="37" t="str">
        <f t="shared" si="152"/>
        <v/>
      </c>
      <c r="X421" s="37">
        <f t="shared" si="153"/>
        <v>-0.3123912139926539</v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2.7134263449541942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34.359170988253595</v>
      </c>
      <c r="AR421">
        <v>31.23912139926539</v>
      </c>
      <c r="AS421">
        <v>7.5131191603737379</v>
      </c>
      <c r="AT421">
        <v>-34.359170988253595</v>
      </c>
      <c r="AU421">
        <v>-31.23912139926539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11</v>
      </c>
      <c r="D422" s="2">
        <v>1</v>
      </c>
      <c r="E422">
        <v>0</v>
      </c>
      <c r="F422">
        <v>12</v>
      </c>
      <c r="G422">
        <v>160</v>
      </c>
      <c r="H422">
        <v>163.35</v>
      </c>
      <c r="I422">
        <v>24589.872157949998</v>
      </c>
      <c r="J422">
        <v>35.877443443883152</v>
      </c>
      <c r="K422">
        <v>31.167716084716652</v>
      </c>
      <c r="L422">
        <v>26.218441824828442</v>
      </c>
      <c r="M422">
        <v>23.173898520741766</v>
      </c>
      <c r="N422">
        <v>5.2410000000000005</v>
      </c>
      <c r="O422">
        <v>14.934210526315789</v>
      </c>
      <c r="P422" t="s">
        <v>137</v>
      </c>
      <c r="Q422" s="36">
        <f t="shared" si="146"/>
        <v>91.666666670916669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-84.66736800047039</v>
      </c>
      <c r="AR422">
        <v>-98.875707853817275</v>
      </c>
      <c r="AS422">
        <v>-2.0508111417202324</v>
      </c>
      <c r="AT422">
        <v>84.66736800047039</v>
      </c>
      <c r="AU422">
        <v>98.875707853817275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2</v>
      </c>
      <c r="D423" s="2">
        <v>6</v>
      </c>
      <c r="E423">
        <v>12</v>
      </c>
      <c r="F423">
        <v>20</v>
      </c>
      <c r="G423">
        <v>66</v>
      </c>
      <c r="H423">
        <v>69.02</v>
      </c>
      <c r="I423">
        <v>72383.619920779995</v>
      </c>
      <c r="J423">
        <v>22.278889606197545</v>
      </c>
      <c r="K423">
        <v>21.731738035264481</v>
      </c>
      <c r="L423">
        <v>13.773298875964379</v>
      </c>
      <c r="M423">
        <v>13.483021285203748</v>
      </c>
      <c r="N423">
        <v>3.0979999999999999</v>
      </c>
      <c r="O423">
        <v>0.91205211726382984</v>
      </c>
      <c r="P423">
        <v>3.6945812807881779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3.6945812850481778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-14.673274086115962</v>
      </c>
      <c r="AR423">
        <v>-4.4751088466915556</v>
      </c>
      <c r="AS423">
        <v>-4.3755433207765755</v>
      </c>
      <c r="AT423">
        <v>14.673274086115962</v>
      </c>
      <c r="AU423">
        <v>4.4751088466915556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9</v>
      </c>
      <c r="D424" s="2">
        <v>0</v>
      </c>
      <c r="E424">
        <v>11</v>
      </c>
      <c r="F424">
        <v>20</v>
      </c>
      <c r="G424">
        <v>160</v>
      </c>
      <c r="H424">
        <v>138.91999999999999</v>
      </c>
      <c r="I424">
        <v>42630.235923199994</v>
      </c>
      <c r="J424">
        <v>20.978556327393534</v>
      </c>
      <c r="K424">
        <v>20.212425432853191</v>
      </c>
      <c r="L424">
        <v>14.0868949054732</v>
      </c>
      <c r="M424">
        <v>13.015176023391813</v>
      </c>
      <c r="N424">
        <v>6.8730000000000002</v>
      </c>
      <c r="O424">
        <v>-3.7799244015119635</v>
      </c>
      <c r="P424">
        <v>6.179095882522315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0.15174201405980722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6.1790958867923154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-7.9802351995589937</v>
      </c>
      <c r="AR424">
        <v>-6.8538403047011309</v>
      </c>
      <c r="AS424">
        <v>15.174200978980723</v>
      </c>
      <c r="AT424">
        <v>7.9802351995589937</v>
      </c>
      <c r="AU424">
        <v>6.8538403047011309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12</v>
      </c>
      <c r="D425" s="2">
        <v>1</v>
      </c>
      <c r="E425">
        <v>4</v>
      </c>
      <c r="F425">
        <v>17</v>
      </c>
      <c r="G425">
        <v>325</v>
      </c>
      <c r="H425">
        <v>307.64999999999998</v>
      </c>
      <c r="I425">
        <v>75005.069999999992</v>
      </c>
      <c r="J425">
        <v>32.680050987890375</v>
      </c>
      <c r="K425">
        <v>29.263768667364214</v>
      </c>
      <c r="L425">
        <v>22.923045383986405</v>
      </c>
      <c r="M425">
        <v>20.870878594934005</v>
      </c>
      <c r="N425">
        <v>10.513</v>
      </c>
      <c r="O425">
        <v>10.314795383001057</v>
      </c>
      <c r="P425">
        <v>0.83568990736226245</v>
      </c>
      <c r="Q425" s="36">
        <f t="shared" si="146"/>
        <v>70.588235298397649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-68.209839463458238</v>
      </c>
      <c r="AR425">
        <v>-73.879016432941881</v>
      </c>
      <c r="AS425">
        <v>5.6395254347472834</v>
      </c>
      <c r="AT425">
        <v>68.209839463458238</v>
      </c>
      <c r="AU425">
        <v>73.879016432941881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9</v>
      </c>
      <c r="D426" s="2">
        <v>1</v>
      </c>
      <c r="E426">
        <v>7</v>
      </c>
      <c r="F426">
        <v>17</v>
      </c>
      <c r="G426">
        <v>168</v>
      </c>
      <c r="H426">
        <v>160.96</v>
      </c>
      <c r="I426">
        <v>45373.969858560005</v>
      </c>
      <c r="J426">
        <v>25.852875040154192</v>
      </c>
      <c r="K426">
        <v>22.496156533892382</v>
      </c>
      <c r="L426">
        <v>17.194287987737642</v>
      </c>
      <c r="M426">
        <v>15.750460604476251</v>
      </c>
      <c r="N426">
        <v>6.226</v>
      </c>
      <c r="O426">
        <v>11.777378815080784</v>
      </c>
      <c r="P426">
        <v>2.618663021868787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2.6186630261587869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-33.069191409297403</v>
      </c>
      <c r="AR426">
        <v>-30.424462958186748</v>
      </c>
      <c r="AS426">
        <v>4.3737574552683789</v>
      </c>
      <c r="AT426">
        <v>33.069191409297403</v>
      </c>
      <c r="AU426">
        <v>30.424462958186748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2</v>
      </c>
      <c r="D427" s="2">
        <v>0</v>
      </c>
      <c r="E427">
        <v>5</v>
      </c>
      <c r="F427">
        <v>7</v>
      </c>
      <c r="G427">
        <v>68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12</v>
      </c>
      <c r="D428" s="2">
        <v>1</v>
      </c>
      <c r="E428">
        <v>8</v>
      </c>
      <c r="F428">
        <v>21</v>
      </c>
      <c r="G428">
        <v>89.5</v>
      </c>
      <c r="H428">
        <v>77.849999999999994</v>
      </c>
      <c r="I428">
        <v>28308.072737250001</v>
      </c>
      <c r="J428">
        <v>13.323635118945747</v>
      </c>
      <c r="K428">
        <v>11.331877729257641</v>
      </c>
      <c r="L428" t="s">
        <v>1238</v>
      </c>
      <c r="M428" t="s">
        <v>1238</v>
      </c>
      <c r="N428">
        <v>6.87</v>
      </c>
      <c r="O428">
        <v>19.478260869565219</v>
      </c>
      <c r="P428">
        <v>2.7951188182402058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-0.31420959983874408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2.7951188225502057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31.420959983874408</v>
      </c>
      <c r="AR428" t="e">
        <v>#VALUE!</v>
      </c>
      <c r="AS428">
        <v>14.964675658317294</v>
      </c>
      <c r="AT428">
        <v>-31.420959983874408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8</v>
      </c>
      <c r="D429" s="2">
        <v>6</v>
      </c>
      <c r="E429">
        <v>14</v>
      </c>
      <c r="F429">
        <v>28</v>
      </c>
      <c r="G429">
        <v>60</v>
      </c>
      <c r="H429">
        <v>53.99</v>
      </c>
      <c r="I429">
        <v>14089.016923540001</v>
      </c>
      <c r="J429">
        <v>11.378292939936776</v>
      </c>
      <c r="K429">
        <v>10.588350656991567</v>
      </c>
      <c r="L429">
        <v>8.0168179888534929</v>
      </c>
      <c r="M429">
        <v>8.2459523049728745</v>
      </c>
      <c r="N429">
        <v>5.0990000000000002</v>
      </c>
      <c r="O429">
        <v>5.7883817427385873</v>
      </c>
      <c r="P429">
        <v>4.7545841822559742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-0.41433970543553367</v>
      </c>
      <c r="W429" s="37" t="str">
        <f t="shared" si="152"/>
        <v/>
      </c>
      <c r="X429" s="37">
        <f t="shared" si="153"/>
        <v>-0.39189736639550021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4.7545841865759746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41.433970543553365</v>
      </c>
      <c r="AR429">
        <v>39.18973663955002</v>
      </c>
      <c r="AS429">
        <v>11.131691053898862</v>
      </c>
      <c r="AT429">
        <v>-41.433970543553365</v>
      </c>
      <c r="AU429">
        <v>-39.18973663955002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14</v>
      </c>
      <c r="D430" s="2">
        <v>0</v>
      </c>
      <c r="E430">
        <v>7</v>
      </c>
      <c r="F430">
        <v>21</v>
      </c>
      <c r="G430">
        <v>230</v>
      </c>
      <c r="H430">
        <v>203.83</v>
      </c>
      <c r="I430">
        <v>38901.506189145002</v>
      </c>
      <c r="J430">
        <v>22.155434782608694</v>
      </c>
      <c r="K430">
        <v>23.364282439248051</v>
      </c>
      <c r="L430">
        <v>17.398812206912257</v>
      </c>
      <c r="M430">
        <v>17.692376095793847</v>
      </c>
      <c r="N430">
        <v>8.7240000000000002</v>
      </c>
      <c r="O430">
        <v>-5.9913793103448185</v>
      </c>
      <c r="P430">
        <v>1.4718147475837706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-14.037830889758496</v>
      </c>
      <c r="AR430">
        <v>-31.975848015062326</v>
      </c>
      <c r="AS430">
        <v>12.839130648089082</v>
      </c>
      <c r="AT430">
        <v>14.037830889758496</v>
      </c>
      <c r="AU430">
        <v>31.975848015062326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14</v>
      </c>
      <c r="D431" s="2">
        <v>0</v>
      </c>
      <c r="E431">
        <v>6</v>
      </c>
      <c r="F431">
        <v>20</v>
      </c>
      <c r="G431">
        <v>182</v>
      </c>
      <c r="H431">
        <v>166.97</v>
      </c>
      <c r="I431">
        <v>25381.410913880001</v>
      </c>
      <c r="J431">
        <v>19.872649369197809</v>
      </c>
      <c r="K431">
        <v>18.664207467024369</v>
      </c>
      <c r="L431">
        <v>12.267273574795801</v>
      </c>
      <c r="M431">
        <v>11.498081737863098</v>
      </c>
      <c r="N431">
        <v>8.9459999999999997</v>
      </c>
      <c r="O431">
        <v>6.499999999999992</v>
      </c>
      <c r="P431">
        <v>1.6955141642211178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-2.2879420030595066</v>
      </c>
      <c r="AR431">
        <v>6.9486000760876188</v>
      </c>
      <c r="AS431">
        <v>9.001617056956345</v>
      </c>
      <c r="AT431">
        <v>2.2879420030595066</v>
      </c>
      <c r="AU431">
        <v>-6.9486000760876188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16</v>
      </c>
      <c r="D432" s="2">
        <v>2</v>
      </c>
      <c r="E432">
        <v>11</v>
      </c>
      <c r="F432">
        <v>29</v>
      </c>
      <c r="G432">
        <v>138</v>
      </c>
      <c r="H432">
        <v>118.99</v>
      </c>
      <c r="I432">
        <v>20246.764987189999</v>
      </c>
      <c r="J432">
        <v>19.363710333604555</v>
      </c>
      <c r="K432">
        <v>18.028787878787877</v>
      </c>
      <c r="L432">
        <v>12.87621191604604</v>
      </c>
      <c r="M432">
        <v>12.216190262076054</v>
      </c>
      <c r="N432">
        <v>6.6000000000000005</v>
      </c>
      <c r="O432">
        <v>6.9692058346839643</v>
      </c>
      <c r="P432">
        <v>1.3009496596352637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0.15976132883104896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0.33165468929421404</v>
      </c>
      <c r="AR432">
        <v>2.3295977545694901</v>
      </c>
      <c r="AS432">
        <v>15.976132448104895</v>
      </c>
      <c r="AT432">
        <v>-0.33165468929421404</v>
      </c>
      <c r="AU432">
        <v>-2.3295977545694901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14</v>
      </c>
      <c r="D433" s="2">
        <v>0</v>
      </c>
      <c r="E433">
        <v>7</v>
      </c>
      <c r="F433">
        <v>21</v>
      </c>
      <c r="G433">
        <v>38</v>
      </c>
      <c r="H433">
        <v>33.75</v>
      </c>
      <c r="I433">
        <v>20704.843181250002</v>
      </c>
      <c r="J433">
        <v>7.9132473622508801</v>
      </c>
      <c r="K433">
        <v>8.4713855421686741</v>
      </c>
      <c r="L433" t="s">
        <v>1238</v>
      </c>
      <c r="M433" t="s">
        <v>1238</v>
      </c>
      <c r="N433">
        <v>3.984</v>
      </c>
      <c r="O433">
        <v>-7.3488372093023226</v>
      </c>
      <c r="P433">
        <v>2.7288888888888891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-0.5926915570198803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2.7288888932488891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59.269155701988026</v>
      </c>
      <c r="AR433" t="e">
        <v>#VALUE!</v>
      </c>
      <c r="AS433">
        <v>12.592592592592599</v>
      </c>
      <c r="AT433">
        <v>-59.269155701988026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16</v>
      </c>
      <c r="D434" s="2">
        <v>1</v>
      </c>
      <c r="E434">
        <v>12</v>
      </c>
      <c r="F434">
        <v>29</v>
      </c>
      <c r="G434">
        <v>240</v>
      </c>
      <c r="H434">
        <v>221.54</v>
      </c>
      <c r="I434">
        <v>82983.377623299995</v>
      </c>
      <c r="J434">
        <v>26.925133689839573</v>
      </c>
      <c r="K434">
        <v>24.318331503841932</v>
      </c>
      <c r="L434">
        <v>21.207257200307527</v>
      </c>
      <c r="M434">
        <v>19.44589961743052</v>
      </c>
      <c r="N434">
        <v>9.11</v>
      </c>
      <c r="O434">
        <v>10.290556900726388</v>
      </c>
      <c r="P434">
        <v>1.0417983208449941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-38.588290978441805</v>
      </c>
      <c r="AR434">
        <v>-60.864185428255134</v>
      </c>
      <c r="AS434">
        <v>8.3325810237429021</v>
      </c>
      <c r="AT434">
        <v>38.588290978441805</v>
      </c>
      <c r="AU434">
        <v>60.864185428255134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3</v>
      </c>
      <c r="D435" s="2">
        <v>3</v>
      </c>
      <c r="E435">
        <v>15</v>
      </c>
      <c r="F435">
        <v>21</v>
      </c>
      <c r="G435">
        <v>20</v>
      </c>
      <c r="H435" t="s">
        <v>132</v>
      </c>
      <c r="I435" t="s">
        <v>132</v>
      </c>
      <c r="J435" t="s">
        <v>1238</v>
      </c>
      <c r="K435" t="s">
        <v>1238</v>
      </c>
      <c r="L435">
        <v>0</v>
      </c>
      <c r="M435">
        <v>0</v>
      </c>
      <c r="N435">
        <v>0.93300000000000005</v>
      </c>
      <c r="O435">
        <v>-41.320754716981135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/>
      </c>
      <c r="X435" s="37">
        <f t="shared" si="153"/>
        <v>-1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>
        <f t="shared" si="155"/>
        <v>1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>
        <v>100</v>
      </c>
      <c r="AS435" t="s">
        <v>137</v>
      </c>
      <c r="AT435" t="e">
        <v>#VALUE!</v>
      </c>
      <c r="AU435">
        <v>-100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5</v>
      </c>
      <c r="D436" s="2">
        <v>2</v>
      </c>
      <c r="E436">
        <v>7</v>
      </c>
      <c r="F436">
        <v>14</v>
      </c>
      <c r="G436">
        <v>80</v>
      </c>
      <c r="H436">
        <v>78.209999999999994</v>
      </c>
      <c r="I436">
        <v>39770.45612001</v>
      </c>
      <c r="J436">
        <v>22.275704927371116</v>
      </c>
      <c r="K436">
        <v>20.65768621236133</v>
      </c>
      <c r="L436">
        <v>13.737527237465061</v>
      </c>
      <c r="M436">
        <v>13.525578164089453</v>
      </c>
      <c r="N436">
        <v>3.786</v>
      </c>
      <c r="O436">
        <v>6.6478873239436549</v>
      </c>
      <c r="P436">
        <v>2.2247794399693137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2.2247794443593136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-14.656881996815518</v>
      </c>
      <c r="AR436">
        <v>-4.2037689259146527</v>
      </c>
      <c r="AS436">
        <v>2.2887098836466002</v>
      </c>
      <c r="AT436">
        <v>14.656881996815518</v>
      </c>
      <c r="AU436">
        <v>4.2037689259146527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15</v>
      </c>
      <c r="D437" s="2">
        <v>2</v>
      </c>
      <c r="E437">
        <v>17</v>
      </c>
      <c r="F437">
        <v>34</v>
      </c>
      <c r="G437">
        <v>41</v>
      </c>
      <c r="H437">
        <v>38.25</v>
      </c>
      <c r="I437">
        <v>277503.75</v>
      </c>
      <c r="J437">
        <v>10.759493670886075</v>
      </c>
      <c r="K437">
        <v>10.56338028169014</v>
      </c>
      <c r="L437">
        <v>7.4891758377516746</v>
      </c>
      <c r="M437">
        <v>7.4923856120809358</v>
      </c>
      <c r="N437">
        <v>3.621</v>
      </c>
      <c r="O437">
        <v>1.4285714285714204</v>
      </c>
      <c r="P437">
        <v>5.4614379084967322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-0.44619036740227713</v>
      </c>
      <c r="W437" s="37" t="str">
        <f t="shared" si="152"/>
        <v/>
      </c>
      <c r="X437" s="37">
        <f t="shared" si="153"/>
        <v>-0.43192079989890275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5.4614379128967325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44.619036740227713</v>
      </c>
      <c r="AR437">
        <v>43.192079989890274</v>
      </c>
      <c r="AS437">
        <v>7.1895424836601274</v>
      </c>
      <c r="AT437">
        <v>-44.619036740227713</v>
      </c>
      <c r="AU437">
        <v>-43.192079989890274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6</v>
      </c>
      <c r="D438" s="2">
        <v>5</v>
      </c>
      <c r="E438">
        <v>9</v>
      </c>
      <c r="F438">
        <v>20</v>
      </c>
      <c r="G438">
        <v>57</v>
      </c>
      <c r="H438">
        <v>55.25</v>
      </c>
      <c r="I438">
        <v>12096.9638267582</v>
      </c>
      <c r="J438">
        <v>12.801204819277109</v>
      </c>
      <c r="K438">
        <v>14.155777606968998</v>
      </c>
      <c r="L438">
        <v>9.1260831911822589</v>
      </c>
      <c r="M438">
        <v>9.5495803257710037</v>
      </c>
      <c r="N438">
        <v>3.903</v>
      </c>
      <c r="O438">
        <v>-14.030837004405287</v>
      </c>
      <c r="P438">
        <v>4.1339366515837108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-0.34109998531295016</v>
      </c>
      <c r="W438" s="37" t="str">
        <f t="shared" si="152"/>
        <v/>
      </c>
      <c r="X438" s="37">
        <f t="shared" si="153"/>
        <v>-0.30775586638392027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4.1339366559937112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34.10999853129502</v>
      </c>
      <c r="AR438">
        <v>30.775586638392028</v>
      </c>
      <c r="AS438">
        <v>3.167420814479649</v>
      </c>
      <c r="AT438">
        <v>-34.10999853129502</v>
      </c>
      <c r="AU438">
        <v>-30.775586638392028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11</v>
      </c>
      <c r="D439" s="2">
        <v>1</v>
      </c>
      <c r="E439">
        <v>4</v>
      </c>
      <c r="F439">
        <v>16</v>
      </c>
      <c r="G439">
        <v>685</v>
      </c>
      <c r="H439">
        <v>646.75</v>
      </c>
      <c r="I439">
        <v>34722.507039999997</v>
      </c>
      <c r="J439">
        <v>35.773549421981301</v>
      </c>
      <c r="K439">
        <v>30.509953769223511</v>
      </c>
      <c r="L439">
        <v>20.498636326911473</v>
      </c>
      <c r="M439">
        <v>17.290433262711865</v>
      </c>
      <c r="N439">
        <v>21.198</v>
      </c>
      <c r="O439">
        <v>16.026272577996721</v>
      </c>
      <c r="P439">
        <v>1.0050251256281406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-84.132607612495505</v>
      </c>
      <c r="AR439">
        <v>-55.48905754162481</v>
      </c>
      <c r="AS439">
        <v>5.914186316196357</v>
      </c>
      <c r="AT439">
        <v>84.132607612495505</v>
      </c>
      <c r="AU439">
        <v>55.48905754162481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9</v>
      </c>
      <c r="D440" s="2">
        <v>0</v>
      </c>
      <c r="E440">
        <v>9</v>
      </c>
      <c r="F440">
        <v>18</v>
      </c>
      <c r="G440">
        <v>105</v>
      </c>
      <c r="H440">
        <v>93.3</v>
      </c>
      <c r="I440">
        <v>31175.458023300002</v>
      </c>
      <c r="J440">
        <v>16.911364872213159</v>
      </c>
      <c r="K440">
        <v>17.990744311608175</v>
      </c>
      <c r="L440">
        <v>11.562976652212297</v>
      </c>
      <c r="M440">
        <v>12.136012819432036</v>
      </c>
      <c r="N440">
        <v>5.1859999999999999</v>
      </c>
      <c r="O440">
        <v>-6.5585585585585564</v>
      </c>
      <c r="P440">
        <v>1.9549839228295822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12.954298286834575</v>
      </c>
      <c r="AR440">
        <v>12.290929340118018</v>
      </c>
      <c r="AS440">
        <v>12.540192926045023</v>
      </c>
      <c r="AT440">
        <v>-12.954298286834575</v>
      </c>
      <c r="AU440">
        <v>-12.290929340118018</v>
      </c>
      <c r="AV440" t="s">
        <v>1779</v>
      </c>
    </row>
    <row r="441" spans="1:48" x14ac:dyDescent="0.25">
      <c r="A441">
        <v>4.4400000000000103E-9</v>
      </c>
      <c r="B441" t="s">
        <v>1223</v>
      </c>
      <c r="C441">
        <v>12</v>
      </c>
      <c r="D441" s="2">
        <v>0</v>
      </c>
      <c r="E441">
        <v>2</v>
      </c>
      <c r="F441">
        <v>14</v>
      </c>
      <c r="G441">
        <v>417.5</v>
      </c>
      <c r="H441">
        <v>386.65</v>
      </c>
      <c r="I441">
        <v>17900.31553475</v>
      </c>
      <c r="J441">
        <v>34.880469102390613</v>
      </c>
      <c r="K441">
        <v>30.456872784560847</v>
      </c>
      <c r="L441">
        <v>24.842114316140677</v>
      </c>
      <c r="M441">
        <v>22.065342795228311</v>
      </c>
      <c r="N441">
        <v>11.085000000000001</v>
      </c>
      <c r="O441">
        <v>11.969696969696974</v>
      </c>
      <c r="P441">
        <v>0.34785982154403211</v>
      </c>
      <c r="Q441" s="36">
        <f t="shared" si="146"/>
        <v>85.714285718725705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1223</v>
      </c>
      <c r="AP441" t="s">
        <v>1313</v>
      </c>
      <c r="AQ441">
        <v>-79.535769705419114</v>
      </c>
      <c r="AR441">
        <v>-88.435800350627929</v>
      </c>
      <c r="AS441">
        <v>7.9787921893185176</v>
      </c>
      <c r="AT441">
        <v>79.535769705419114</v>
      </c>
      <c r="AU441">
        <v>88.435800350627929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20</v>
      </c>
      <c r="D442" s="2">
        <v>1</v>
      </c>
      <c r="E442">
        <v>9</v>
      </c>
      <c r="F442">
        <v>30</v>
      </c>
      <c r="G442">
        <v>136</v>
      </c>
      <c r="H442">
        <v>116.63</v>
      </c>
      <c r="I442">
        <v>59100.750422229998</v>
      </c>
      <c r="J442">
        <v>21.466961163261551</v>
      </c>
      <c r="K442">
        <v>18.200686641697875</v>
      </c>
      <c r="L442">
        <v>10.814101636559737</v>
      </c>
      <c r="M442">
        <v>10.018992002891286</v>
      </c>
      <c r="N442">
        <v>6.4080000000000004</v>
      </c>
      <c r="O442">
        <v>18.886827458256043</v>
      </c>
      <c r="P442">
        <v>2.2678556117636974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0.16608077269144736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2.2678556162136974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-10.494138836520218</v>
      </c>
      <c r="AR442">
        <v>17.971398447588172</v>
      </c>
      <c r="AS442">
        <v>16.608076824144735</v>
      </c>
      <c r="AT442">
        <v>10.494138836520218</v>
      </c>
      <c r="AU442">
        <v>-17.971398447588172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19</v>
      </c>
      <c r="F443">
        <v>20</v>
      </c>
      <c r="G443">
        <v>135</v>
      </c>
      <c r="H443">
        <v>134.27000000000001</v>
      </c>
      <c r="I443">
        <v>16264.344497180002</v>
      </c>
      <c r="J443">
        <v>28.67791542076036</v>
      </c>
      <c r="K443">
        <v>29.208179247335217</v>
      </c>
      <c r="L443">
        <v>16.414100323942279</v>
      </c>
      <c r="M443">
        <v>16.508790480788505</v>
      </c>
      <c r="N443">
        <v>4.5970000000000004</v>
      </c>
      <c r="O443">
        <v>-3.1802864363942667</v>
      </c>
      <c r="P443">
        <v>1.7367989871155134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-47.610159814629348</v>
      </c>
      <c r="AR443">
        <v>-24.506476872942564</v>
      </c>
      <c r="AS443">
        <v>0.54368064347953826</v>
      </c>
      <c r="AT443">
        <v>47.610159814629348</v>
      </c>
      <c r="AU443">
        <v>24.506476872942564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23</v>
      </c>
      <c r="D444" s="2">
        <v>1</v>
      </c>
      <c r="E444">
        <v>8</v>
      </c>
      <c r="F444">
        <v>32</v>
      </c>
      <c r="G444">
        <v>66</v>
      </c>
      <c r="H444">
        <v>63.38</v>
      </c>
      <c r="I444">
        <v>76257.783096140003</v>
      </c>
      <c r="J444">
        <v>25.848287112561177</v>
      </c>
      <c r="K444">
        <v>24.108025865348043</v>
      </c>
      <c r="L444">
        <v>15.366407703320203</v>
      </c>
      <c r="M444">
        <v>14.65927886459532</v>
      </c>
      <c r="N444">
        <v>2.629</v>
      </c>
      <c r="O444">
        <v>7.1748878923766881</v>
      </c>
      <c r="P444">
        <v>1.451562006942253</v>
      </c>
      <c r="Q444" s="36">
        <f t="shared" si="146"/>
        <v>71.875000004469996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-33.045576557405745</v>
      </c>
      <c r="AR444">
        <v>-16.559375632848173</v>
      </c>
      <c r="AS444">
        <v>4.1337961502051046</v>
      </c>
      <c r="AT444">
        <v>33.045576557405745</v>
      </c>
      <c r="AU444">
        <v>16.559375632848173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3</v>
      </c>
      <c r="D445" s="2">
        <v>3</v>
      </c>
      <c r="E445">
        <v>2</v>
      </c>
      <c r="F445">
        <v>8</v>
      </c>
      <c r="G445">
        <v>102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7.1560000000000006</v>
      </c>
      <c r="O445">
        <v>6.0148148148148239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16</v>
      </c>
      <c r="D446" s="2">
        <v>1</v>
      </c>
      <c r="E446">
        <v>3</v>
      </c>
      <c r="F446">
        <v>20</v>
      </c>
      <c r="G446">
        <v>352.5</v>
      </c>
      <c r="H446">
        <v>339.19</v>
      </c>
      <c r="I446">
        <v>136012.21428612998</v>
      </c>
      <c r="J446">
        <v>27.518254097030667</v>
      </c>
      <c r="K446">
        <v>24.927610788564706</v>
      </c>
      <c r="L446">
        <v>23.254431993653185</v>
      </c>
      <c r="M446">
        <v>21.797725344008704</v>
      </c>
      <c r="N446">
        <v>13.607000000000001</v>
      </c>
      <c r="O446">
        <v>10.178137651821874</v>
      </c>
      <c r="P446">
        <v>0.24086795011645393</v>
      </c>
      <c r="Q446" s="36">
        <f t="shared" si="146"/>
        <v>80.000000004490005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-41.641183659456416</v>
      </c>
      <c r="AR446">
        <v>-76.39269543076648</v>
      </c>
      <c r="AS446">
        <v>3.9240543648102921</v>
      </c>
      <c r="AT446">
        <v>41.641183659456416</v>
      </c>
      <c r="AU446">
        <v>76.39269543076648</v>
      </c>
      <c r="AV446" t="s">
        <v>1785</v>
      </c>
    </row>
    <row r="447" spans="1:48" x14ac:dyDescent="0.25">
      <c r="A447">
        <v>4.5000000000000089E-9</v>
      </c>
      <c r="B447" t="s">
        <v>1224</v>
      </c>
      <c r="C447">
        <v>18</v>
      </c>
      <c r="D447" s="2">
        <v>1</v>
      </c>
      <c r="E447">
        <v>4</v>
      </c>
      <c r="F447">
        <v>23</v>
      </c>
      <c r="G447">
        <v>99</v>
      </c>
      <c r="H447">
        <v>96.48</v>
      </c>
      <c r="I447">
        <v>82676.880885600011</v>
      </c>
      <c r="J447">
        <v>24.25339366515837</v>
      </c>
      <c r="K447">
        <v>21.204395604395607</v>
      </c>
      <c r="L447">
        <v>8.3787172614315253</v>
      </c>
      <c r="M447">
        <v>8.0004974966109366</v>
      </c>
      <c r="N447">
        <v>4.55</v>
      </c>
      <c r="O447">
        <v>-1.0654490106544983</v>
      </c>
      <c r="P447">
        <v>2.6741293532338308</v>
      </c>
      <c r="Q447" s="36">
        <f t="shared" si="146"/>
        <v>78.260869569717386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>
        <f t="shared" si="153"/>
        <v>-0.36444608821253033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2.6741293577338308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1224</v>
      </c>
      <c r="AP447" t="s">
        <v>1262</v>
      </c>
      <c r="AQ447">
        <v>-24.836385854234642</v>
      </c>
      <c r="AR447">
        <v>36.444608821253034</v>
      </c>
      <c r="AS447">
        <v>2.6119402985074647</v>
      </c>
      <c r="AT447">
        <v>24.836385854234642</v>
      </c>
      <c r="AU447">
        <v>-36.444608821253034</v>
      </c>
      <c r="AV447" t="s">
        <v>1786</v>
      </c>
    </row>
    <row r="448" spans="1:48" x14ac:dyDescent="0.25">
      <c r="A448">
        <v>4.5100000000000086E-9</v>
      </c>
      <c r="B448" t="s">
        <v>932</v>
      </c>
      <c r="C448">
        <v>11</v>
      </c>
      <c r="D448" s="2">
        <v>0</v>
      </c>
      <c r="E448">
        <v>18</v>
      </c>
      <c r="F448">
        <v>29</v>
      </c>
      <c r="G448">
        <v>29</v>
      </c>
      <c r="H448">
        <v>29.21</v>
      </c>
      <c r="I448">
        <v>8062.8014524699993</v>
      </c>
      <c r="J448">
        <v>11.31731886865556</v>
      </c>
      <c r="K448">
        <v>13.133992805755394</v>
      </c>
      <c r="L448">
        <v>6.9226044616481612</v>
      </c>
      <c r="M448">
        <v>7.8217387020826594</v>
      </c>
      <c r="N448">
        <v>2.2240000000000002</v>
      </c>
      <c r="O448">
        <v>-13.463035019455241</v>
      </c>
      <c r="P448">
        <v>4.6627867168777817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>
        <f t="shared" si="151"/>
        <v>-0.41747814568626873</v>
      </c>
      <c r="W448" s="37" t="str">
        <f t="shared" si="152"/>
        <v/>
      </c>
      <c r="X448" s="37">
        <f t="shared" si="153"/>
        <v>-0.47489714617650425</v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4.6627867213877821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932</v>
      </c>
      <c r="AP448" t="s">
        <v>1248</v>
      </c>
      <c r="AQ448">
        <v>41.747814568626872</v>
      </c>
      <c r="AR448">
        <v>47.489714617650428</v>
      </c>
      <c r="AS448">
        <v>-0.71893187264635561</v>
      </c>
      <c r="AT448">
        <v>-41.747814568626872</v>
      </c>
      <c r="AU448">
        <v>-47.489714617650428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7</v>
      </c>
      <c r="D449" s="2">
        <v>5</v>
      </c>
      <c r="E449">
        <v>14</v>
      </c>
      <c r="F449">
        <v>26</v>
      </c>
      <c r="G449">
        <v>32</v>
      </c>
      <c r="H449">
        <v>29.65</v>
      </c>
      <c r="I449">
        <v>4073.3695398</v>
      </c>
      <c r="J449">
        <v>17.010900745840502</v>
      </c>
      <c r="K449">
        <v>16.629276500280422</v>
      </c>
      <c r="L449">
        <v>8.6324621246088302</v>
      </c>
      <c r="M449">
        <v>8.3348947695586535</v>
      </c>
      <c r="N449">
        <v>1.7830000000000001</v>
      </c>
      <c r="O449">
        <v>0.73446327683616519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-0.34519868609160487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>
        <v>12.441970037104655</v>
      </c>
      <c r="AR449">
        <v>34.51986860916049</v>
      </c>
      <c r="AS449">
        <v>7.9258010118043787</v>
      </c>
      <c r="AT449">
        <v>-12.441970037104655</v>
      </c>
      <c r="AU449">
        <v>-34.51986860916049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2</v>
      </c>
      <c r="E450">
        <v>10</v>
      </c>
      <c r="F450">
        <v>18</v>
      </c>
      <c r="G450">
        <v>140.5</v>
      </c>
      <c r="H450">
        <v>137.38999999999999</v>
      </c>
      <c r="I450">
        <v>32429.678485599998</v>
      </c>
      <c r="J450">
        <v>16.769193213719028</v>
      </c>
      <c r="K450">
        <v>15.352553357917085</v>
      </c>
      <c r="L450">
        <v>11.792456570155903</v>
      </c>
      <c r="M450">
        <v>10.912763850373407</v>
      </c>
      <c r="N450">
        <v>8.9489999999999998</v>
      </c>
      <c r="O450">
        <v>10.89219330855018</v>
      </c>
      <c r="P450">
        <v>2.3531552514739067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2.3531552560039066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13.686080249488587</v>
      </c>
      <c r="AR450">
        <v>10.550246906577975</v>
      </c>
      <c r="AS450">
        <v>2.2636290850862606</v>
      </c>
      <c r="AT450">
        <v>-13.686080249488587</v>
      </c>
      <c r="AU450">
        <v>-10.550246906577975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3</v>
      </c>
      <c r="D451" s="2">
        <v>7</v>
      </c>
      <c r="E451">
        <v>13</v>
      </c>
      <c r="F451">
        <v>23</v>
      </c>
      <c r="G451">
        <v>140</v>
      </c>
      <c r="H451">
        <v>137.76</v>
      </c>
      <c r="I451">
        <v>35133.057472799999</v>
      </c>
      <c r="J451">
        <v>14.360471176899821</v>
      </c>
      <c r="K451">
        <v>13.175210405508798</v>
      </c>
      <c r="L451" t="s">
        <v>1238</v>
      </c>
      <c r="M451" t="s">
        <v>1238</v>
      </c>
      <c r="N451">
        <v>10.456</v>
      </c>
      <c r="O451">
        <v>8.9166666666666661</v>
      </c>
      <c r="P451">
        <v>2.455720092915215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2.4557200974552149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26.084186582786206</v>
      </c>
      <c r="AR451" t="e">
        <v>#VALUE!</v>
      </c>
      <c r="AS451">
        <v>1.6260162601626105</v>
      </c>
      <c r="AT451">
        <v>-26.084186582786206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16</v>
      </c>
      <c r="D452" s="2">
        <v>0</v>
      </c>
      <c r="E452">
        <v>13</v>
      </c>
      <c r="F452">
        <v>29</v>
      </c>
      <c r="G452">
        <v>105</v>
      </c>
      <c r="H452">
        <v>98.17</v>
      </c>
      <c r="I452">
        <v>11621.97580642</v>
      </c>
      <c r="J452">
        <v>20.891679080655461</v>
      </c>
      <c r="K452">
        <v>19.424218440838938</v>
      </c>
      <c r="L452">
        <v>12.642925125730589</v>
      </c>
      <c r="M452">
        <v>12.026366559485529</v>
      </c>
      <c r="N452">
        <v>5.0540000000000003</v>
      </c>
      <c r="O452">
        <v>8.4549356223175991</v>
      </c>
      <c r="P452">
        <v>1.4994397473769989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-7.5330630781857977</v>
      </c>
      <c r="AR452">
        <v>4.0991565966588368</v>
      </c>
      <c r="AS452">
        <v>6.957318936538659</v>
      </c>
      <c r="AT452">
        <v>7.5330630781857977</v>
      </c>
      <c r="AU452">
        <v>-4.0991565966588368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11</v>
      </c>
      <c r="D453" s="2">
        <v>0</v>
      </c>
      <c r="E453">
        <v>4</v>
      </c>
      <c r="F453">
        <v>15</v>
      </c>
      <c r="G453">
        <v>98</v>
      </c>
      <c r="H453">
        <v>80.510000000000005</v>
      </c>
      <c r="I453">
        <v>29389.21944375</v>
      </c>
      <c r="J453">
        <v>14.622230294224483</v>
      </c>
      <c r="K453">
        <v>12.603318722604886</v>
      </c>
      <c r="L453">
        <v>9.9914737822665636</v>
      </c>
      <c r="M453">
        <v>8.8236532299965358</v>
      </c>
      <c r="N453">
        <v>6.3879999999999999</v>
      </c>
      <c r="O453">
        <v>16.996336996336993</v>
      </c>
      <c r="P453">
        <v>2.1165072661781146</v>
      </c>
      <c r="Q453" s="36">
        <f t="shared" si="146"/>
        <v>73.333333337893322</v>
      </c>
      <c r="R453" t="str">
        <f t="shared" si="147"/>
        <v xml:space="preserve"> </v>
      </c>
      <c r="S453" s="37">
        <f t="shared" si="148"/>
        <v>0.21724009895821134</v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2.1165072707381145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24.736867414906282</v>
      </c>
      <c r="AR453">
        <v>24.211307665530125</v>
      </c>
      <c r="AS453">
        <v>21.724009439821135</v>
      </c>
      <c r="AT453">
        <v>-24.736867414906282</v>
      </c>
      <c r="AU453">
        <v>-24.211307665530125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3</v>
      </c>
      <c r="D454" s="2">
        <v>0</v>
      </c>
      <c r="E454">
        <v>2</v>
      </c>
      <c r="F454">
        <v>5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933</v>
      </c>
      <c r="C455">
        <v>18</v>
      </c>
      <c r="D455" s="2">
        <v>2</v>
      </c>
      <c r="E455">
        <v>7</v>
      </c>
      <c r="F455">
        <v>27</v>
      </c>
      <c r="G455">
        <v>135</v>
      </c>
      <c r="H455">
        <v>113.43</v>
      </c>
      <c r="I455">
        <v>12865.72095789</v>
      </c>
      <c r="J455">
        <v>23.986043561006557</v>
      </c>
      <c r="K455">
        <v>24.488341968911921</v>
      </c>
      <c r="L455">
        <v>15.561587135381922</v>
      </c>
      <c r="M455">
        <v>16.714231079696102</v>
      </c>
      <c r="N455">
        <v>4.6319999999999997</v>
      </c>
      <c r="O455">
        <v>-4.0993788819875858</v>
      </c>
      <c r="P455" t="s">
        <v>137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0.19016133756069281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933</v>
      </c>
      <c r="AP455" t="s">
        <v>1262</v>
      </c>
      <c r="AQ455">
        <v>-23.460288916179707</v>
      </c>
      <c r="AR455">
        <v>-18.039877333487841</v>
      </c>
      <c r="AS455">
        <v>19.016133298069281</v>
      </c>
      <c r="AT455">
        <v>23.460288916179707</v>
      </c>
      <c r="AU455">
        <v>18.039877333487841</v>
      </c>
      <c r="AV455" t="s">
        <v>1794</v>
      </c>
    </row>
    <row r="456" spans="1:48" x14ac:dyDescent="0.25">
      <c r="A456">
        <v>4.5900000000000067E-9</v>
      </c>
      <c r="B456" t="s">
        <v>934</v>
      </c>
      <c r="C456">
        <v>8</v>
      </c>
      <c r="D456" s="2">
        <v>8</v>
      </c>
      <c r="E456">
        <v>25</v>
      </c>
      <c r="F456">
        <v>41</v>
      </c>
      <c r="G456">
        <v>36</v>
      </c>
      <c r="H456">
        <v>36.909999999999997</v>
      </c>
      <c r="I456">
        <v>28655.325206439997</v>
      </c>
      <c r="J456" t="s">
        <v>1238</v>
      </c>
      <c r="K456" t="s">
        <v>1238</v>
      </c>
      <c r="L456">
        <v>20.040715330660014</v>
      </c>
      <c r="M456">
        <v>19.273939369195936</v>
      </c>
      <c r="N456">
        <v>0.83399999999999996</v>
      </c>
      <c r="O456">
        <v>152.72727272727272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934</v>
      </c>
      <c r="AP456" t="s">
        <v>1262</v>
      </c>
      <c r="AQ456" t="e">
        <v>#VALUE!</v>
      </c>
      <c r="AR456">
        <v>-52.015572622914164</v>
      </c>
      <c r="AS456">
        <v>-2.4654565158493513</v>
      </c>
      <c r="AT456" t="e">
        <v>#VALUE!</v>
      </c>
      <c r="AU456">
        <v>52.015572622914164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13</v>
      </c>
      <c r="D457" s="2">
        <v>3</v>
      </c>
      <c r="E457">
        <v>17</v>
      </c>
      <c r="F457">
        <v>33</v>
      </c>
      <c r="G457">
        <v>130</v>
      </c>
      <c r="H457">
        <v>132.21</v>
      </c>
      <c r="I457">
        <v>123586.66105461001</v>
      </c>
      <c r="J457">
        <v>25.21647911501049</v>
      </c>
      <c r="K457">
        <v>25.592334494773517</v>
      </c>
      <c r="L457">
        <v>18.70075958140756</v>
      </c>
      <c r="M457">
        <v>18.64982117611671</v>
      </c>
      <c r="N457">
        <v>5.1660000000000004</v>
      </c>
      <c r="O457">
        <v>-5.5575868372943216</v>
      </c>
      <c r="P457">
        <v>2.7463883216095604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2.7463883262095603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-29.793552199209028</v>
      </c>
      <c r="AR457">
        <v>-41.851557159835906</v>
      </c>
      <c r="AS457">
        <v>-1.6715830875122961</v>
      </c>
      <c r="AT457">
        <v>29.793552199209028</v>
      </c>
      <c r="AU457">
        <v>41.851557159835906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7</v>
      </c>
      <c r="D458" s="2">
        <v>0</v>
      </c>
      <c r="E458">
        <v>6</v>
      </c>
      <c r="F458">
        <v>13</v>
      </c>
      <c r="G458">
        <v>55.5</v>
      </c>
      <c r="H458">
        <v>48.08</v>
      </c>
      <c r="I458">
        <v>10974.87306808</v>
      </c>
      <c r="J458">
        <v>13.107960741548526</v>
      </c>
      <c r="K458">
        <v>13.333333333333334</v>
      </c>
      <c r="L458">
        <v>8.1289935064322112</v>
      </c>
      <c r="M458">
        <v>8.2616225377334338</v>
      </c>
      <c r="N458">
        <v>3.6059999999999999</v>
      </c>
      <c r="O458">
        <v>-3.5828877005347683</v>
      </c>
      <c r="P458">
        <v>0.1663893510815308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0.15432612773811988</v>
      </c>
      <c r="T458" s="37" t="str">
        <f t="shared" si="173"/>
        <v/>
      </c>
      <c r="U458" s="37" t="str">
        <f t="shared" si="174"/>
        <v/>
      </c>
      <c r="V458" s="37">
        <f t="shared" si="175"/>
        <v>-0.32531073074328609</v>
      </c>
      <c r="W458" s="37" t="str">
        <f t="shared" si="176"/>
        <v/>
      </c>
      <c r="X458" s="37">
        <f t="shared" si="177"/>
        <v>-0.38338847574082768</v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32.53107307432861</v>
      </c>
      <c r="AR458">
        <v>38.33884757408277</v>
      </c>
      <c r="AS458">
        <v>15.432612312811989</v>
      </c>
      <c r="AT458">
        <v>-32.53107307432861</v>
      </c>
      <c r="AU458">
        <v>-38.33884757408277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1</v>
      </c>
      <c r="D459" s="2">
        <v>0</v>
      </c>
      <c r="E459">
        <v>1</v>
      </c>
      <c r="F459">
        <v>2</v>
      </c>
      <c r="G459">
        <v>18.350000381469727</v>
      </c>
      <c r="H459">
        <v>15.45</v>
      </c>
      <c r="I459">
        <v>7334.1270859800006</v>
      </c>
      <c r="J459" t="s">
        <v>1238</v>
      </c>
      <c r="K459" t="s">
        <v>1238</v>
      </c>
      <c r="L459">
        <v>0</v>
      </c>
      <c r="M459">
        <v>0</v>
      </c>
      <c r="N459">
        <v>0.34300000000000003</v>
      </c>
      <c r="O459">
        <v>0.88235294117647123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0.18770229468276561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/>
      </c>
      <c r="X459" s="37">
        <f t="shared" si="177"/>
        <v>-1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>
        <f t="shared" si="179"/>
        <v>1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>
        <v>100</v>
      </c>
      <c r="AS459">
        <v>18.770229006276562</v>
      </c>
      <c r="AT459" t="e">
        <v>#VALUE!</v>
      </c>
      <c r="AU459">
        <v>-100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7</v>
      </c>
      <c r="D460" s="2">
        <v>5</v>
      </c>
      <c r="E460">
        <v>21</v>
      </c>
      <c r="F460">
        <v>33</v>
      </c>
      <c r="G460">
        <v>17</v>
      </c>
      <c r="H460">
        <v>17.190000000000001</v>
      </c>
      <c r="I460">
        <v>7334.1270859800006</v>
      </c>
      <c r="J460" t="s">
        <v>1238</v>
      </c>
      <c r="K460" t="s">
        <v>1238</v>
      </c>
      <c r="L460">
        <v>16.822213948402787</v>
      </c>
      <c r="M460">
        <v>21.494142265713212</v>
      </c>
      <c r="N460">
        <v>0.192</v>
      </c>
      <c r="O460">
        <v>-43.529411764705884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>
        <v>-27.602156108636478</v>
      </c>
      <c r="AS460">
        <v>-1.1052937754508552</v>
      </c>
      <c r="AT460" t="e">
        <v>#VALUE!</v>
      </c>
      <c r="AU460">
        <v>27.602156108636478</v>
      </c>
      <c r="AV460" t="s">
        <v>1798</v>
      </c>
    </row>
    <row r="461" spans="1:48" x14ac:dyDescent="0.25">
      <c r="A461">
        <v>4.6400000000000055E-9</v>
      </c>
      <c r="B461" t="s">
        <v>935</v>
      </c>
      <c r="C461">
        <v>15</v>
      </c>
      <c r="D461" s="2">
        <v>0</v>
      </c>
      <c r="E461">
        <v>6</v>
      </c>
      <c r="F461">
        <v>21</v>
      </c>
      <c r="G461">
        <v>109.5</v>
      </c>
      <c r="H461">
        <v>79.55</v>
      </c>
      <c r="I461">
        <v>20129.6223575</v>
      </c>
      <c r="J461">
        <v>6.6247501665556285</v>
      </c>
      <c r="K461">
        <v>6.3573883161512024</v>
      </c>
      <c r="L461">
        <v>4.3820099313567988</v>
      </c>
      <c r="M461">
        <v>4.2645174008971178</v>
      </c>
      <c r="N461">
        <v>12.513</v>
      </c>
      <c r="O461">
        <v>3.8423236514522752</v>
      </c>
      <c r="P461">
        <v>0</v>
      </c>
      <c r="Q461" s="36">
        <f t="shared" si="170"/>
        <v>71.428571433211431</v>
      </c>
      <c r="R461" t="str">
        <f t="shared" si="171"/>
        <v xml:space="preserve"> </v>
      </c>
      <c r="S461" s="37">
        <f t="shared" si="172"/>
        <v>0.37649277648160911</v>
      </c>
      <c r="T461" s="37" t="str">
        <f t="shared" si="173"/>
        <v/>
      </c>
      <c r="U461" s="37" t="str">
        <f t="shared" si="174"/>
        <v/>
      </c>
      <c r="V461" s="37">
        <f t="shared" si="175"/>
        <v>-0.65901272234404917</v>
      </c>
      <c r="W461" s="37" t="str">
        <f t="shared" si="176"/>
        <v/>
      </c>
      <c r="X461" s="37">
        <f t="shared" si="177"/>
        <v>-0.66760979437924961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935</v>
      </c>
      <c r="AP461" t="s">
        <v>1244</v>
      </c>
      <c r="AQ461">
        <v>65.901272234404914</v>
      </c>
      <c r="AR461">
        <v>66.760979437924959</v>
      </c>
      <c r="AS461">
        <v>37.649277184160908</v>
      </c>
      <c r="AT461">
        <v>-65.901272234404914</v>
      </c>
      <c r="AU461">
        <v>-66.760979437924959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8</v>
      </c>
      <c r="D462" s="2">
        <v>1</v>
      </c>
      <c r="E462">
        <v>13</v>
      </c>
      <c r="F462">
        <v>22</v>
      </c>
      <c r="G462">
        <v>51</v>
      </c>
      <c r="H462">
        <v>50.32</v>
      </c>
      <c r="I462">
        <v>14823.683507599999</v>
      </c>
      <c r="J462" t="s">
        <v>1238</v>
      </c>
      <c r="K462" t="s">
        <v>1238</v>
      </c>
      <c r="L462">
        <v>27.921457637906169</v>
      </c>
      <c r="M462">
        <v>25.097731328313483</v>
      </c>
      <c r="N462">
        <v>0.23</v>
      </c>
      <c r="O462">
        <v>-70.129870129870127</v>
      </c>
      <c r="P462">
        <v>2.8418124006359302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2.8418124052859302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>
        <f t="shared" si="184"/>
        <v>-70.129870125220123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-111.79365612759091</v>
      </c>
      <c r="AS462">
        <v>1.3513513513513598</v>
      </c>
      <c r="AT462" t="e">
        <v>#VALUE!</v>
      </c>
      <c r="AU462">
        <v>111.79365612759091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10</v>
      </c>
      <c r="D463" s="2">
        <v>0</v>
      </c>
      <c r="E463">
        <v>7</v>
      </c>
      <c r="F463">
        <v>17</v>
      </c>
      <c r="G463">
        <v>160</v>
      </c>
      <c r="H463">
        <v>139.93</v>
      </c>
      <c r="I463">
        <v>12255.386901170001</v>
      </c>
      <c r="J463">
        <v>14.25965555895241</v>
      </c>
      <c r="K463">
        <v>12.992571959145776</v>
      </c>
      <c r="L463">
        <v>8.9541031433322651</v>
      </c>
      <c r="M463">
        <v>8.5558717434869731</v>
      </c>
      <c r="N463">
        <v>9.8130000000000006</v>
      </c>
      <c r="O463">
        <v>2.969569779643245</v>
      </c>
      <c r="P463">
        <v>0.5717144286428929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>
        <f t="shared" si="177"/>
        <v>-0.32080113199559035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26.603101896493254</v>
      </c>
      <c r="AR463">
        <v>32.080113199559037</v>
      </c>
      <c r="AS463">
        <v>14.34288572857858</v>
      </c>
      <c r="AT463">
        <v>-26.603101896493254</v>
      </c>
      <c r="AU463">
        <v>-32.080113199559037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17</v>
      </c>
      <c r="D464" s="2">
        <v>2</v>
      </c>
      <c r="E464">
        <v>10</v>
      </c>
      <c r="F464">
        <v>29</v>
      </c>
      <c r="G464">
        <v>286.5</v>
      </c>
      <c r="H464">
        <v>294.57</v>
      </c>
      <c r="I464">
        <v>16838.016512939997</v>
      </c>
      <c r="J464">
        <v>27.066985206285029</v>
      </c>
      <c r="K464">
        <v>24.576172200901048</v>
      </c>
      <c r="L464">
        <v>14.613491303969566</v>
      </c>
      <c r="M464">
        <v>13.919260928376277</v>
      </c>
      <c r="N464">
        <v>11.986000000000001</v>
      </c>
      <c r="O464">
        <v>10.470046082949318</v>
      </c>
      <c r="P464">
        <v>0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-39.318425114945455</v>
      </c>
      <c r="AR464">
        <v>-10.848251269469467</v>
      </c>
      <c r="AS464">
        <v>-2.7395865159384858</v>
      </c>
      <c r="AT464">
        <v>39.318425114945455</v>
      </c>
      <c r="AU464">
        <v>10.848251269469467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22</v>
      </c>
      <c r="D465" s="2">
        <v>0</v>
      </c>
      <c r="E465">
        <v>5</v>
      </c>
      <c r="F465">
        <v>27</v>
      </c>
      <c r="G465">
        <v>340</v>
      </c>
      <c r="H465">
        <v>298.77999999999997</v>
      </c>
      <c r="I465">
        <v>283414.75208615995</v>
      </c>
      <c r="J465">
        <v>19.93195463642428</v>
      </c>
      <c r="K465">
        <v>18.201644837039293</v>
      </c>
      <c r="L465">
        <v>14.022979517296932</v>
      </c>
      <c r="M465">
        <v>12.587970464536768</v>
      </c>
      <c r="N465">
        <v>16.414999999999999</v>
      </c>
      <c r="O465">
        <v>8.6366644606221019</v>
      </c>
      <c r="P465">
        <v>1.5841087087489125</v>
      </c>
      <c r="Q465" s="36">
        <f t="shared" si="170"/>
        <v>81.481481486161485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-2.5931964068301339</v>
      </c>
      <c r="AR465">
        <v>-6.3690205678443856</v>
      </c>
      <c r="AS465">
        <v>13.796104156904754</v>
      </c>
      <c r="AT465">
        <v>2.5931964068301339</v>
      </c>
      <c r="AU465">
        <v>6.3690205678443856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4</v>
      </c>
      <c r="E466">
        <v>6</v>
      </c>
      <c r="F466">
        <v>11</v>
      </c>
      <c r="G466">
        <v>32</v>
      </c>
      <c r="H466">
        <v>30.01</v>
      </c>
      <c r="I466">
        <v>6089.0290000000005</v>
      </c>
      <c r="J466">
        <v>5.5461097763814449</v>
      </c>
      <c r="K466">
        <v>5.2028432732316228</v>
      </c>
      <c r="L466" t="s">
        <v>1238</v>
      </c>
      <c r="M466" t="s">
        <v>1238</v>
      </c>
      <c r="N466">
        <v>5.7679999999999998</v>
      </c>
      <c r="O466">
        <v>6.0294117647058707</v>
      </c>
      <c r="P466">
        <v>3.9520159946684434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-0.71453219718735139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3.9520159993584434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71.453219718735141</v>
      </c>
      <c r="AR466" t="e">
        <v>#VALUE!</v>
      </c>
      <c r="AS466">
        <v>6.6311229590136467</v>
      </c>
      <c r="AT466">
        <v>-71.453219718735141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17</v>
      </c>
      <c r="D467" s="2">
        <v>2</v>
      </c>
      <c r="E467">
        <v>9</v>
      </c>
      <c r="F467">
        <v>28</v>
      </c>
      <c r="G467">
        <v>200</v>
      </c>
      <c r="H467">
        <v>184</v>
      </c>
      <c r="I467">
        <v>127008.11416</v>
      </c>
      <c r="J467">
        <v>21.834579328349353</v>
      </c>
      <c r="K467">
        <v>19.876849951388138</v>
      </c>
      <c r="L467">
        <v>14.008935819945265</v>
      </c>
      <c r="M467">
        <v>13.298890261497098</v>
      </c>
      <c r="N467">
        <v>9.2569999999999997</v>
      </c>
      <c r="O467">
        <v>10.465393794749389</v>
      </c>
      <c r="P467">
        <v>2.1298913043478258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2.1298913090478258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-12.386332718230619</v>
      </c>
      <c r="AR467">
        <v>-6.2624943955280621</v>
      </c>
      <c r="AS467">
        <v>8.6956521739130377</v>
      </c>
      <c r="AT467">
        <v>12.386332718230619</v>
      </c>
      <c r="AU467">
        <v>6.2624943955280621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12</v>
      </c>
      <c r="D468" s="2">
        <v>2</v>
      </c>
      <c r="E468">
        <v>14</v>
      </c>
      <c r="F468">
        <v>28</v>
      </c>
      <c r="G468">
        <v>121</v>
      </c>
      <c r="H468">
        <v>105.95</v>
      </c>
      <c r="I468">
        <v>90886.313581700015</v>
      </c>
      <c r="J468">
        <v>14.089095744680851</v>
      </c>
      <c r="K468">
        <v>13.44543147208122</v>
      </c>
      <c r="L468">
        <v>10.18677466954483</v>
      </c>
      <c r="M468">
        <v>9.8309456927849297</v>
      </c>
      <c r="N468">
        <v>7.88</v>
      </c>
      <c r="O468">
        <v>4.648074369189902</v>
      </c>
      <c r="P468">
        <v>3.7668711656441718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3.7668711703541717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27.481002576273927</v>
      </c>
      <c r="AR468">
        <v>22.729884686184242</v>
      </c>
      <c r="AS468">
        <v>14.204813591316645</v>
      </c>
      <c r="AT468">
        <v>-27.481002576273927</v>
      </c>
      <c r="AU468">
        <v>-22.729884686184242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13</v>
      </c>
      <c r="D469" s="2">
        <v>0</v>
      </c>
      <c r="E469">
        <v>6</v>
      </c>
      <c r="F469">
        <v>19</v>
      </c>
      <c r="G469">
        <v>185</v>
      </c>
      <c r="H469">
        <v>156.86000000000001</v>
      </c>
      <c r="I469">
        <v>11666.537322220001</v>
      </c>
      <c r="J469">
        <v>8.1587433683553527</v>
      </c>
      <c r="K469">
        <v>7.761504205838694</v>
      </c>
      <c r="L469">
        <v>5.2919391894724477</v>
      </c>
      <c r="M469">
        <v>5.2146588100967</v>
      </c>
      <c r="N469">
        <v>20.21</v>
      </c>
      <c r="O469">
        <v>3.5348360655737774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0.17939564414368975</v>
      </c>
      <c r="T469" s="37" t="str">
        <f t="shared" si="173"/>
        <v/>
      </c>
      <c r="U469" s="37" t="str">
        <f t="shared" si="174"/>
        <v/>
      </c>
      <c r="V469" s="37">
        <f t="shared" si="175"/>
        <v>-0.58005545562852845</v>
      </c>
      <c r="W469" s="37" t="str">
        <f t="shared" si="176"/>
        <v/>
      </c>
      <c r="X469" s="37">
        <f t="shared" si="177"/>
        <v>-0.59858859681392396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58.005545562852845</v>
      </c>
      <c r="AR469">
        <v>59.858859681392396</v>
      </c>
      <c r="AS469">
        <v>17.939563942368974</v>
      </c>
      <c r="AT469">
        <v>-58.005545562852845</v>
      </c>
      <c r="AU469">
        <v>-59.858859681392396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4</v>
      </c>
      <c r="D470" s="2">
        <v>6</v>
      </c>
      <c r="E470">
        <v>16</v>
      </c>
      <c r="F470">
        <v>26</v>
      </c>
      <c r="G470">
        <v>59</v>
      </c>
      <c r="H470">
        <v>55.11</v>
      </c>
      <c r="I470">
        <v>84538.74</v>
      </c>
      <c r="J470">
        <v>12.730422730422731</v>
      </c>
      <c r="K470">
        <v>12.637009860123825</v>
      </c>
      <c r="L470" t="s">
        <v>1238</v>
      </c>
      <c r="M470" t="s">
        <v>1238</v>
      </c>
      <c r="N470">
        <v>4.3609999999999998</v>
      </c>
      <c r="O470">
        <v>4.8317307692307594</v>
      </c>
      <c r="P470">
        <v>3.1736526946107784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-0.34474326108614128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3.1736526993407783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34.474326108614129</v>
      </c>
      <c r="AR470" t="e">
        <v>#VALUE!</v>
      </c>
      <c r="AS470">
        <v>7.0586100526220275</v>
      </c>
      <c r="AT470">
        <v>-34.474326108614129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16</v>
      </c>
      <c r="D471" s="2">
        <v>0</v>
      </c>
      <c r="E471">
        <v>6</v>
      </c>
      <c r="F471">
        <v>22</v>
      </c>
      <c r="G471">
        <v>170.5</v>
      </c>
      <c r="H471">
        <v>153.46</v>
      </c>
      <c r="I471">
        <v>132790.31622426002</v>
      </c>
      <c r="J471">
        <v>18.815595880333497</v>
      </c>
      <c r="K471">
        <v>18.319207353467828</v>
      </c>
      <c r="L471">
        <v>12.122558179158551</v>
      </c>
      <c r="M471">
        <v>12.066849203335723</v>
      </c>
      <c r="N471">
        <v>8.3770000000000007</v>
      </c>
      <c r="O471">
        <v>1.4164648910411728</v>
      </c>
      <c r="P471">
        <v>1.9920500456144923</v>
      </c>
      <c r="Q471" s="36">
        <f t="shared" si="170"/>
        <v>72.727272732012736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>
        <v>3.1528939898843422</v>
      </c>
      <c r="AR471">
        <v>8.0463150713948046</v>
      </c>
      <c r="AS471">
        <v>11.103870715495878</v>
      </c>
      <c r="AT471">
        <v>-3.1528939898843422</v>
      </c>
      <c r="AU471">
        <v>-8.0463150713948046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36</v>
      </c>
      <c r="D472" s="2">
        <v>1</v>
      </c>
      <c r="E472">
        <v>3</v>
      </c>
      <c r="F472">
        <v>40</v>
      </c>
      <c r="G472">
        <v>229</v>
      </c>
      <c r="H472">
        <v>210.29</v>
      </c>
      <c r="I472">
        <v>412695.58861839998</v>
      </c>
      <c r="J472">
        <v>38.935382336604334</v>
      </c>
      <c r="K472">
        <v>34.182379713914173</v>
      </c>
      <c r="L472">
        <v>26.232629710506615</v>
      </c>
      <c r="M472">
        <v>23.717314406109313</v>
      </c>
      <c r="N472">
        <v>6.1520000000000001</v>
      </c>
      <c r="O472">
        <v>13.088235294117641</v>
      </c>
      <c r="P472">
        <v>0.55447239526368353</v>
      </c>
      <c r="Q472" s="36">
        <f t="shared" si="170"/>
        <v>90.000000004750007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-100.40710507812358</v>
      </c>
      <c r="AR472">
        <v>-98.983327743132122</v>
      </c>
      <c r="AS472">
        <v>8.8972371486994106</v>
      </c>
      <c r="AT472">
        <v>100.40710507812358</v>
      </c>
      <c r="AU472">
        <v>98.983327743132122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7</v>
      </c>
      <c r="D473" s="2">
        <v>2</v>
      </c>
      <c r="E473">
        <v>0</v>
      </c>
      <c r="F473">
        <v>9</v>
      </c>
      <c r="G473">
        <v>164.5</v>
      </c>
      <c r="H473">
        <v>146.91999999999999</v>
      </c>
      <c r="I473">
        <v>13320.6259474</v>
      </c>
      <c r="J473">
        <v>31.588905611696408</v>
      </c>
      <c r="K473">
        <v>27.425798021280563</v>
      </c>
      <c r="L473">
        <v>21.534296365483296</v>
      </c>
      <c r="M473">
        <v>17.778022957461175</v>
      </c>
      <c r="N473">
        <v>5.3570000000000002</v>
      </c>
      <c r="O473">
        <v>15.701943844492448</v>
      </c>
      <c r="P473" t="s">
        <v>137</v>
      </c>
      <c r="Q473" s="36">
        <f t="shared" si="170"/>
        <v>77.777777782537768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>
        <v>-62.593526666734235</v>
      </c>
      <c r="AR473">
        <v>-63.344887596019397</v>
      </c>
      <c r="AS473">
        <v>11.965695616662142</v>
      </c>
      <c r="AT473">
        <v>62.593526666734235</v>
      </c>
      <c r="AU473">
        <v>63.344887596019397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17</v>
      </c>
      <c r="D474" s="2">
        <v>1</v>
      </c>
      <c r="E474">
        <v>9</v>
      </c>
      <c r="F474">
        <v>27</v>
      </c>
      <c r="G474">
        <v>97</v>
      </c>
      <c r="H474">
        <v>83.66</v>
      </c>
      <c r="I474">
        <v>33022.298959439999</v>
      </c>
      <c r="J474">
        <v>22.085533262935584</v>
      </c>
      <c r="K474">
        <v>25.320823244552056</v>
      </c>
      <c r="L474">
        <v>15.706160431991281</v>
      </c>
      <c r="M474">
        <v>17.732709340878085</v>
      </c>
      <c r="N474">
        <v>3.3040000000000003</v>
      </c>
      <c r="O474">
        <v>-12.592592592592592</v>
      </c>
      <c r="P474">
        <v>2.1180970595266553</v>
      </c>
      <c r="Q474" s="36" t="str">
        <f t="shared" si="170"/>
        <v xml:space="preserve"> </v>
      </c>
      <c r="R474" t="str">
        <f t="shared" si="171"/>
        <v xml:space="preserve"> </v>
      </c>
      <c r="S474" s="37">
        <f t="shared" si="172"/>
        <v>0.15945494141833866</v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2.1180970642966552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-13.678035753367102</v>
      </c>
      <c r="AR474">
        <v>-19.13651445982989</v>
      </c>
      <c r="AS474">
        <v>15.945493664833865</v>
      </c>
      <c r="AT474">
        <v>13.678035753367102</v>
      </c>
      <c r="AU474">
        <v>19.13651445982989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5</v>
      </c>
      <c r="D475" s="2">
        <v>0</v>
      </c>
      <c r="E475">
        <v>3</v>
      </c>
      <c r="F475">
        <v>8</v>
      </c>
      <c r="G475">
        <v>28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>
        <v>4.1050000000000004</v>
      </c>
      <c r="O475">
        <v>1.1083743842364513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109</v>
      </c>
      <c r="H476">
        <v>82.64</v>
      </c>
      <c r="I476">
        <v>33936.341772480002</v>
      </c>
      <c r="J476">
        <v>16.721974908943746</v>
      </c>
      <c r="K476">
        <v>9.214986619090098</v>
      </c>
      <c r="L476">
        <v>7.6472048091709777</v>
      </c>
      <c r="M476">
        <v>5.4483799355735272</v>
      </c>
      <c r="N476">
        <v>8.968</v>
      </c>
      <c r="O476">
        <v>57.333333333333329</v>
      </c>
      <c r="P476">
        <v>4.7749273959341725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0.31897386732630212</v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-0.41993377040172553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4.7749274007241729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>
        <f t="shared" si="183"/>
        <v>57.333333338123332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>
        <v>13.929120980022624</v>
      </c>
      <c r="AR476">
        <v>41.993377040172554</v>
      </c>
      <c r="AS476">
        <v>31.897386253630209</v>
      </c>
      <c r="AT476">
        <v>-13.929120980022624</v>
      </c>
      <c r="AU476">
        <v>-41.993377040172554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13</v>
      </c>
      <c r="D477" s="2">
        <v>2</v>
      </c>
      <c r="E477">
        <v>7</v>
      </c>
      <c r="F477">
        <v>22</v>
      </c>
      <c r="G477">
        <v>160</v>
      </c>
      <c r="H477">
        <v>146.97</v>
      </c>
      <c r="I477">
        <v>19452.15629685</v>
      </c>
      <c r="J477">
        <v>30.650677789363922</v>
      </c>
      <c r="K477">
        <v>25.888673595208736</v>
      </c>
      <c r="L477">
        <v>17.098055308697642</v>
      </c>
      <c r="M477">
        <v>15.138891205637492</v>
      </c>
      <c r="N477">
        <v>4.7949999999999999</v>
      </c>
      <c r="O477">
        <v>18.395061728395063</v>
      </c>
      <c r="P477">
        <v>0.85731781996325784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-57.764306803118437</v>
      </c>
      <c r="AR477">
        <v>-29.694505690298101</v>
      </c>
      <c r="AS477">
        <v>8.8657549159692373</v>
      </c>
      <c r="AT477">
        <v>57.764306803118437</v>
      </c>
      <c r="AU477">
        <v>29.694505690298101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4</v>
      </c>
      <c r="D478" s="2">
        <v>1</v>
      </c>
      <c r="E478">
        <v>10</v>
      </c>
      <c r="F478">
        <v>15</v>
      </c>
      <c r="G478">
        <v>69</v>
      </c>
      <c r="H478">
        <v>67.89</v>
      </c>
      <c r="I478">
        <v>12956.828292690001</v>
      </c>
      <c r="J478">
        <v>4.1842835130970721</v>
      </c>
      <c r="K478">
        <v>35.656512605042018</v>
      </c>
      <c r="L478">
        <v>27.558217503045825</v>
      </c>
      <c r="M478">
        <v>22.124933193532726</v>
      </c>
      <c r="N478">
        <v>16.225000000000001</v>
      </c>
      <c r="O478">
        <v>2377.0992366412215</v>
      </c>
      <c r="P478">
        <v>5.1274119899837967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>
        <f t="shared" si="175"/>
        <v>-0.78462773565792132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5.1274119947937971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78.462773565792133</v>
      </c>
      <c r="AR478">
        <v>-109.03835741747238</v>
      </c>
      <c r="AS478">
        <v>1.6349977905435242</v>
      </c>
      <c r="AT478">
        <v>-78.462773565792133</v>
      </c>
      <c r="AU478">
        <v>109.03835741747238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8</v>
      </c>
      <c r="D479" s="2">
        <v>1</v>
      </c>
      <c r="E479">
        <v>9</v>
      </c>
      <c r="F479">
        <v>18</v>
      </c>
      <c r="G479">
        <v>170</v>
      </c>
      <c r="H479">
        <v>171.38</v>
      </c>
      <c r="I479">
        <v>28084.01163678</v>
      </c>
      <c r="J479">
        <v>39.2533211177279</v>
      </c>
      <c r="K479">
        <v>35.445708376421926</v>
      </c>
      <c r="L479">
        <v>25.005899044021625</v>
      </c>
      <c r="M479">
        <v>22.954189587193188</v>
      </c>
      <c r="N479">
        <v>4.3659999999999997</v>
      </c>
      <c r="O479">
        <v>6.2287104622870881</v>
      </c>
      <c r="P479">
        <v>0.60567160695530398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-102.04359063170547</v>
      </c>
      <c r="AR479">
        <v>-89.678162650820852</v>
      </c>
      <c r="AS479">
        <v>-0.80522814797525655</v>
      </c>
      <c r="AT479">
        <v>102.04359063170547</v>
      </c>
      <c r="AU479">
        <v>89.678162650820852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220</v>
      </c>
      <c r="H480">
        <v>209.57</v>
      </c>
      <c r="I480">
        <v>24397.665352659998</v>
      </c>
      <c r="J480">
        <v>38.502663972074217</v>
      </c>
      <c r="K480">
        <v>37.403176869534178</v>
      </c>
      <c r="L480">
        <v>27.969187838242032</v>
      </c>
      <c r="M480">
        <v>26.745764327798611</v>
      </c>
      <c r="N480">
        <v>5.6029999999999998</v>
      </c>
      <c r="O480">
        <v>5.5178907721280455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-98.179829280497913</v>
      </c>
      <c r="AR480">
        <v>-112.15570576582725</v>
      </c>
      <c r="AS480">
        <v>4.9768573746242328</v>
      </c>
      <c r="AT480">
        <v>98.179829280497913</v>
      </c>
      <c r="AU480">
        <v>112.15570576582725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0</v>
      </c>
      <c r="E481">
        <v>6</v>
      </c>
      <c r="F481">
        <v>26</v>
      </c>
      <c r="G481">
        <v>265</v>
      </c>
      <c r="H481">
        <v>243.82</v>
      </c>
      <c r="I481">
        <v>63214.868345260002</v>
      </c>
      <c r="J481" t="s">
        <v>1238</v>
      </c>
      <c r="K481">
        <v>31.685510071474983</v>
      </c>
      <c r="L481">
        <v>35.598780415430269</v>
      </c>
      <c r="M481">
        <v>22.478525388795202</v>
      </c>
      <c r="N481">
        <v>7.6950000000000003</v>
      </c>
      <c r="O481">
        <v>44.371482176360225</v>
      </c>
      <c r="P481">
        <v>0</v>
      </c>
      <c r="Q481" s="36">
        <f t="shared" si="170"/>
        <v>76.923076927916924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 xml:space="preserve"> </v>
      </c>
      <c r="V481" s="37" t="str">
        <f t="shared" si="175"/>
        <v xml:space="preserve"> </v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 t="e">
        <v>#VALUE!</v>
      </c>
      <c r="AR481">
        <v>-170.02873401679079</v>
      </c>
      <c r="AS481">
        <v>8.6867361168074808</v>
      </c>
      <c r="AT481" t="e">
        <v>#VALUE!</v>
      </c>
      <c r="AU481">
        <v>170.02873401679079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2</v>
      </c>
      <c r="D482" s="2">
        <v>3</v>
      </c>
      <c r="E482">
        <v>18</v>
      </c>
      <c r="F482">
        <v>23</v>
      </c>
      <c r="G482">
        <v>60</v>
      </c>
      <c r="H482">
        <v>59.75</v>
      </c>
      <c r="I482">
        <v>22270.977613249997</v>
      </c>
      <c r="J482" t="s">
        <v>1238</v>
      </c>
      <c r="K482" t="s">
        <v>1238</v>
      </c>
      <c r="L482">
        <v>18.20299843619809</v>
      </c>
      <c r="M482">
        <v>18.14097074361359</v>
      </c>
      <c r="N482">
        <v>1.407</v>
      </c>
      <c r="O482">
        <v>10.266457680250785</v>
      </c>
      <c r="P482">
        <v>5.3807531380753142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 xml:space="preserve"> </v>
      </c>
      <c r="V482" s="37" t="str">
        <f t="shared" si="175"/>
        <v xml:space="preserve"> </v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5.3807531429253146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 t="e">
        <v>#VALUE!</v>
      </c>
      <c r="AR482">
        <v>-38.075871298828126</v>
      </c>
      <c r="AS482">
        <v>0.41841004184099972</v>
      </c>
      <c r="AT482" t="e">
        <v>#VALUE!</v>
      </c>
      <c r="AU482">
        <v>38.075871298828126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8</v>
      </c>
      <c r="D483" s="2">
        <v>1</v>
      </c>
      <c r="E483">
        <v>24</v>
      </c>
      <c r="F483">
        <v>33</v>
      </c>
      <c r="G483">
        <v>61</v>
      </c>
      <c r="H483">
        <v>58.51</v>
      </c>
      <c r="I483">
        <v>241997.36</v>
      </c>
      <c r="J483">
        <v>12.12642487046632</v>
      </c>
      <c r="K483">
        <v>11.863341443633413</v>
      </c>
      <c r="L483">
        <v>7.3731227337655891</v>
      </c>
      <c r="M483">
        <v>7.2762010096489913</v>
      </c>
      <c r="N483">
        <v>4.9320000000000004</v>
      </c>
      <c r="O483">
        <v>2.5363825363825336</v>
      </c>
      <c r="P483">
        <v>4.1856092975559731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-0.37583206908622291</v>
      </c>
      <c r="W483" s="37" t="str">
        <f t="shared" si="176"/>
        <v/>
      </c>
      <c r="X483" s="37">
        <f t="shared" si="177"/>
        <v>-0.44072381853672626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4.1856093024159735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37.583206908622287</v>
      </c>
      <c r="AR483">
        <v>44.072381853672624</v>
      </c>
      <c r="AS483">
        <v>4.2556827892668014</v>
      </c>
      <c r="AT483">
        <v>-37.583206908622287</v>
      </c>
      <c r="AU483">
        <v>-44.072381853672624</v>
      </c>
      <c r="AV483" t="s">
        <v>1821</v>
      </c>
    </row>
    <row r="484" spans="1:48" x14ac:dyDescent="0.25">
      <c r="A484">
        <v>4.8699999999999999E-9</v>
      </c>
      <c r="B484" t="s">
        <v>1225</v>
      </c>
      <c r="C484">
        <v>7</v>
      </c>
      <c r="D484" s="2">
        <v>1</v>
      </c>
      <c r="E484">
        <v>4</v>
      </c>
      <c r="F484">
        <v>12</v>
      </c>
      <c r="G484">
        <v>90</v>
      </c>
      <c r="H484">
        <v>77.05</v>
      </c>
      <c r="I484">
        <v>14769.1352381</v>
      </c>
      <c r="J484">
        <v>18.42860559674719</v>
      </c>
      <c r="K484">
        <v>16.552094522019331</v>
      </c>
      <c r="L484">
        <v>12.161664528543938</v>
      </c>
      <c r="M484">
        <v>11.179265919811321</v>
      </c>
      <c r="N484">
        <v>4.181</v>
      </c>
      <c r="O484">
        <v>9.7375328083989494</v>
      </c>
      <c r="P484">
        <v>0.65282284231018817</v>
      </c>
      <c r="Q484" s="36" t="str">
        <f t="shared" si="170"/>
        <v xml:space="preserve"> </v>
      </c>
      <c r="R484" t="str">
        <f t="shared" si="171"/>
        <v xml:space="preserve"> </v>
      </c>
      <c r="S484" s="37">
        <f t="shared" si="172"/>
        <v>0.16807268494787156</v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1225</v>
      </c>
      <c r="AP484" t="s">
        <v>1244</v>
      </c>
      <c r="AQ484">
        <v>5.1447994951753895</v>
      </c>
      <c r="AR484">
        <v>7.7496802458945186</v>
      </c>
      <c r="AS484">
        <v>16.807268007787158</v>
      </c>
      <c r="AT484">
        <v>-5.1447994951753895</v>
      </c>
      <c r="AU484">
        <v>-7.7496802458945186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8</v>
      </c>
      <c r="E485">
        <v>9</v>
      </c>
      <c r="F485">
        <v>17</v>
      </c>
      <c r="G485">
        <v>210</v>
      </c>
      <c r="H485">
        <v>216.06</v>
      </c>
      <c r="I485">
        <v>13921.69149462</v>
      </c>
      <c r="J485">
        <v>24.546693933197002</v>
      </c>
      <c r="K485">
        <v>22.982661418997981</v>
      </c>
      <c r="L485">
        <v>18.283842099148551</v>
      </c>
      <c r="M485">
        <v>17.970927652280785</v>
      </c>
      <c r="N485">
        <v>9.4009999999999998</v>
      </c>
      <c r="O485">
        <v>4.5717463848720756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-26.346052746114612</v>
      </c>
      <c r="AR485">
        <v>-38.689097698863172</v>
      </c>
      <c r="AS485">
        <v>-2.8047764509858353</v>
      </c>
      <c r="AT485">
        <v>26.346052746114612</v>
      </c>
      <c r="AU485">
        <v>38.689097698863172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4</v>
      </c>
      <c r="E486">
        <v>19</v>
      </c>
      <c r="F486">
        <v>24</v>
      </c>
      <c r="G486">
        <v>57.5</v>
      </c>
      <c r="H486">
        <v>52.85</v>
      </c>
      <c r="I486">
        <v>46817.7868284</v>
      </c>
      <c r="J486">
        <v>8.8659620868981719</v>
      </c>
      <c r="K486">
        <v>9.0341880341880341</v>
      </c>
      <c r="L486">
        <v>7.5495641543096141</v>
      </c>
      <c r="M486">
        <v>8.0657756854032137</v>
      </c>
      <c r="N486">
        <v>5.8500000000000005</v>
      </c>
      <c r="O486">
        <v>-2.3372287145242017</v>
      </c>
      <c r="P486">
        <v>3.4929044465468309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-0.54365369262157293</v>
      </c>
      <c r="W486" s="37" t="str">
        <f t="shared" si="176"/>
        <v/>
      </c>
      <c r="X486" s="37">
        <f t="shared" si="177"/>
        <v>-0.4273401427867064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3.4929044514368308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54.365369262157294</v>
      </c>
      <c r="AR486">
        <v>42.734014278670642</v>
      </c>
      <c r="AS486">
        <v>8.7984862819299856</v>
      </c>
      <c r="AT486">
        <v>-54.365369262157294</v>
      </c>
      <c r="AU486">
        <v>-42.734014278670642</v>
      </c>
      <c r="AV486" t="s">
        <v>1824</v>
      </c>
    </row>
    <row r="487" spans="1:48" x14ac:dyDescent="0.25">
      <c r="A487">
        <v>4.8999999999999992E-9</v>
      </c>
      <c r="B487" t="s">
        <v>936</v>
      </c>
      <c r="C487">
        <v>0</v>
      </c>
      <c r="D487" s="2">
        <v>0</v>
      </c>
      <c r="E487">
        <v>2</v>
      </c>
      <c r="F487">
        <v>2</v>
      </c>
      <c r="G487">
        <v>327</v>
      </c>
      <c r="H487">
        <v>349.92</v>
      </c>
      <c r="I487">
        <v>17610.637991040003</v>
      </c>
      <c r="J487">
        <v>22.53913043478261</v>
      </c>
      <c r="K487">
        <v>20.610201437153965</v>
      </c>
      <c r="L487">
        <v>12.632831410965398</v>
      </c>
      <c r="M487">
        <v>10.437753263707572</v>
      </c>
      <c r="N487">
        <v>15.525</v>
      </c>
      <c r="O487">
        <v>40.752493200362657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936</v>
      </c>
      <c r="AP487" t="s">
        <v>1313</v>
      </c>
      <c r="AQ487">
        <v>-16.012778360890568</v>
      </c>
      <c r="AR487">
        <v>4.1757208212688912</v>
      </c>
      <c r="AS487">
        <v>-6.5500685871056286</v>
      </c>
      <c r="AT487">
        <v>16.012778360890568</v>
      </c>
      <c r="AU487">
        <v>-4.1757208212688912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19</v>
      </c>
      <c r="D488" s="2">
        <v>1</v>
      </c>
      <c r="E488">
        <v>12</v>
      </c>
      <c r="F488">
        <v>32</v>
      </c>
      <c r="G488">
        <v>81</v>
      </c>
      <c r="H488">
        <v>69.25</v>
      </c>
      <c r="I488">
        <v>20701.008868000001</v>
      </c>
      <c r="J488">
        <v>14.334506313392671</v>
      </c>
      <c r="K488">
        <v>21.804156171284635</v>
      </c>
      <c r="L488">
        <v>7.1919486008295275</v>
      </c>
      <c r="M488">
        <v>8.0615003678093284</v>
      </c>
      <c r="N488">
        <v>3.1760000000000002</v>
      </c>
      <c r="O488">
        <v>-34.38016528925619</v>
      </c>
      <c r="P488">
        <v>2.8880866425992782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0.16967509516270754</v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 t="str">
        <f t="shared" si="176"/>
        <v/>
      </c>
      <c r="X488" s="37">
        <f t="shared" si="177"/>
        <v>-0.45446648645467236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2.8880866475092781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26.217832198083645</v>
      </c>
      <c r="AR488">
        <v>45.446648645467235</v>
      </c>
      <c r="AS488">
        <v>16.967509025270754</v>
      </c>
      <c r="AT488">
        <v>-26.217832198083645</v>
      </c>
      <c r="AU488">
        <v>-45.446648645467235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6</v>
      </c>
      <c r="E489">
        <v>8</v>
      </c>
      <c r="F489">
        <v>16</v>
      </c>
      <c r="G489">
        <v>95</v>
      </c>
      <c r="H489">
        <v>101.87</v>
      </c>
      <c r="I489">
        <v>32133.42406265</v>
      </c>
      <c r="J489">
        <v>28.874716553287982</v>
      </c>
      <c r="K489">
        <v>27.237967914438503</v>
      </c>
      <c r="L489">
        <v>17.518573992320551</v>
      </c>
      <c r="M489">
        <v>16.236074441972224</v>
      </c>
      <c r="N489">
        <v>3.74</v>
      </c>
      <c r="O489">
        <v>4.4692737430167631</v>
      </c>
      <c r="P489">
        <v>2.4737410425051536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2.4737410474251535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-48.623129069817004</v>
      </c>
      <c r="AR489">
        <v>-32.884281475984345</v>
      </c>
      <c r="AS489">
        <v>-6.743889270639059</v>
      </c>
      <c r="AT489">
        <v>48.623129069817004</v>
      </c>
      <c r="AU489">
        <v>32.884281475984345</v>
      </c>
      <c r="AV489" t="s">
        <v>1827</v>
      </c>
    </row>
    <row r="490" spans="1:48" x14ac:dyDescent="0.25">
      <c r="A490">
        <v>4.9299999999999985E-9</v>
      </c>
      <c r="B490" t="s">
        <v>937</v>
      </c>
      <c r="C490">
        <v>10</v>
      </c>
      <c r="D490" s="2">
        <v>1</v>
      </c>
      <c r="E490">
        <v>10</v>
      </c>
      <c r="F490">
        <v>21</v>
      </c>
      <c r="G490">
        <v>90</v>
      </c>
      <c r="H490">
        <v>89.32</v>
      </c>
      <c r="I490">
        <v>36650.804310119995</v>
      </c>
      <c r="J490">
        <v>34.340638216070737</v>
      </c>
      <c r="K490" t="s">
        <v>1238</v>
      </c>
      <c r="L490">
        <v>23.025456090651559</v>
      </c>
      <c r="M490">
        <v>21.9799957231461</v>
      </c>
      <c r="N490">
        <v>1.772</v>
      </c>
      <c r="O490">
        <v>0.4535147392290253</v>
      </c>
      <c r="P490">
        <v>3.9744738020600092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3.9744738069900092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937</v>
      </c>
      <c r="AP490" t="s">
        <v>1254</v>
      </c>
      <c r="AQ490">
        <v>-76.757167347701525</v>
      </c>
      <c r="AR490">
        <v>-74.655836120241318</v>
      </c>
      <c r="AS490">
        <v>0.76130765785940024</v>
      </c>
      <c r="AT490">
        <v>76.757167347701525</v>
      </c>
      <c r="AU490">
        <v>74.655836120241318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8</v>
      </c>
      <c r="E491">
        <v>17</v>
      </c>
      <c r="F491">
        <v>31</v>
      </c>
      <c r="G491">
        <v>51</v>
      </c>
      <c r="H491">
        <v>48.22</v>
      </c>
      <c r="I491">
        <v>199360.76799999998</v>
      </c>
      <c r="J491">
        <v>10.78988588051018</v>
      </c>
      <c r="K491">
        <v>11.836033382425136</v>
      </c>
      <c r="L491" t="s">
        <v>1238</v>
      </c>
      <c r="M491" t="s">
        <v>1238</v>
      </c>
      <c r="N491">
        <v>4.0739999999999998</v>
      </c>
      <c r="O491">
        <v>-1.3559322033898318</v>
      </c>
      <c r="P491">
        <v>4.3467440895893823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-0.44462602813496543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4.3467440945293827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>
        <v>44.462602813496545</v>
      </c>
      <c r="AR491" t="e">
        <v>#VALUE!</v>
      </c>
      <c r="AS491">
        <v>5.7652426379095845</v>
      </c>
      <c r="AT491">
        <v>-44.462602813496545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4</v>
      </c>
      <c r="D492" s="2">
        <v>1</v>
      </c>
      <c r="E492">
        <v>4</v>
      </c>
      <c r="F492">
        <v>9</v>
      </c>
      <c r="G492">
        <v>161</v>
      </c>
      <c r="H492">
        <v>152.16</v>
      </c>
      <c r="I492">
        <v>9552.6828580799993</v>
      </c>
      <c r="J492">
        <v>9.9081851924203939</v>
      </c>
      <c r="K492">
        <v>9.1817523533671253</v>
      </c>
      <c r="L492">
        <v>6.6922554771630161</v>
      </c>
      <c r="M492">
        <v>6.3510785856924707</v>
      </c>
      <c r="N492">
        <v>16.571999999999999</v>
      </c>
      <c r="O492">
        <v>3.5749999999999948</v>
      </c>
      <c r="P492">
        <v>3.2728706624605683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-0.4900086780131313</v>
      </c>
      <c r="W492" s="37" t="str">
        <f t="shared" si="176"/>
        <v/>
      </c>
      <c r="X492" s="37">
        <f t="shared" si="177"/>
        <v>-0.49236989213485061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3.2728706674105683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49.000867801313127</v>
      </c>
      <c r="AR492">
        <v>49.23698921348506</v>
      </c>
      <c r="AS492">
        <v>5.8096740273396508</v>
      </c>
      <c r="AT492">
        <v>-49.000867801313127</v>
      </c>
      <c r="AU492">
        <v>-49.23698921348506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12</v>
      </c>
      <c r="D493" s="2">
        <v>2</v>
      </c>
      <c r="E493">
        <v>4</v>
      </c>
      <c r="F493">
        <v>18</v>
      </c>
      <c r="G493">
        <v>227.5</v>
      </c>
      <c r="H493">
        <v>213.67</v>
      </c>
      <c r="I493">
        <v>27472.130091020001</v>
      </c>
      <c r="J493">
        <v>19.568641817016207</v>
      </c>
      <c r="K493">
        <v>17.777685331558363</v>
      </c>
      <c r="L493">
        <v>14.008722802461421</v>
      </c>
      <c r="M493">
        <v>12.959306369969429</v>
      </c>
      <c r="N493">
        <v>12.019</v>
      </c>
      <c r="O493">
        <v>9.6624087591240801</v>
      </c>
      <c r="P493">
        <v>1.3085599288622645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-0.72316287933369416</v>
      </c>
      <c r="AR493">
        <v>-6.2608785861993477</v>
      </c>
      <c r="AS493">
        <v>6.4725979313895232</v>
      </c>
      <c r="AT493">
        <v>0.72316287933369416</v>
      </c>
      <c r="AU493">
        <v>6.2608785861993477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1</v>
      </c>
      <c r="E494">
        <v>7</v>
      </c>
      <c r="F494">
        <v>16</v>
      </c>
      <c r="G494">
        <v>130</v>
      </c>
      <c r="H494">
        <v>125.75</v>
      </c>
      <c r="I494">
        <v>53407.126318499999</v>
      </c>
      <c r="J494">
        <v>28.749428440786467</v>
      </c>
      <c r="K494">
        <v>27.283575612931223</v>
      </c>
      <c r="L494">
        <v>14.327961885064397</v>
      </c>
      <c r="M494">
        <v>13.643117299432294</v>
      </c>
      <c r="N494">
        <v>4.609</v>
      </c>
      <c r="O494">
        <v>4.7499999999999911</v>
      </c>
      <c r="P494">
        <v>1.7304174950298212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-47.978249620321378</v>
      </c>
      <c r="AR494">
        <v>-8.6824145016993768</v>
      </c>
      <c r="AS494">
        <v>3.3797216699801291</v>
      </c>
      <c r="AT494">
        <v>47.978249620321378</v>
      </c>
      <c r="AU494">
        <v>8.6824145016993768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18</v>
      </c>
      <c r="D495" s="2">
        <v>0</v>
      </c>
      <c r="E495">
        <v>9</v>
      </c>
      <c r="F495">
        <v>27</v>
      </c>
      <c r="G495">
        <v>28</v>
      </c>
      <c r="H495">
        <v>21.54</v>
      </c>
      <c r="I495">
        <v>26107.531927439999</v>
      </c>
      <c r="J495">
        <v>23.696369636963695</v>
      </c>
      <c r="K495">
        <v>21.369047619047617</v>
      </c>
      <c r="L495">
        <v>10.306862546504748</v>
      </c>
      <c r="M495">
        <v>10.03992131471399</v>
      </c>
      <c r="N495">
        <v>0.90900000000000003</v>
      </c>
      <c r="O495">
        <v>15.063291139240507</v>
      </c>
      <c r="P495">
        <v>7.4512534818941507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0.2999071544693222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7.4512534868741511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-21.969287440139908</v>
      </c>
      <c r="AR495">
        <v>21.818977711062281</v>
      </c>
      <c r="AS495">
        <v>29.990714948932219</v>
      </c>
      <c r="AT495">
        <v>21.969287440139908</v>
      </c>
      <c r="AU495">
        <v>-21.818977711062281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21</v>
      </c>
      <c r="D496" s="2">
        <v>1</v>
      </c>
      <c r="E496">
        <v>14</v>
      </c>
      <c r="F496">
        <v>36</v>
      </c>
      <c r="G496">
        <v>130</v>
      </c>
      <c r="H496">
        <v>117.89</v>
      </c>
      <c r="I496">
        <v>334474.55320503999</v>
      </c>
      <c r="J496">
        <v>24.362471585038229</v>
      </c>
      <c r="K496">
        <v>23.639462602767193</v>
      </c>
      <c r="L496">
        <v>11.856179849946409</v>
      </c>
      <c r="M496">
        <v>11.822870888936391</v>
      </c>
      <c r="N496">
        <v>4.9870000000000001</v>
      </c>
      <c r="O496">
        <v>1.5682281059063128</v>
      </c>
      <c r="P496">
        <v>1.8237339893120705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-25.397828656107801</v>
      </c>
      <c r="AR496">
        <v>10.066884376501806</v>
      </c>
      <c r="AS496">
        <v>10.27228772584612</v>
      </c>
      <c r="AT496">
        <v>25.397828656107801</v>
      </c>
      <c r="AU496">
        <v>-10.066884376501806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5</v>
      </c>
      <c r="F497">
        <v>15</v>
      </c>
      <c r="G497">
        <v>46.5</v>
      </c>
      <c r="H497">
        <v>40.53</v>
      </c>
      <c r="I497">
        <v>10475.23274469</v>
      </c>
      <c r="J497">
        <v>10.294640589281178</v>
      </c>
      <c r="K497">
        <v>12.241014799154335</v>
      </c>
      <c r="L497">
        <v>6.4079972737335726</v>
      </c>
      <c r="M497">
        <v>6.8880181833209351</v>
      </c>
      <c r="N497">
        <v>3.3109999999999999</v>
      </c>
      <c r="O497">
        <v>-16.809045226130653</v>
      </c>
      <c r="P497">
        <v>4.5743893412287191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/>
      </c>
      <c r="V497" s="37">
        <f t="shared" si="175"/>
        <v>-0.47011715449934388</v>
      </c>
      <c r="W497" s="37" t="str">
        <f t="shared" si="176"/>
        <v/>
      </c>
      <c r="X497" s="37">
        <f t="shared" si="177"/>
        <v>-0.51393183383908647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4.5743893462287195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47.011715449934385</v>
      </c>
      <c r="AR497">
        <v>51.393183383908649</v>
      </c>
      <c r="AS497">
        <v>14.729829755736489</v>
      </c>
      <c r="AT497">
        <v>-47.011715449934385</v>
      </c>
      <c r="AU497">
        <v>-51.393183383908649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1</v>
      </c>
      <c r="D498" s="2">
        <v>7</v>
      </c>
      <c r="E498">
        <v>14</v>
      </c>
      <c r="F498">
        <v>22</v>
      </c>
      <c r="G498">
        <v>25</v>
      </c>
      <c r="H498">
        <v>26.24</v>
      </c>
      <c r="I498">
        <v>10968.32</v>
      </c>
      <c r="J498">
        <v>14.858437146092864</v>
      </c>
      <c r="K498">
        <v>13.245835436648155</v>
      </c>
      <c r="L498">
        <v>9.9462546816479396</v>
      </c>
      <c r="M498">
        <v>9.4131095534741114</v>
      </c>
      <c r="N498">
        <v>1.9810000000000001</v>
      </c>
      <c r="O498">
        <v>14.50867052023122</v>
      </c>
      <c r="P498">
        <v>3.3384146341463414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 t="str">
        <f t="shared" si="175"/>
        <v/>
      </c>
      <c r="W498" s="37" t="str">
        <f t="shared" si="176"/>
        <v/>
      </c>
      <c r="X498" s="37" t="str">
        <f t="shared" si="177"/>
        <v/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3.3384146391563414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23.521070149238852</v>
      </c>
      <c r="AR498">
        <v>24.554309767032802</v>
      </c>
      <c r="AS498">
        <v>-4.7256097560975601</v>
      </c>
      <c r="AT498">
        <v>-23.521070149238852</v>
      </c>
      <c r="AU498">
        <v>-24.554309767032802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9</v>
      </c>
      <c r="D499" s="2">
        <v>1</v>
      </c>
      <c r="E499">
        <v>3</v>
      </c>
      <c r="F499">
        <v>13</v>
      </c>
      <c r="G499">
        <v>32</v>
      </c>
      <c r="H499">
        <v>30.66</v>
      </c>
      <c r="I499">
        <v>22857.612540000002</v>
      </c>
      <c r="J499" t="s">
        <v>1238</v>
      </c>
      <c r="K499" t="s">
        <v>1238</v>
      </c>
      <c r="L499">
        <v>22.332995217306635</v>
      </c>
      <c r="M499">
        <v>18.932251420311445</v>
      </c>
      <c r="N499">
        <v>0.63400000000000001</v>
      </c>
      <c r="O499">
        <v>62.564102564102562</v>
      </c>
      <c r="P499">
        <v>4.4390084801043699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4.4390084851243703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>
        <f t="shared" si="183"/>
        <v>62.564102569122561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-69.403287274370101</v>
      </c>
      <c r="AS499">
        <v>4.3705153294194332</v>
      </c>
      <c r="AT499" t="e">
        <v>#VALUE!</v>
      </c>
      <c r="AU499">
        <v>69.403287274370101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11</v>
      </c>
      <c r="D500" s="2">
        <v>0</v>
      </c>
      <c r="E500">
        <v>8</v>
      </c>
      <c r="F500">
        <v>19</v>
      </c>
      <c r="G500">
        <v>152.5</v>
      </c>
      <c r="H500">
        <v>132.13999999999999</v>
      </c>
      <c r="I500">
        <v>14185.837636839999</v>
      </c>
      <c r="J500">
        <v>31.574671445639179</v>
      </c>
      <c r="K500">
        <v>32.190012180267956</v>
      </c>
      <c r="L500">
        <v>12.915544296296297</v>
      </c>
      <c r="M500">
        <v>12.710726474492212</v>
      </c>
      <c r="N500">
        <v>4.1050000000000004</v>
      </c>
      <c r="O500">
        <v>57.27969348659007</v>
      </c>
      <c r="P500">
        <v>3.215528984410474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0.15407901214366751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3.2155289894404739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>
        <f t="shared" si="183"/>
        <v>57.279693491620073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>
        <v>-62.520260967477228</v>
      </c>
      <c r="AR500">
        <v>2.0312484088643723</v>
      </c>
      <c r="AS500">
        <v>15.40790071136675</v>
      </c>
      <c r="AT500">
        <v>62.520260967477228</v>
      </c>
      <c r="AU500">
        <v>-2.0312484088643723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17</v>
      </c>
      <c r="D501" s="2">
        <v>0</v>
      </c>
      <c r="E501">
        <v>11</v>
      </c>
      <c r="F501">
        <v>28</v>
      </c>
      <c r="G501">
        <v>62</v>
      </c>
      <c r="H501">
        <v>39.35</v>
      </c>
      <c r="I501">
        <v>4006.2290090000001</v>
      </c>
      <c r="J501">
        <v>9.4979483466087391</v>
      </c>
      <c r="K501">
        <v>7.2829909309642789</v>
      </c>
      <c r="L501">
        <v>4.1711263274822308</v>
      </c>
      <c r="M501">
        <v>3.638347308597746</v>
      </c>
      <c r="N501">
        <v>4.1429999999999998</v>
      </c>
      <c r="O501">
        <v>-44.013513513513516</v>
      </c>
      <c r="P501">
        <v>1.9542566709021603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0.57560356285448533</v>
      </c>
      <c r="T501" s="37" t="str">
        <f t="shared" si="173"/>
        <v/>
      </c>
      <c r="U501" s="37" t="str">
        <f t="shared" si="174"/>
        <v/>
      </c>
      <c r="V501" s="37">
        <f t="shared" si="175"/>
        <v>-0.51112427357984092</v>
      </c>
      <c r="W501" s="37" t="str">
        <f t="shared" si="176"/>
        <v/>
      </c>
      <c r="X501" s="37">
        <f t="shared" si="177"/>
        <v>-0.68360602568678774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>
        <v>51.112427357984089</v>
      </c>
      <c r="AR501">
        <v>68.360602568678772</v>
      </c>
      <c r="AS501">
        <v>57.560355781448536</v>
      </c>
      <c r="AT501">
        <v>-51.112427357984089</v>
      </c>
      <c r="AU501">
        <v>-68.360602568678772</v>
      </c>
      <c r="AV501" t="s">
        <v>1839</v>
      </c>
    </row>
    <row r="502" spans="1:48" x14ac:dyDescent="0.25">
      <c r="A502">
        <v>5.0499999999999956E-9</v>
      </c>
      <c r="B502" t="s">
        <v>938</v>
      </c>
      <c r="C502">
        <v>4</v>
      </c>
      <c r="D502" s="2">
        <v>1</v>
      </c>
      <c r="E502">
        <v>11</v>
      </c>
      <c r="F502">
        <v>16</v>
      </c>
      <c r="G502">
        <v>67.25</v>
      </c>
      <c r="H502">
        <v>70.260000000000005</v>
      </c>
      <c r="I502">
        <v>36843.507624960002</v>
      </c>
      <c r="J502">
        <v>26.827033218785797</v>
      </c>
      <c r="K502">
        <v>25.173772841275532</v>
      </c>
      <c r="L502">
        <v>13.932516850112487</v>
      </c>
      <c r="M502">
        <v>12.916692322017923</v>
      </c>
      <c r="N502">
        <v>2.7909999999999999</v>
      </c>
      <c r="O502">
        <v>5.7196969696969617</v>
      </c>
      <c r="P502">
        <v>2.4466268146883006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2.4466268197383005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938</v>
      </c>
      <c r="AP502" t="s">
        <v>1250</v>
      </c>
      <c r="AQ502">
        <v>-38.083350992474216</v>
      </c>
      <c r="AR502">
        <v>-5.6828307823929336</v>
      </c>
      <c r="AS502">
        <v>-4.2840876743524099</v>
      </c>
      <c r="AT502">
        <v>38.083350992474216</v>
      </c>
      <c r="AU502">
        <v>5.6828307823929336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10</v>
      </c>
      <c r="D503" s="2">
        <v>2</v>
      </c>
      <c r="E503">
        <v>16</v>
      </c>
      <c r="F503">
        <v>28</v>
      </c>
      <c r="G503">
        <v>100</v>
      </c>
      <c r="H503">
        <v>90.17</v>
      </c>
      <c r="I503">
        <v>22437.59270537</v>
      </c>
      <c r="J503">
        <v>23.905090137857901</v>
      </c>
      <c r="K503">
        <v>26.590976113240931</v>
      </c>
      <c r="L503">
        <v>20.103882151898613</v>
      </c>
      <c r="M503">
        <v>22.244597752145882</v>
      </c>
      <c r="N503">
        <v>3.391</v>
      </c>
      <c r="O503">
        <v>-2.5574712643678152</v>
      </c>
      <c r="P503">
        <v>1.6391260951535989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-23.043607733004713</v>
      </c>
      <c r="AR503">
        <v>-52.494714227538644</v>
      </c>
      <c r="AS503">
        <v>10.901630253964733</v>
      </c>
      <c r="AT503">
        <v>23.043607733004713</v>
      </c>
      <c r="AU503">
        <v>52.494714227538644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4</v>
      </c>
      <c r="D504">
        <v>6</v>
      </c>
      <c r="E504">
        <v>18</v>
      </c>
      <c r="F504">
        <v>28</v>
      </c>
      <c r="G504">
        <v>70.5</v>
      </c>
      <c r="H504">
        <v>60.65</v>
      </c>
      <c r="I504">
        <v>256616.5829029</v>
      </c>
      <c r="J504">
        <v>25.885616730687154</v>
      </c>
      <c r="K504">
        <v>18.876439464674757</v>
      </c>
      <c r="L504">
        <v>8.1959770073789535</v>
      </c>
      <c r="M504">
        <v>7.1604603370228395</v>
      </c>
      <c r="N504">
        <v>3.2130000000000001</v>
      </c>
      <c r="O504">
        <v>31.680327868852466</v>
      </c>
      <c r="P504">
        <v>5.8961253091508663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0.16240725981031326</v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-0.37830755168961461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5.8961253142208667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>
        <v>-33.237718518093914</v>
      </c>
      <c r="AR504">
        <v>37.83075516896146</v>
      </c>
      <c r="AS504">
        <v>16.240725474031326</v>
      </c>
      <c r="AT504">
        <v>33.237718518093914</v>
      </c>
      <c r="AU504">
        <v>-37.83075516896146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7</v>
      </c>
      <c r="D505">
        <v>1</v>
      </c>
      <c r="E505">
        <v>9</v>
      </c>
      <c r="F505">
        <v>17</v>
      </c>
      <c r="G505">
        <v>64</v>
      </c>
      <c r="H505">
        <v>57.85</v>
      </c>
      <c r="I505">
        <v>12866.6315037</v>
      </c>
      <c r="J505">
        <v>23.506704591629422</v>
      </c>
      <c r="K505">
        <v>21.159473299195319</v>
      </c>
      <c r="L505">
        <v>15.9366927744921</v>
      </c>
      <c r="M505">
        <v>14.65555627373017</v>
      </c>
      <c r="N505">
        <v>2.4609999999999999</v>
      </c>
      <c r="O505">
        <v>22.437810945273611</v>
      </c>
      <c r="P505">
        <v>0.65687121866897147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-20.993048852283081</v>
      </c>
      <c r="AR505">
        <v>-20.885179887942119</v>
      </c>
      <c r="AS505">
        <v>10.630942091616236</v>
      </c>
      <c r="AT505">
        <v>20.993048852283081</v>
      </c>
      <c r="AU505">
        <v>20.885179887942119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1</v>
      </c>
      <c r="E506">
        <v>4</v>
      </c>
      <c r="F506">
        <v>7</v>
      </c>
      <c r="G506">
        <v>38</v>
      </c>
      <c r="H506">
        <v>37.82</v>
      </c>
      <c r="I506">
        <v>8176.2400310200001</v>
      </c>
      <c r="J506">
        <v>11.266011319630621</v>
      </c>
      <c r="K506">
        <v>10.35880580662832</v>
      </c>
      <c r="L506">
        <v>6.6715263793797828</v>
      </c>
      <c r="M506">
        <v>6.5250221565731161</v>
      </c>
      <c r="N506">
        <v>3.6510000000000002</v>
      </c>
      <c r="O506">
        <v>2.8450704225352106</v>
      </c>
      <c r="P506">
        <v>2.6520359598096248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-0.42011903342170909</v>
      </c>
      <c r="W506" s="37" t="str">
        <f t="shared" si="176"/>
        <v/>
      </c>
      <c r="X506" s="37">
        <f t="shared" si="177"/>
        <v>-0.49394226398759267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2.6520359648996248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42.01190334217091</v>
      </c>
      <c r="AR506">
        <v>49.394226398759265</v>
      </c>
      <c r="AS506">
        <v>0.47593865679533831</v>
      </c>
      <c r="AT506">
        <v>-42.01190334217091</v>
      </c>
      <c r="AU506">
        <v>-49.394226398759265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7</v>
      </c>
      <c r="D507">
        <v>2</v>
      </c>
      <c r="E507">
        <v>11</v>
      </c>
      <c r="F507">
        <v>20</v>
      </c>
      <c r="G507">
        <v>81</v>
      </c>
      <c r="H507">
        <v>88.14</v>
      </c>
      <c r="I507">
        <v>15872.151689939999</v>
      </c>
      <c r="J507">
        <v>29.19509771447499</v>
      </c>
      <c r="K507">
        <v>28.719452590420332</v>
      </c>
      <c r="L507">
        <v>17.733504503361665</v>
      </c>
      <c r="M507">
        <v>17.378569865738442</v>
      </c>
      <c r="N507">
        <v>3.069</v>
      </c>
      <c r="O507">
        <v>1.6225165562913886</v>
      </c>
      <c r="P507">
        <v>1.2071704107102337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>
        <v>-50.272185973380367</v>
      </c>
      <c r="AR507">
        <v>-34.514601760014571</v>
      </c>
      <c r="AS507">
        <v>-8.1007488087134085</v>
      </c>
      <c r="AT507">
        <v>50.272185973380367</v>
      </c>
      <c r="AU507">
        <v>34.514601760014571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7</v>
      </c>
      <c r="D508">
        <v>1</v>
      </c>
      <c r="E508">
        <v>20</v>
      </c>
      <c r="F508">
        <v>28</v>
      </c>
      <c r="G508">
        <v>108.5</v>
      </c>
      <c r="H508">
        <v>105.28</v>
      </c>
      <c r="I508">
        <v>31843.217468160001</v>
      </c>
      <c r="J508">
        <v>28.392664509169361</v>
      </c>
      <c r="K508">
        <v>26.720812182741117</v>
      </c>
      <c r="L508">
        <v>20.282181419774442</v>
      </c>
      <c r="M508">
        <v>19.658543685713251</v>
      </c>
      <c r="N508">
        <v>3.94</v>
      </c>
      <c r="O508">
        <v>10.985915492957735</v>
      </c>
      <c r="P508">
        <v>1.7648176291793314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-46.141924343904208</v>
      </c>
      <c r="AR508">
        <v>-53.847174200008993</v>
      </c>
      <c r="AS508">
        <v>3.0585106382978733</v>
      </c>
      <c r="AT508">
        <v>46.141924343904208</v>
      </c>
      <c r="AU508">
        <v>53.847174200008993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23</v>
      </c>
      <c r="D509">
        <v>1</v>
      </c>
      <c r="E509">
        <v>6</v>
      </c>
      <c r="F509">
        <v>30</v>
      </c>
      <c r="G509">
        <v>175</v>
      </c>
      <c r="H509">
        <v>160.4</v>
      </c>
      <c r="I509">
        <v>32991.771664799999</v>
      </c>
      <c r="J509">
        <v>20.47485320398264</v>
      </c>
      <c r="K509">
        <v>19.283481606155327</v>
      </c>
      <c r="L509">
        <v>15.36452493298054</v>
      </c>
      <c r="M509">
        <v>14.853419556621354</v>
      </c>
      <c r="N509">
        <v>8.3179999999999996</v>
      </c>
      <c r="O509">
        <v>5.69250317662007</v>
      </c>
      <c r="P509">
        <v>0.64214463840399005</v>
      </c>
      <c r="Q509" s="36">
        <f t="shared" si="170"/>
        <v>76.666666671786672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-5.3875886471535184</v>
      </c>
      <c r="AR509">
        <v>-16.545094185974719</v>
      </c>
      <c r="AS509">
        <v>9.1022443890274261</v>
      </c>
      <c r="AT509">
        <v>5.3875886471535184</v>
      </c>
      <c r="AU509">
        <v>16.545094185974719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0</v>
      </c>
      <c r="E510">
        <v>16</v>
      </c>
      <c r="F510">
        <v>23</v>
      </c>
      <c r="G510">
        <v>52</v>
      </c>
      <c r="H510">
        <v>46.26</v>
      </c>
      <c r="I510">
        <v>7635.5368199999994</v>
      </c>
      <c r="J510">
        <v>10.733178654292342</v>
      </c>
      <c r="K510">
        <v>10.561643835616438</v>
      </c>
      <c r="L510" t="s">
        <v>1238</v>
      </c>
      <c r="M510" t="s">
        <v>1238</v>
      </c>
      <c r="N510">
        <v>4.38</v>
      </c>
      <c r="O510">
        <v>0.41265474552956888</v>
      </c>
      <c r="P510">
        <v>3.084738434932988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-0.44754484653645921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3.084738440062988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44.754484653645918</v>
      </c>
      <c r="AR510" t="e">
        <v>#VALUE!</v>
      </c>
      <c r="AS510">
        <v>12.408127972330307</v>
      </c>
      <c r="AT510">
        <v>-44.754484653645918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10</v>
      </c>
      <c r="D511">
        <v>1</v>
      </c>
      <c r="E511">
        <v>7</v>
      </c>
      <c r="F511">
        <v>18</v>
      </c>
      <c r="G511">
        <v>149</v>
      </c>
      <c r="H511">
        <v>144.16999999999999</v>
      </c>
      <c r="I511">
        <v>68471.226850649997</v>
      </c>
      <c r="J511">
        <v>39.925228468568257</v>
      </c>
      <c r="K511">
        <v>36.105684948660155</v>
      </c>
      <c r="L511">
        <v>27.981530882183794</v>
      </c>
      <c r="M511">
        <v>25.325626779900151</v>
      </c>
      <c r="N511">
        <v>3.9929999999999999</v>
      </c>
      <c r="O511">
        <v>9.6978021978021918</v>
      </c>
      <c r="P511">
        <v>0.5472705833391136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>
        <v>-105.50201325353842</v>
      </c>
      <c r="AR511">
        <v>-112.24933190949318</v>
      </c>
      <c r="AS511">
        <v>3.3502115558021961</v>
      </c>
      <c r="AT511">
        <v>105.50201325353842</v>
      </c>
      <c r="AU511">
        <v>112.24933190949318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43879.360076851852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14.90751694298948</v>
      </c>
      <c r="K6" s="32">
        <v>13.26598379065935</v>
      </c>
      <c r="L6" s="32">
        <v>8.183752264966353</v>
      </c>
      <c r="M6" s="32">
        <v>7.6036727172308503</v>
      </c>
      <c r="N6" s="32"/>
      <c r="O6" s="32"/>
      <c r="P6" s="32">
        <v>2.989426649516211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939</v>
      </c>
      <c r="C7" s="4">
        <v>15</v>
      </c>
      <c r="D7" s="4">
        <v>7</v>
      </c>
      <c r="E7" s="4">
        <v>6</v>
      </c>
      <c r="F7" s="4">
        <v>28</v>
      </c>
      <c r="G7" s="4">
        <v>45.5</v>
      </c>
      <c r="H7" s="4">
        <v>39.479999999999997</v>
      </c>
      <c r="I7" s="34">
        <v>7825.9462879615457</v>
      </c>
      <c r="J7" s="35">
        <v>13.151232511658892</v>
      </c>
      <c r="K7" s="35">
        <v>19.859154929577464</v>
      </c>
      <c r="L7" s="35">
        <v>5.4385752499297393</v>
      </c>
      <c r="M7" s="35">
        <v>6.5679282276931286</v>
      </c>
      <c r="N7" s="4">
        <v>3.0020000000000002</v>
      </c>
      <c r="O7" s="4">
        <v>-67.376657248424237</v>
      </c>
      <c r="P7" s="35">
        <v>5.9675785207700107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0.15248226960354616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-0.33544234064713596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6</v>
      </c>
      <c r="AC7" s="1">
        <f t="shared" ref="AC7:AC36" si="2">IF(ISERROR((RANK(S7,S$7:S$184,0)))=TRUE," ",((RANK(S7,S$7:S$184,0))))</f>
        <v>8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5.9675785208700107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-67.376657248324236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3</v>
      </c>
      <c r="AO7" t="s">
        <v>939</v>
      </c>
      <c r="AP7" t="s">
        <v>1242</v>
      </c>
      <c r="AQ7" s="22">
        <v>11.781200303491934</v>
      </c>
      <c r="AR7" s="21">
        <v>33.544234064713599</v>
      </c>
      <c r="AS7">
        <v>15.248226950354615</v>
      </c>
      <c r="AT7">
        <v>-11.781200303491934</v>
      </c>
      <c r="AU7">
        <v>-33.544234064713599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14</v>
      </c>
      <c r="D8" s="4">
        <v>4</v>
      </c>
      <c r="E8" s="4">
        <v>24</v>
      </c>
      <c r="F8" s="4">
        <v>42</v>
      </c>
      <c r="G8" s="4">
        <v>312.5</v>
      </c>
      <c r="H8" s="4">
        <v>291.45</v>
      </c>
      <c r="I8" s="34">
        <v>63271.114119961079</v>
      </c>
      <c r="J8" s="35">
        <v>29.788430089942761</v>
      </c>
      <c r="K8" s="35">
        <v>26.933739950097035</v>
      </c>
      <c r="L8" s="35">
        <v>16.830593531407992</v>
      </c>
      <c r="M8" s="35">
        <v>15.818177581359649</v>
      </c>
      <c r="N8" s="4">
        <v>9.7840000000000007</v>
      </c>
      <c r="O8" s="4">
        <v>15.910437151996208</v>
      </c>
      <c r="P8" s="35">
        <v>1.4777834963115459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692</v>
      </c>
      <c r="AP8" t="s">
        <v>1248</v>
      </c>
      <c r="AQ8" s="22">
        <v>-99.821541064565352</v>
      </c>
      <c r="AR8" s="21">
        <v>-105.65863905066766</v>
      </c>
      <c r="AS8">
        <v>7.2225081489106335</v>
      </c>
      <c r="AT8">
        <v>99.821541064565352</v>
      </c>
      <c r="AU8">
        <v>105.65863905066766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20</v>
      </c>
      <c r="D9" s="4">
        <v>1</v>
      </c>
      <c r="E9" s="4">
        <v>11</v>
      </c>
      <c r="F9" s="4">
        <v>32</v>
      </c>
      <c r="G9" s="4">
        <v>242.5</v>
      </c>
      <c r="H9" s="4">
        <v>232</v>
      </c>
      <c r="I9" s="34">
        <v>104836.53532263834</v>
      </c>
      <c r="J9" s="35">
        <v>12.436344143661216</v>
      </c>
      <c r="K9" s="35">
        <v>11.436458641427585</v>
      </c>
      <c r="L9" s="35" t="s">
        <v>1238</v>
      </c>
      <c r="M9" s="35" t="s">
        <v>1238</v>
      </c>
      <c r="N9" s="4">
        <v>18.655000000000001</v>
      </c>
      <c r="O9" s="4">
        <v>1.939890710382516</v>
      </c>
      <c r="P9" s="35">
        <v>4.42801724137931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4.42801724149931</v>
      </c>
      <c r="AH9" s="38" t="str">
        <f t="shared" si="18"/>
        <v xml:space="preserve"> </v>
      </c>
      <c r="AI9" s="1">
        <f t="shared" si="19"/>
        <v>5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16.576689523672663</v>
      </c>
      <c r="AR9" s="21" t="e">
        <v>#VALUE!</v>
      </c>
      <c r="AS9">
        <v>4.5258620689655249</v>
      </c>
      <c r="AT9">
        <v>-16.576689523672663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5</v>
      </c>
      <c r="D10" s="4">
        <v>1</v>
      </c>
      <c r="E10" s="4">
        <v>24</v>
      </c>
      <c r="F10" s="4">
        <v>30</v>
      </c>
      <c r="G10" s="4">
        <v>65.5</v>
      </c>
      <c r="H10" s="4">
        <v>61.87</v>
      </c>
      <c r="I10" s="34">
        <v>61554.219880891716</v>
      </c>
      <c r="J10" s="35">
        <v>16.158265865761294</v>
      </c>
      <c r="K10" s="35">
        <v>14.702946768060835</v>
      </c>
      <c r="L10" s="35">
        <v>9.2944976972064097</v>
      </c>
      <c r="M10" s="35">
        <v>8.7548799441513161</v>
      </c>
      <c r="N10" s="4">
        <v>3.8290000000000002</v>
      </c>
      <c r="O10" s="4">
        <v>-34.770017035775126</v>
      </c>
      <c r="P10" s="35">
        <v>5.366090189106191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5.366090189236191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679</v>
      </c>
      <c r="AP10" t="s">
        <v>1242</v>
      </c>
      <c r="AQ10" s="22">
        <v>-8.3900553496268238</v>
      </c>
      <c r="AR10" s="21">
        <v>-13.572569113498488</v>
      </c>
      <c r="AS10">
        <v>5.8671407790528596</v>
      </c>
      <c r="AT10">
        <v>8.3900553496268238</v>
      </c>
      <c r="AU10">
        <v>13.572569113498488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18</v>
      </c>
      <c r="D11" s="4">
        <v>1</v>
      </c>
      <c r="E11" s="4">
        <v>12</v>
      </c>
      <c r="F11" s="4">
        <v>31</v>
      </c>
      <c r="G11" s="4">
        <v>88</v>
      </c>
      <c r="H11" s="4">
        <v>75.92</v>
      </c>
      <c r="I11" s="34">
        <v>80791.157116255592</v>
      </c>
      <c r="J11" s="35">
        <v>11.783330746546639</v>
      </c>
      <c r="K11" s="35">
        <v>10.323633396790862</v>
      </c>
      <c r="L11" s="35">
        <v>10.102050406603118</v>
      </c>
      <c r="M11" s="35">
        <v>9.0060107025574982</v>
      </c>
      <c r="N11" s="4">
        <v>6.4430000000000005</v>
      </c>
      <c r="O11" s="4">
        <v>8.4680134680134689</v>
      </c>
      <c r="P11" s="35">
        <v>4.0081664910432035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0.1591148578849948</v>
      </c>
      <c r="T11" s="37" t="str">
        <f t="shared" si="8"/>
        <v/>
      </c>
      <c r="U11" s="37" t="str">
        <f t="shared" si="9"/>
        <v/>
      </c>
      <c r="V11" s="37" t="str">
        <f t="shared" si="10"/>
        <v/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 t="str">
        <f t="shared" si="13"/>
        <v xml:space="preserve"> 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7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4.0081664911832036</v>
      </c>
      <c r="AH11" s="38" t="str">
        <f t="shared" si="18"/>
        <v xml:space="preserve"> </v>
      </c>
      <c r="AI11" s="1">
        <f t="shared" si="19"/>
        <v>10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20.95711987711034</v>
      </c>
      <c r="AR11" s="21">
        <v>-23.44032516537391</v>
      </c>
      <c r="AS11">
        <v>15.911485774499479</v>
      </c>
      <c r="AT11">
        <v>-20.95711987711034</v>
      </c>
      <c r="AU11">
        <v>23.44032516537391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10</v>
      </c>
      <c r="D12" s="4">
        <v>11</v>
      </c>
      <c r="E12" s="4">
        <v>10</v>
      </c>
      <c r="F12" s="4">
        <v>31</v>
      </c>
      <c r="G12" s="4">
        <v>108</v>
      </c>
      <c r="H12" s="4">
        <v>105.65</v>
      </c>
      <c r="I12" s="34">
        <v>28838.898685843651</v>
      </c>
      <c r="J12" s="35">
        <v>31.415402914064824</v>
      </c>
      <c r="K12" s="35">
        <v>29.048666483365412</v>
      </c>
      <c r="L12" s="35">
        <v>17.318321487176867</v>
      </c>
      <c r="M12" s="35">
        <v>16.155458981121246</v>
      </c>
      <c r="N12" s="4">
        <v>3.363</v>
      </c>
      <c r="O12" s="4">
        <v>6.0883280757097813</v>
      </c>
      <c r="P12" s="35">
        <v>0.67203028868906767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-110.73531584237753</v>
      </c>
      <c r="AR12" s="21">
        <v>-111.61834970633815</v>
      </c>
      <c r="AS12">
        <v>2.2243256034074621</v>
      </c>
      <c r="AT12">
        <v>110.73531584237753</v>
      </c>
      <c r="AU12">
        <v>111.61834970633815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11</v>
      </c>
      <c r="D13" s="4">
        <v>3</v>
      </c>
      <c r="E13" s="4">
        <v>18</v>
      </c>
      <c r="F13" s="4">
        <v>32</v>
      </c>
      <c r="G13" s="4">
        <v>75</v>
      </c>
      <c r="H13" s="4">
        <v>66.510000000000005</v>
      </c>
      <c r="I13" s="34">
        <v>46540.463932213126</v>
      </c>
      <c r="J13" s="35">
        <v>8.2111111111111121</v>
      </c>
      <c r="K13" s="35">
        <v>7.0770376675888498</v>
      </c>
      <c r="L13" s="35">
        <v>7.658021755119421</v>
      </c>
      <c r="M13" s="35">
        <v>7.0201877125257699</v>
      </c>
      <c r="N13" s="4">
        <v>8.1</v>
      </c>
      <c r="O13" s="4">
        <v>-25.138632162661743</v>
      </c>
      <c r="P13" s="35">
        <v>4.8428807698090512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-0.44919659373772969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3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4.8428807699690513</v>
      </c>
      <c r="AH13" s="38" t="str">
        <f t="shared" si="18"/>
        <v xml:space="preserve"> </v>
      </c>
      <c r="AI13" s="1">
        <f t="shared" si="19"/>
        <v>4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44.919659373772966</v>
      </c>
      <c r="AR13" s="21">
        <v>6.4240765461281217</v>
      </c>
      <c r="AS13">
        <v>12.764997744700036</v>
      </c>
      <c r="AT13">
        <v>-44.919659373772966</v>
      </c>
      <c r="AU13">
        <v>-6.4240765461281217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7</v>
      </c>
      <c r="D14" s="4">
        <v>5</v>
      </c>
      <c r="E14" s="4">
        <v>19</v>
      </c>
      <c r="F14" s="4">
        <v>31</v>
      </c>
      <c r="G14" s="4">
        <v>120</v>
      </c>
      <c r="H14" s="4">
        <v>112.36</v>
      </c>
      <c r="I14" s="34">
        <v>24342.397336761067</v>
      </c>
      <c r="J14" s="35">
        <v>18.93495112908662</v>
      </c>
      <c r="K14" s="35">
        <v>10.769673152496885</v>
      </c>
      <c r="L14" s="35">
        <v>5.4103658107966899</v>
      </c>
      <c r="M14" s="35">
        <v>4.967299303175392</v>
      </c>
      <c r="N14" s="4">
        <v>5.9340000000000002</v>
      </c>
      <c r="O14" s="4">
        <v>-57.562754773653715</v>
      </c>
      <c r="P14" s="35">
        <v>3.4505161979352086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-0.33888934615508737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3.4505161981052086</v>
      </c>
      <c r="AH14" s="38" t="str">
        <f t="shared" si="18"/>
        <v xml:space="preserve"> </v>
      </c>
      <c r="AI14" s="1">
        <f t="shared" si="19"/>
        <v>15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-57.562754773483718</v>
      </c>
      <c r="AM14" s="1" t="str">
        <f t="shared" si="3"/>
        <v xml:space="preserve"> </v>
      </c>
      <c r="AN14" s="1">
        <f t="shared" si="4"/>
        <v>1</v>
      </c>
      <c r="AO14" t="s">
        <v>701</v>
      </c>
      <c r="AP14" t="s">
        <v>1248</v>
      </c>
      <c r="AQ14" s="22">
        <v>-27.016130194580199</v>
      </c>
      <c r="AR14" s="21">
        <v>33.888934615508738</v>
      </c>
      <c r="AS14">
        <v>6.7995728017087975</v>
      </c>
      <c r="AT14">
        <v>27.016130194580199</v>
      </c>
      <c r="AU14">
        <v>-33.888934615508738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7</v>
      </c>
      <c r="D15" s="4">
        <v>9</v>
      </c>
      <c r="E15" s="4">
        <v>15</v>
      </c>
      <c r="F15" s="4">
        <v>31</v>
      </c>
      <c r="G15" s="4">
        <v>47</v>
      </c>
      <c r="H15" s="4">
        <v>43.674999999999997</v>
      </c>
      <c r="I15" s="34">
        <v>50612.680431970199</v>
      </c>
      <c r="J15" s="35">
        <v>8.6536556370120863</v>
      </c>
      <c r="K15" s="35">
        <v>8.6212001579155153</v>
      </c>
      <c r="L15" s="35">
        <v>3.2916479123120439</v>
      </c>
      <c r="M15" s="35">
        <v>2.2626799222903116</v>
      </c>
      <c r="N15" s="4">
        <v>5.0659999999999998</v>
      </c>
      <c r="O15" s="4">
        <v>-17.249264946096048</v>
      </c>
      <c r="P15" s="35">
        <v>4.1190612478534634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-0.41951059521809775</v>
      </c>
      <c r="W15" s="37" t="str">
        <f t="shared" si="11"/>
        <v/>
      </c>
      <c r="X15" s="37">
        <f t="shared" si="12"/>
        <v>-0.59778255673706204</v>
      </c>
      <c r="Y15" s="1" t="str">
        <f t="shared" si="0"/>
        <v xml:space="preserve"> </v>
      </c>
      <c r="Z15" s="1">
        <f t="shared" si="13"/>
        <v>4</v>
      </c>
      <c r="AA15" s="1" t="str">
        <f t="shared" si="1"/>
        <v xml:space="preserve"> </v>
      </c>
      <c r="AB15" s="1">
        <f t="shared" si="14"/>
        <v>4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4.1190612480334634</v>
      </c>
      <c r="AH15" s="38" t="str">
        <f t="shared" si="18"/>
        <v xml:space="preserve"> </v>
      </c>
      <c r="AI15" s="1">
        <f t="shared" si="19"/>
        <v>8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696</v>
      </c>
      <c r="AP15" t="s">
        <v>1248</v>
      </c>
      <c r="AQ15" s="22">
        <v>41.951059521809775</v>
      </c>
      <c r="AR15" s="21">
        <v>59.778255673706205</v>
      </c>
      <c r="AS15">
        <v>7.6130509444762628</v>
      </c>
      <c r="AT15">
        <v>-41.951059521809775</v>
      </c>
      <c r="AU15">
        <v>-59.778255673706205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7</v>
      </c>
      <c r="D16" s="4">
        <v>6</v>
      </c>
      <c r="E16" s="4">
        <v>13</v>
      </c>
      <c r="F16" s="4">
        <v>26</v>
      </c>
      <c r="G16" s="4">
        <v>140.5</v>
      </c>
      <c r="H16" s="4">
        <v>154.94999999999999</v>
      </c>
      <c r="I16" s="34">
        <v>31889.947969883331</v>
      </c>
      <c r="J16" s="35">
        <v>25.881075663938532</v>
      </c>
      <c r="K16" s="35">
        <v>24.328780028261892</v>
      </c>
      <c r="L16" s="35">
        <v>18.280045359560098</v>
      </c>
      <c r="M16" s="35">
        <v>17.014841383480025</v>
      </c>
      <c r="N16" s="4">
        <v>6.3689999999999998</v>
      </c>
      <c r="O16" s="4">
        <v>5.6218905472636731</v>
      </c>
      <c r="P16" s="35">
        <v>2.0767989674088416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2.0767989675988416</v>
      </c>
      <c r="AH16" s="38" t="str">
        <f t="shared" si="18"/>
        <v xml:space="preserve"> </v>
      </c>
      <c r="AI16" s="1">
        <f t="shared" si="19"/>
        <v>18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-73.61090893215156</v>
      </c>
      <c r="AR16" s="21">
        <v>-123.36997464860646</v>
      </c>
      <c r="AS16">
        <v>-9.3255888996450427</v>
      </c>
      <c r="AT16">
        <v>73.61090893215156</v>
      </c>
      <c r="AU16">
        <v>123.36997464860646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15</v>
      </c>
      <c r="E17" s="4">
        <v>14</v>
      </c>
      <c r="F17" s="4">
        <v>29</v>
      </c>
      <c r="G17" s="4">
        <v>7.25</v>
      </c>
      <c r="H17" s="4">
        <v>10.204000000000001</v>
      </c>
      <c r="I17" s="34">
        <v>22843.986032999095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0.121</v>
      </c>
      <c r="O17" s="4">
        <v>-58.131487889273359</v>
      </c>
      <c r="P17" s="35">
        <v>0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>
        <f t="shared" si="8"/>
        <v>-0.28949431575452766</v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>
        <f t="shared" si="15"/>
        <v>1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>
        <f t="shared" si="22"/>
        <v>-58.131487889073362</v>
      </c>
      <c r="AM17" s="1" t="str">
        <f t="shared" si="3"/>
        <v xml:space="preserve"> </v>
      </c>
      <c r="AN17" s="1">
        <f t="shared" si="4"/>
        <v>2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-28.949431595452769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21</v>
      </c>
      <c r="D18" s="4">
        <v>2</v>
      </c>
      <c r="E18" s="4">
        <v>5</v>
      </c>
      <c r="F18" s="4">
        <v>28</v>
      </c>
      <c r="G18" s="4">
        <v>39</v>
      </c>
      <c r="H18" s="4">
        <v>33.055</v>
      </c>
      <c r="I18" s="34">
        <v>44273.339868066774</v>
      </c>
      <c r="J18" s="35">
        <v>15.606704438149198</v>
      </c>
      <c r="K18" s="35">
        <v>13.232586068855083</v>
      </c>
      <c r="L18" s="35">
        <v>7.2938853797825125</v>
      </c>
      <c r="M18" s="35">
        <v>6.5990484789472132</v>
      </c>
      <c r="N18" s="4">
        <v>2.1179999999999999</v>
      </c>
      <c r="O18" s="4">
        <v>15.800984144341164</v>
      </c>
      <c r="P18" s="35">
        <v>3.9812433822417184</v>
      </c>
      <c r="Q18" s="36">
        <f t="shared" si="5"/>
        <v>75.000000000209994</v>
      </c>
      <c r="R18" s="36" t="str">
        <f t="shared" si="6"/>
        <v xml:space="preserve"> </v>
      </c>
      <c r="S18" s="37">
        <f t="shared" si="7"/>
        <v>0.17985176242449105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4</v>
      </c>
      <c r="AD18" s="1" t="str">
        <f t="shared" si="15"/>
        <v xml:space="preserve"> </v>
      </c>
      <c r="AE18" s="1">
        <f t="shared" si="23"/>
        <v>3</v>
      </c>
      <c r="AF18" s="1" t="str">
        <f t="shared" si="16"/>
        <v xml:space="preserve"> </v>
      </c>
      <c r="AG18" s="38">
        <f t="shared" si="17"/>
        <v>3.9812433824517184</v>
      </c>
      <c r="AH18" s="38" t="str">
        <f t="shared" si="18"/>
        <v xml:space="preserve"> </v>
      </c>
      <c r="AI18" s="1">
        <f t="shared" si="19"/>
        <v>11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-4.6901673688086731</v>
      </c>
      <c r="AR18" s="21">
        <v>10.873580435630393</v>
      </c>
      <c r="AS18">
        <v>17.985176221449105</v>
      </c>
      <c r="AT18">
        <v>4.6901673688086731</v>
      </c>
      <c r="AU18">
        <v>-10.873580435630393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16</v>
      </c>
      <c r="D19" s="4">
        <v>3</v>
      </c>
      <c r="E19" s="4">
        <v>8</v>
      </c>
      <c r="F19" s="4">
        <v>27</v>
      </c>
      <c r="G19" s="4">
        <v>17</v>
      </c>
      <c r="H19" s="4">
        <v>15.678000000000001</v>
      </c>
      <c r="I19" s="34">
        <v>80861.036037343933</v>
      </c>
      <c r="J19" s="35">
        <v>15.370588235294118</v>
      </c>
      <c r="K19" s="35">
        <v>14.570631970260223</v>
      </c>
      <c r="L19" s="35">
        <v>6.7977688118396467</v>
      </c>
      <c r="M19" s="35">
        <v>6.4149417522226457</v>
      </c>
      <c r="N19" s="4">
        <v>1.02</v>
      </c>
      <c r="O19" s="4">
        <v>6.2500000000000053</v>
      </c>
      <c r="P19" s="35">
        <v>4.2926393672662337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4.2926393674862338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-3.1062939192056715</v>
      </c>
      <c r="AR19" s="21">
        <v>16.935794342894916</v>
      </c>
      <c r="AS19">
        <v>8.4321979844367956</v>
      </c>
      <c r="AT19">
        <v>3.1062939192056715</v>
      </c>
      <c r="AU19">
        <v>-16.935794342894916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13</v>
      </c>
      <c r="D20" s="4">
        <v>4</v>
      </c>
      <c r="E20" s="4">
        <v>11</v>
      </c>
      <c r="F20" s="4">
        <v>28</v>
      </c>
      <c r="G20" s="4">
        <v>10.274999618530273</v>
      </c>
      <c r="H20" s="4">
        <v>11.382</v>
      </c>
      <c r="I20" s="34">
        <v>32564.771333377546</v>
      </c>
      <c r="J20" s="35">
        <v>17.510769230769231</v>
      </c>
      <c r="K20" s="35">
        <v>17.141566265060238</v>
      </c>
      <c r="L20" s="35">
        <v>11.29487305377782</v>
      </c>
      <c r="M20" s="35">
        <v>8.4339059119637518</v>
      </c>
      <c r="N20" s="4">
        <v>0.65</v>
      </c>
      <c r="O20" s="4">
        <v>-6.474820143884898</v>
      </c>
      <c r="P20" s="35">
        <v>4.2259708311368831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4.2259708313668831</v>
      </c>
      <c r="AH20" s="38" t="str">
        <f t="shared" si="18"/>
        <v xml:space="preserve"> </v>
      </c>
      <c r="AI20" s="1">
        <f t="shared" si="19"/>
        <v>7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-17.462682066606504</v>
      </c>
      <c r="AR20" s="21">
        <v>-38.015823158892495</v>
      </c>
      <c r="AS20">
        <v>-9.725886324632981</v>
      </c>
      <c r="AT20">
        <v>17.462682066606504</v>
      </c>
      <c r="AU20">
        <v>38.015823158892495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17</v>
      </c>
      <c r="D21" s="4">
        <v>1</v>
      </c>
      <c r="E21" s="4">
        <v>9</v>
      </c>
      <c r="F21" s="4">
        <v>27</v>
      </c>
      <c r="G21" s="4">
        <v>79</v>
      </c>
      <c r="H21" s="4">
        <v>74.58</v>
      </c>
      <c r="I21" s="34">
        <v>24593.948818957564</v>
      </c>
      <c r="J21" s="35">
        <v>17.498826841858282</v>
      </c>
      <c r="K21" s="35">
        <v>16.184895833333332</v>
      </c>
      <c r="L21" s="35">
        <v>10.029447848730358</v>
      </c>
      <c r="M21" s="35">
        <v>9.5106377014134118</v>
      </c>
      <c r="N21" s="4">
        <v>4.2620000000000005</v>
      </c>
      <c r="O21" s="4">
        <v>10.414507772020741</v>
      </c>
      <c r="P21" s="35">
        <v>1.6653258246178602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-17.382572220301327</v>
      </c>
      <c r="AR21" s="21">
        <v>-22.553170281866961</v>
      </c>
      <c r="AS21">
        <v>5.9265218557253974</v>
      </c>
      <c r="AT21">
        <v>17.382572220301327</v>
      </c>
      <c r="AU21">
        <v>22.553170281866961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16</v>
      </c>
      <c r="D22" s="4">
        <v>0</v>
      </c>
      <c r="E22" s="4">
        <v>10</v>
      </c>
      <c r="F22" s="4">
        <v>26</v>
      </c>
      <c r="G22" s="4">
        <v>56.5</v>
      </c>
      <c r="H22" s="4">
        <v>48.6</v>
      </c>
      <c r="I22" s="34">
        <v>29342.50179614708</v>
      </c>
      <c r="J22" s="35">
        <v>14.4</v>
      </c>
      <c r="K22" s="35">
        <v>13.560267857142858</v>
      </c>
      <c r="L22" s="35">
        <v>9.2070235564969138</v>
      </c>
      <c r="M22" s="35">
        <v>8.9254275103556626</v>
      </c>
      <c r="N22" s="4">
        <v>3.375</v>
      </c>
      <c r="O22" s="4">
        <v>0.20783847980997971</v>
      </c>
      <c r="P22" s="35">
        <v>1.7592592592592593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0.16255144057921808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6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3.4044364660484105</v>
      </c>
      <c r="AR22" s="21">
        <v>-12.503693396378335</v>
      </c>
      <c r="AS22">
        <v>16.255144032921809</v>
      </c>
      <c r="AT22">
        <v>-3.4044364660484105</v>
      </c>
      <c r="AU22">
        <v>12.503693396378335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14</v>
      </c>
      <c r="D23" s="4">
        <v>2</v>
      </c>
      <c r="E23" s="4">
        <v>13</v>
      </c>
      <c r="F23" s="4">
        <v>29</v>
      </c>
      <c r="G23" s="4">
        <v>72.5</v>
      </c>
      <c r="H23" s="4">
        <v>63.44</v>
      </c>
      <c r="I23" s="34">
        <v>13634.824040142685</v>
      </c>
      <c r="J23" s="35">
        <v>10.325520833333332</v>
      </c>
      <c r="K23" s="35">
        <v>9.5041198501872657</v>
      </c>
      <c r="L23" s="35">
        <v>6.6732051246188702</v>
      </c>
      <c r="M23" s="35">
        <v>6.5645572852674432</v>
      </c>
      <c r="N23" s="4">
        <v>6.1440000000000001</v>
      </c>
      <c r="O23" s="4">
        <v>15.640880858272171</v>
      </c>
      <c r="P23" s="35">
        <v>3.9612232030264818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>
        <f t="shared" si="10"/>
        <v>-0.30736145577958984</v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>
        <f t="shared" si="13"/>
        <v>5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3.9612232032864818</v>
      </c>
      <c r="AH23" s="38" t="str">
        <f t="shared" si="18"/>
        <v xml:space="preserve"> </v>
      </c>
      <c r="AI23" s="1">
        <f t="shared" si="19"/>
        <v>12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30.736145577958986</v>
      </c>
      <c r="AR23" s="21">
        <v>18.457879606326198</v>
      </c>
      <c r="AS23">
        <v>14.281210592686012</v>
      </c>
      <c r="AT23">
        <v>-30.736145577958986</v>
      </c>
      <c r="AU23">
        <v>-18.457879606326198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2</v>
      </c>
      <c r="D24" s="4">
        <v>5</v>
      </c>
      <c r="E24" s="4">
        <v>24</v>
      </c>
      <c r="F24" s="4">
        <v>31</v>
      </c>
      <c r="G24" s="4">
        <v>88</v>
      </c>
      <c r="H24" s="4">
        <v>92.54</v>
      </c>
      <c r="I24" s="34">
        <v>41075.323338403025</v>
      </c>
      <c r="J24" s="35">
        <v>16.995408631772268</v>
      </c>
      <c r="K24" s="35">
        <v>17.789311803152636</v>
      </c>
      <c r="L24" s="35">
        <v>10.643418474086145</v>
      </c>
      <c r="M24" s="35">
        <v>10.959046741406386</v>
      </c>
      <c r="N24" s="4">
        <v>5.4450000000000003</v>
      </c>
      <c r="O24" s="4">
        <v>-9.0984974958263756</v>
      </c>
      <c r="P24" s="35">
        <v>2.0682947914415388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2.0682947917115388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-14.005630158043569</v>
      </c>
      <c r="AR24" s="21">
        <v>-30.055482246809007</v>
      </c>
      <c r="AS24">
        <v>-4.9059866003890225</v>
      </c>
      <c r="AT24">
        <v>14.005630158043569</v>
      </c>
      <c r="AU24">
        <v>30.055482246809007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18</v>
      </c>
      <c r="D25" s="4">
        <v>2</v>
      </c>
      <c r="E25" s="4">
        <v>11</v>
      </c>
      <c r="F25" s="4">
        <v>31</v>
      </c>
      <c r="G25" s="4">
        <v>24</v>
      </c>
      <c r="H25" s="4">
        <v>22.22</v>
      </c>
      <c r="I25" s="34">
        <v>30108.049034765008</v>
      </c>
      <c r="J25" s="35">
        <v>24.938271604938269</v>
      </c>
      <c r="K25" s="35">
        <v>25.365296803652967</v>
      </c>
      <c r="L25" s="35">
        <v>11.828546000454343</v>
      </c>
      <c r="M25" s="35">
        <v>11.210227285009168</v>
      </c>
      <c r="N25" s="4">
        <v>0.876</v>
      </c>
      <c r="O25" s="4">
        <v>-1.5730337078651699</v>
      </c>
      <c r="P25" s="35">
        <v>1.2871287128712872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-67.286555502899688</v>
      </c>
      <c r="AR25" s="21">
        <v>-44.536950991184177</v>
      </c>
      <c r="AS25">
        <v>8.0108010801080098</v>
      </c>
      <c r="AT25">
        <v>67.286555502899688</v>
      </c>
      <c r="AU25">
        <v>44.536950991184177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9</v>
      </c>
      <c r="D26" s="4">
        <v>8</v>
      </c>
      <c r="E26" s="4">
        <v>11</v>
      </c>
      <c r="F26" s="4">
        <v>28</v>
      </c>
      <c r="G26" s="4">
        <v>18</v>
      </c>
      <c r="H26" s="4">
        <v>15.3</v>
      </c>
      <c r="I26" s="34">
        <v>7925.0938883841445</v>
      </c>
      <c r="J26" s="35">
        <v>5.643673921062339</v>
      </c>
      <c r="K26" s="35">
        <v>4.9164524421593834</v>
      </c>
      <c r="L26" s="35">
        <v>2.8875824260925236</v>
      </c>
      <c r="M26" s="35">
        <v>2.7758816652994258</v>
      </c>
      <c r="N26" s="4">
        <v>2.7109999999999999</v>
      </c>
      <c r="O26" s="4">
        <v>-38.048446069469847</v>
      </c>
      <c r="P26" s="35">
        <v>5.215686274509804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0.17647058852529415</v>
      </c>
      <c r="T26" s="37" t="str">
        <f t="shared" si="8"/>
        <v/>
      </c>
      <c r="U26" s="37" t="str">
        <f t="shared" si="9"/>
        <v/>
      </c>
      <c r="V26" s="37">
        <f t="shared" si="10"/>
        <v>-0.62142092860633136</v>
      </c>
      <c r="W26" s="37" t="str">
        <f t="shared" si="11"/>
        <v/>
      </c>
      <c r="X26" s="37">
        <f t="shared" si="12"/>
        <v>-0.64715666694189755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5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5.2156862747998041</v>
      </c>
      <c r="AH26" s="38" t="str">
        <f t="shared" si="18"/>
        <v xml:space="preserve"> </v>
      </c>
      <c r="AI26" s="1">
        <f t="shared" si="19"/>
        <v>3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>
        <v>62.142092860633134</v>
      </c>
      <c r="AR26" s="21">
        <v>64.71566669418975</v>
      </c>
      <c r="AS26">
        <v>17.647058823529417</v>
      </c>
      <c r="AT26">
        <v>-62.142092860633134</v>
      </c>
      <c r="AU26">
        <v>-64.71566669418975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17</v>
      </c>
      <c r="D27" s="4">
        <v>6</v>
      </c>
      <c r="E27" s="4">
        <v>12</v>
      </c>
      <c r="F27" s="4">
        <v>35</v>
      </c>
      <c r="G27" s="4">
        <v>211.56900024414062</v>
      </c>
      <c r="H27" s="4">
        <v>208.6</v>
      </c>
      <c r="I27" s="34">
        <v>121377.87101007726</v>
      </c>
      <c r="J27" s="35">
        <v>31.016541997233364</v>
      </c>
      <c r="K27" s="35">
        <v>27.690626035520228</v>
      </c>
      <c r="L27" s="35">
        <v>0</v>
      </c>
      <c r="M27" s="35">
        <v>0</v>
      </c>
      <c r="N27" s="4">
        <v>8.16</v>
      </c>
      <c r="O27" s="4">
        <v>11.171662125340603</v>
      </c>
      <c r="P27" s="35">
        <v>1.6914834368148906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>
        <f t="shared" si="12"/>
        <v>-1</v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>
        <f t="shared" si="14"/>
        <v>1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-108.05974674286341</v>
      </c>
      <c r="AR27" s="21">
        <v>100</v>
      </c>
      <c r="AS27">
        <v>1.423298295369424</v>
      </c>
      <c r="AT27">
        <v>108.05974674286341</v>
      </c>
      <c r="AU27">
        <v>-100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9</v>
      </c>
      <c r="D28" s="4">
        <v>3</v>
      </c>
      <c r="E28" s="4">
        <v>14</v>
      </c>
      <c r="F28" s="4">
        <v>26</v>
      </c>
      <c r="G28" s="4">
        <v>115</v>
      </c>
      <c r="H28" s="4">
        <v>122.7</v>
      </c>
      <c r="I28" s="34">
        <v>57785.733513235842</v>
      </c>
      <c r="J28" s="35">
        <v>22.080259132625518</v>
      </c>
      <c r="K28" s="35">
        <v>19.088363410080898</v>
      </c>
      <c r="L28" s="35">
        <v>14.169523870563834</v>
      </c>
      <c r="M28" s="35">
        <v>12.491746460165759</v>
      </c>
      <c r="N28" s="4">
        <v>5.5570000000000004</v>
      </c>
      <c r="O28" s="4">
        <v>8.9607843137254868</v>
      </c>
      <c r="P28" s="35">
        <v>1.1303993480032599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-48.114935686919644</v>
      </c>
      <c r="AR28" s="21">
        <v>-73.14214081506158</v>
      </c>
      <c r="AS28">
        <v>-6.2754686226568879</v>
      </c>
      <c r="AT28">
        <v>48.114935686919644</v>
      </c>
      <c r="AU28">
        <v>73.14214081506158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4</v>
      </c>
      <c r="D29" s="4">
        <v>3</v>
      </c>
      <c r="E29" s="4">
        <v>23</v>
      </c>
      <c r="F29" s="4">
        <v>30</v>
      </c>
      <c r="G29" s="4">
        <v>258.85000610351562</v>
      </c>
      <c r="H29" s="4">
        <v>282.60000000000002</v>
      </c>
      <c r="I29" s="34">
        <v>44177.472989930138</v>
      </c>
      <c r="J29" s="35">
        <v>14.562506441306814</v>
      </c>
      <c r="K29" s="35">
        <v>13.831922079193383</v>
      </c>
      <c r="L29" s="35" t="s">
        <v>1238</v>
      </c>
      <c r="M29" s="35" t="s">
        <v>1238</v>
      </c>
      <c r="N29" s="4">
        <v>19.405999999999999</v>
      </c>
      <c r="O29" s="4">
        <v>23.526416295353265</v>
      </c>
      <c r="P29" s="35">
        <v>3.6199575371549892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3.6199575374749893</v>
      </c>
      <c r="AH29" s="38" t="str">
        <f t="shared" si="18"/>
        <v xml:space="preserve"> </v>
      </c>
      <c r="AI29" s="1">
        <f t="shared" si="19"/>
        <v>13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2.3143391552200243</v>
      </c>
      <c r="AR29" s="21" t="e">
        <v>#VALUE!</v>
      </c>
      <c r="AS29">
        <v>-8.4041025819123867</v>
      </c>
      <c r="AT29">
        <v>-2.3143391552200243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15</v>
      </c>
      <c r="D30" s="4">
        <v>3</v>
      </c>
      <c r="E30" s="4">
        <v>9</v>
      </c>
      <c r="F30" s="4">
        <v>27</v>
      </c>
      <c r="G30" s="4">
        <v>33.080001831054688</v>
      </c>
      <c r="H30" s="4">
        <v>33.56</v>
      </c>
      <c r="I30" s="34">
        <v>22347.345268455829</v>
      </c>
      <c r="J30" s="35">
        <v>20.000000000000004</v>
      </c>
      <c r="K30" s="35">
        <v>20.107849011384062</v>
      </c>
      <c r="L30" s="35">
        <v>9.6433550343495309</v>
      </c>
      <c r="M30" s="35">
        <v>6.590727579275014</v>
      </c>
      <c r="N30" s="4">
        <v>1.6779999999999999</v>
      </c>
      <c r="O30" s="4">
        <v>249.58333333333331</v>
      </c>
      <c r="P30" s="35">
        <v>2.7026221692491061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2.7026221695791062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-34.16050490826612</v>
      </c>
      <c r="AR30" s="21">
        <v>-17.835373336404125</v>
      </c>
      <c r="AS30">
        <v>-1.430268679813218</v>
      </c>
      <c r="AT30">
        <v>34.16050490826612</v>
      </c>
      <c r="AU30">
        <v>17.835373336404125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30</v>
      </c>
      <c r="D31" s="4">
        <v>2</v>
      </c>
      <c r="E31" s="4">
        <v>9</v>
      </c>
      <c r="F31" s="4">
        <v>41</v>
      </c>
      <c r="G31" s="4">
        <v>137.5</v>
      </c>
      <c r="H31" s="4">
        <v>127.4</v>
      </c>
      <c r="I31" s="34">
        <v>169533.18774861458</v>
      </c>
      <c r="J31" s="35">
        <v>25.485097019403884</v>
      </c>
      <c r="K31" s="35">
        <v>22.913669064748202</v>
      </c>
      <c r="L31" s="35">
        <v>16.947926684340434</v>
      </c>
      <c r="M31" s="35">
        <v>16.982215058346775</v>
      </c>
      <c r="N31" s="4">
        <v>5.5600000000000005</v>
      </c>
      <c r="O31" s="4">
        <v>8.8062622309197671</v>
      </c>
      <c r="P31" s="35">
        <v>1.3649921507064364</v>
      </c>
      <c r="Q31" s="36">
        <f t="shared" si="5"/>
        <v>73.170731707657069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-70.954674187968607</v>
      </c>
      <c r="AR31" s="21">
        <v>-107.09237200266246</v>
      </c>
      <c r="AS31">
        <v>7.9277864992150615</v>
      </c>
      <c r="AT31">
        <v>70.954674187968607</v>
      </c>
      <c r="AU31">
        <v>107.09237200266246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21</v>
      </c>
      <c r="D32" s="4">
        <v>1</v>
      </c>
      <c r="E32" s="4">
        <v>6</v>
      </c>
      <c r="F32" s="4">
        <v>28</v>
      </c>
      <c r="G32" s="4">
        <v>128</v>
      </c>
      <c r="H32" s="4">
        <v>107.88</v>
      </c>
      <c r="I32" s="34">
        <v>99327.26852269363</v>
      </c>
      <c r="J32" s="35">
        <v>16.039250669045494</v>
      </c>
      <c r="K32" s="35">
        <v>15.245901639344261</v>
      </c>
      <c r="L32" s="35">
        <v>11.808638618617321</v>
      </c>
      <c r="M32" s="35">
        <v>10.745044703276113</v>
      </c>
      <c r="N32" s="4">
        <v>7.0760000000000005</v>
      </c>
      <c r="O32" s="4">
        <v>12.032932235592158</v>
      </c>
      <c r="P32" s="35">
        <v>3.60493140526511</v>
      </c>
      <c r="Q32" s="36">
        <f t="shared" si="5"/>
        <v>75.000000000349999</v>
      </c>
      <c r="R32" s="36" t="str">
        <f t="shared" si="6"/>
        <v xml:space="preserve"> </v>
      </c>
      <c r="S32" s="37">
        <f t="shared" si="7"/>
        <v>0.18650352278233237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3</v>
      </c>
      <c r="AD32" s="1" t="str">
        <f t="shared" si="15"/>
        <v xml:space="preserve"> </v>
      </c>
      <c r="AE32" s="1">
        <f t="shared" si="23"/>
        <v>2</v>
      </c>
      <c r="AF32" s="1" t="str">
        <f t="shared" si="16"/>
        <v xml:space="preserve"> </v>
      </c>
      <c r="AG32" s="38">
        <f t="shared" si="17"/>
        <v>3.6049314056151101</v>
      </c>
      <c r="AH32" s="38" t="str">
        <f t="shared" si="18"/>
        <v xml:space="preserve"> </v>
      </c>
      <c r="AI32" s="1">
        <f t="shared" si="19"/>
        <v>14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-7.5916984054694048</v>
      </c>
      <c r="AR32" s="21">
        <v>-44.293696049044208</v>
      </c>
      <c r="AS32">
        <v>18.650352243233236</v>
      </c>
      <c r="AT32">
        <v>7.5916984054694048</v>
      </c>
      <c r="AU32">
        <v>44.293696049044208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6</v>
      </c>
      <c r="D33" s="4">
        <v>4</v>
      </c>
      <c r="E33" s="4">
        <v>8</v>
      </c>
      <c r="F33" s="4">
        <v>18</v>
      </c>
      <c r="G33" s="4">
        <v>12</v>
      </c>
      <c r="H33" s="4">
        <v>10.85</v>
      </c>
      <c r="I33" s="34">
        <v>7316.4408690914261</v>
      </c>
      <c r="J33" s="35" t="s">
        <v>1238</v>
      </c>
      <c r="K33" s="35" t="s">
        <v>1238</v>
      </c>
      <c r="L33" s="35">
        <v>8.0237661609311779</v>
      </c>
      <c r="M33" s="35">
        <v>7.8446002899451166</v>
      </c>
      <c r="N33" s="4">
        <v>-0.28400000000000003</v>
      </c>
      <c r="O33" s="4" t="s">
        <v>132</v>
      </c>
      <c r="P33" s="35">
        <v>0.55299539170506917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 xml:space="preserve"> </v>
      </c>
      <c r="V33" s="37" t="str">
        <f t="shared" si="10"/>
        <v xml:space="preserve"> </v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 t="e">
        <v>#VALUE!</v>
      </c>
      <c r="AR33" s="21">
        <v>1.9549235956231925</v>
      </c>
      <c r="AS33">
        <v>10.599078341013835</v>
      </c>
      <c r="AT33" t="e">
        <v>#VALUE!</v>
      </c>
      <c r="AU33">
        <v>-1.9549235956231925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19</v>
      </c>
      <c r="D34" s="4">
        <v>1</v>
      </c>
      <c r="E34" s="4">
        <v>7</v>
      </c>
      <c r="F34" s="4">
        <v>27</v>
      </c>
      <c r="G34" s="4">
        <v>52.849998474121094</v>
      </c>
      <c r="H34" s="4">
        <v>53.06</v>
      </c>
      <c r="I34" s="34">
        <v>31166.95295143234</v>
      </c>
      <c r="J34" s="35">
        <v>23.698079499776689</v>
      </c>
      <c r="K34" s="35">
        <v>20.431266846361186</v>
      </c>
      <c r="L34" s="35">
        <v>30.838751991177549</v>
      </c>
      <c r="M34" s="35">
        <v>22.523777156281461</v>
      </c>
      <c r="N34" s="4">
        <v>2.2389999999999999</v>
      </c>
      <c r="O34" s="4">
        <v>69.62121212121211</v>
      </c>
      <c r="P34" s="35">
        <v>3.1831888428194497</v>
      </c>
      <c r="Q34" s="36">
        <f t="shared" si="5"/>
        <v>70.37037037074036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6</v>
      </c>
      <c r="AF34" s="1" t="str">
        <f t="shared" si="16"/>
        <v xml:space="preserve"> </v>
      </c>
      <c r="AG34" s="38">
        <f t="shared" si="17"/>
        <v>3.1831888431894497</v>
      </c>
      <c r="AH34" s="38" t="str">
        <f t="shared" si="18"/>
        <v xml:space="preserve"> </v>
      </c>
      <c r="AI34" s="1">
        <f t="shared" si="19"/>
        <v>16</v>
      </c>
      <c r="AJ34" s="1" t="str">
        <f t="shared" si="20"/>
        <v xml:space="preserve"> </v>
      </c>
      <c r="AK34" s="25">
        <f t="shared" si="21"/>
        <v>69.621212121582104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-58.967315552313536</v>
      </c>
      <c r="AR34" s="21">
        <v>-276.82900206051556</v>
      </c>
      <c r="AS34">
        <v>-0.39578123987732416</v>
      </c>
      <c r="AT34">
        <v>58.967315552313536</v>
      </c>
      <c r="AU34">
        <v>276.82900206051556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26</v>
      </c>
      <c r="D35" s="4">
        <v>1</v>
      </c>
      <c r="E35" s="4">
        <v>5</v>
      </c>
      <c r="F35" s="4">
        <v>32</v>
      </c>
      <c r="G35" s="4">
        <v>205</v>
      </c>
      <c r="H35" s="4">
        <v>172.52</v>
      </c>
      <c r="I35" s="34">
        <v>94135.964776637207</v>
      </c>
      <c r="J35" s="35">
        <v>6.0667440306642755</v>
      </c>
      <c r="K35" s="35">
        <v>5.9536874072540291</v>
      </c>
      <c r="L35" s="35">
        <v>2.4610903496615113</v>
      </c>
      <c r="M35" s="35">
        <v>2.3702458699363236</v>
      </c>
      <c r="N35" s="4">
        <v>28.437000000000001</v>
      </c>
      <c r="O35" s="4">
        <v>1.517206911323721</v>
      </c>
      <c r="P35" s="35">
        <v>4.0093902156271728</v>
      </c>
      <c r="Q35" s="36">
        <f t="shared" si="5"/>
        <v>81.250000000379998</v>
      </c>
      <c r="R35" s="36" t="str">
        <f t="shared" si="6"/>
        <v xml:space="preserve"> </v>
      </c>
      <c r="S35" s="37">
        <f t="shared" si="7"/>
        <v>0.18826802727543243</v>
      </c>
      <c r="T35" s="37" t="str">
        <f t="shared" si="8"/>
        <v/>
      </c>
      <c r="U35" s="37" t="str">
        <f t="shared" si="9"/>
        <v/>
      </c>
      <c r="V35" s="37">
        <f t="shared" si="10"/>
        <v>-0.59304127884843572</v>
      </c>
      <c r="W35" s="37" t="str">
        <f t="shared" si="11"/>
        <v/>
      </c>
      <c r="X35" s="37">
        <f t="shared" si="12"/>
        <v>-0.69927115704648846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2</v>
      </c>
      <c r="AC35" s="1">
        <f t="shared" si="2"/>
        <v>2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4.0093902160071728</v>
      </c>
      <c r="AH35" s="38" t="str">
        <f t="shared" si="18"/>
        <v xml:space="preserve"> </v>
      </c>
      <c r="AI35" s="1">
        <f t="shared" si="19"/>
        <v>9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684</v>
      </c>
      <c r="AP35" t="s">
        <v>1248</v>
      </c>
      <c r="AQ35" s="22">
        <v>59.304127884843574</v>
      </c>
      <c r="AR35" s="21">
        <v>69.927115704648841</v>
      </c>
      <c r="AS35">
        <v>18.826802689543243</v>
      </c>
      <c r="AT35">
        <v>-59.304127884843574</v>
      </c>
      <c r="AU35">
        <v>-69.927115704648841</v>
      </c>
      <c r="AV35" t="s">
        <v>1877</v>
      </c>
    </row>
    <row r="36" spans="1:48" x14ac:dyDescent="0.25">
      <c r="A36" s="14">
        <v>3.9000000000000015E-10</v>
      </c>
      <c r="B36" t="s">
        <v>940</v>
      </c>
      <c r="C36" s="4">
        <v>21</v>
      </c>
      <c r="D36" s="4">
        <v>1</v>
      </c>
      <c r="E36" s="4">
        <v>7</v>
      </c>
      <c r="F36" s="4">
        <v>29</v>
      </c>
      <c r="G36" s="4">
        <v>205</v>
      </c>
      <c r="H36" s="4">
        <v>136.1</v>
      </c>
      <c r="I36" s="34">
        <v>18216.472707812311</v>
      </c>
      <c r="J36" s="35">
        <v>30.79185520361991</v>
      </c>
      <c r="K36" s="35">
        <v>23.067796610169488</v>
      </c>
      <c r="L36" s="35">
        <v>18.636828463683731</v>
      </c>
      <c r="M36" s="35">
        <v>13.897386387600168</v>
      </c>
      <c r="N36" s="4">
        <v>4.42</v>
      </c>
      <c r="O36" s="4">
        <v>47.974556411114818</v>
      </c>
      <c r="P36" s="35">
        <v>0.23732549595885383</v>
      </c>
      <c r="Q36" s="36">
        <f t="shared" si="5"/>
        <v>72.413793103838273</v>
      </c>
      <c r="R36" s="36" t="str">
        <f t="shared" si="6"/>
        <v xml:space="preserve"> </v>
      </c>
      <c r="S36" s="37">
        <f t="shared" si="7"/>
        <v>0.50624540817839092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5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940</v>
      </c>
      <c r="AP36" t="s">
        <v>1293</v>
      </c>
      <c r="AQ36" s="22">
        <v>-106.55254205899341</v>
      </c>
      <c r="AR36" s="21">
        <v>-127.72962646322669</v>
      </c>
      <c r="AS36">
        <v>50.624540778839091</v>
      </c>
      <c r="AT36">
        <v>106.55254205899341</v>
      </c>
      <c r="AU36">
        <v>127.72962646322669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43879.360076851852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15.188621391980854</v>
      </c>
      <c r="K6" s="32">
        <v>13.948649611679674</v>
      </c>
      <c r="L6" s="32">
        <v>9.2669474273103027</v>
      </c>
      <c r="M6" s="32">
        <v>8.6810165662447663</v>
      </c>
      <c r="N6" s="32"/>
      <c r="O6" s="32"/>
      <c r="P6" s="32">
        <v>3.2708618868048536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16</v>
      </c>
      <c r="D7" s="4">
        <v>2</v>
      </c>
      <c r="E7" s="4">
        <v>5</v>
      </c>
      <c r="F7" s="4">
        <v>23</v>
      </c>
      <c r="G7" s="4">
        <v>45.950000762939453</v>
      </c>
      <c r="H7" s="4">
        <v>38.75</v>
      </c>
      <c r="I7" s="34">
        <v>11372.407695577278</v>
      </c>
      <c r="J7" s="35">
        <v>27.212078651685395</v>
      </c>
      <c r="K7" s="35">
        <v>23.556231003039514</v>
      </c>
      <c r="L7" s="35">
        <v>15.498717891423581</v>
      </c>
      <c r="M7" s="35">
        <v>14.687117996895903</v>
      </c>
      <c r="N7" s="4">
        <v>1.4239999999999999</v>
      </c>
      <c r="O7" s="4">
        <v>74.083129584352065</v>
      </c>
      <c r="P7" s="35">
        <v>2.830967741935484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0.1858064714016634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7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2.830967742035484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22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74.083129584452067</v>
      </c>
      <c r="AL7" s="25" t="str">
        <f>IF(ISERROR((IF(O7&lt;$AL$5,O7+A7," ")))=TRUE," ",((IF(O7&lt;$AL$5,O7+A7," "))))</f>
        <v xml:space="preserve"> </v>
      </c>
      <c r="AM7" s="1">
        <f t="shared" ref="AM7:AM34" si="5">IF(ISERROR((RANK(AK7,AK$7:AK$184,0)))=TRUE," ",((RANK(AK7,AK$7:AK$184,0))))</f>
        <v>1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>
        <v>-79.160951803384691</v>
      </c>
      <c r="AR7" s="21">
        <v>-67.247284102938167</v>
      </c>
      <c r="AS7">
        <v>18.580647130166341</v>
      </c>
      <c r="AT7">
        <v>79.160951803384691</v>
      </c>
      <c r="AU7">
        <v>67.247284102938167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15</v>
      </c>
      <c r="D8" s="4">
        <v>1</v>
      </c>
      <c r="E8" s="4">
        <v>8</v>
      </c>
      <c r="F8" s="4">
        <v>24</v>
      </c>
      <c r="G8" s="4">
        <v>14.550000190734863</v>
      </c>
      <c r="H8" s="4">
        <v>13.635</v>
      </c>
      <c r="I8" s="34">
        <v>42605.211595203393</v>
      </c>
      <c r="J8" s="35">
        <v>10.569767441860465</v>
      </c>
      <c r="K8" s="35">
        <v>9.9019607843137258</v>
      </c>
      <c r="L8" s="35" t="s">
        <v>1238</v>
      </c>
      <c r="M8" s="35" t="s">
        <v>1238</v>
      </c>
      <c r="N8" s="4">
        <v>1.377</v>
      </c>
      <c r="O8" s="4">
        <v>-0.93525179856115992</v>
      </c>
      <c r="P8" s="35">
        <v>5.2658599193252655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-0.304099617135694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9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5.2658599194352655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9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30.409961713569402</v>
      </c>
      <c r="AR8" s="21" t="e">
        <v>#VALUE!</v>
      </c>
      <c r="AS8">
        <v>6.7106724659689254</v>
      </c>
      <c r="AT8">
        <v>-30.409961713569402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12</v>
      </c>
      <c r="D9" s="4">
        <v>4</v>
      </c>
      <c r="E9" s="4">
        <v>11</v>
      </c>
      <c r="F9" s="4">
        <v>27</v>
      </c>
      <c r="G9" s="4">
        <v>140</v>
      </c>
      <c r="H9" s="4">
        <v>139.80000000000001</v>
      </c>
      <c r="I9" s="34">
        <v>71647.288710675828</v>
      </c>
      <c r="J9" s="35">
        <v>27.765640516385304</v>
      </c>
      <c r="K9" s="35">
        <v>25.418181818181822</v>
      </c>
      <c r="L9" s="35">
        <v>14.062905410062026</v>
      </c>
      <c r="M9" s="35">
        <v>13.349098915289975</v>
      </c>
      <c r="N9" s="4">
        <v>5.5</v>
      </c>
      <c r="O9" s="4">
        <v>15.546218487394963</v>
      </c>
      <c r="P9" s="35">
        <v>2.0364806866952789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2.0364806868152789</v>
      </c>
      <c r="AH9" s="38" t="str">
        <f t="shared" si="19"/>
        <v xml:space="preserve"> </v>
      </c>
      <c r="AI9" s="1">
        <f t="shared" si="20"/>
        <v>28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-82.805534484155004</v>
      </c>
      <c r="AR9" s="21">
        <v>-51.753374240774484</v>
      </c>
      <c r="AS9">
        <v>0.14306151645206988</v>
      </c>
      <c r="AT9">
        <v>82.805534484155004</v>
      </c>
      <c r="AU9">
        <v>51.753374240774484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23</v>
      </c>
      <c r="D10" s="4">
        <v>0</v>
      </c>
      <c r="E10" s="4">
        <v>7</v>
      </c>
      <c r="F10" s="4">
        <v>30</v>
      </c>
      <c r="G10" s="4">
        <v>153.5</v>
      </c>
      <c r="H10" s="4">
        <v>130.97999999999999</v>
      </c>
      <c r="I10" s="34">
        <v>111114.66613780253</v>
      </c>
      <c r="J10" s="35">
        <v>21.245742092457419</v>
      </c>
      <c r="K10" s="35">
        <v>18.618336886993603</v>
      </c>
      <c r="L10" s="35">
        <v>9.5122312322264353</v>
      </c>
      <c r="M10" s="35">
        <v>8.4820280146642446</v>
      </c>
      <c r="N10" s="4">
        <v>7.0350000000000001</v>
      </c>
      <c r="O10" s="4">
        <v>118.41043154299906</v>
      </c>
      <c r="P10" s="35">
        <v>1.7941670484043366</v>
      </c>
      <c r="Q10" s="36">
        <f t="shared" si="7"/>
        <v>76.666666666796672</v>
      </c>
      <c r="R10" s="36" t="str">
        <f t="shared" si="8"/>
        <v xml:space="preserve"> </v>
      </c>
      <c r="S10" s="37">
        <f t="shared" si="9"/>
        <v>0.17193464664091773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9</v>
      </c>
      <c r="AD10" s="1" t="str">
        <f t="shared" si="17"/>
        <v xml:space="preserve"> </v>
      </c>
      <c r="AE10" s="1">
        <f t="shared" si="3"/>
        <v>6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731</v>
      </c>
      <c r="AP10" t="s">
        <v>1244</v>
      </c>
      <c r="AQ10" s="22">
        <v>-39.879331666497045</v>
      </c>
      <c r="AR10" s="21">
        <v>-2.6468673405145804</v>
      </c>
      <c r="AS10">
        <v>17.193464651091773</v>
      </c>
      <c r="AT10">
        <v>39.879331666497045</v>
      </c>
      <c r="AU10">
        <v>2.6468673405145804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12</v>
      </c>
      <c r="D11" s="4">
        <v>0</v>
      </c>
      <c r="E11" s="4">
        <v>6</v>
      </c>
      <c r="F11" s="4">
        <v>18</v>
      </c>
      <c r="G11" s="4">
        <v>89</v>
      </c>
      <c r="H11" s="4">
        <v>80.92</v>
      </c>
      <c r="I11" s="34">
        <v>9572.9645655005279</v>
      </c>
      <c r="J11" s="35">
        <v>9.784764207980654</v>
      </c>
      <c r="K11" s="35">
        <v>9.1074845244794602</v>
      </c>
      <c r="L11" s="35">
        <v>7.5461030968354867</v>
      </c>
      <c r="M11" s="35">
        <v>7.3626612448936877</v>
      </c>
      <c r="N11" s="4">
        <v>8.27</v>
      </c>
      <c r="O11" s="4">
        <v>7.7243714992835626</v>
      </c>
      <c r="P11" s="35">
        <v>2.1564508156203659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>
        <f t="shared" si="12"/>
        <v>-0.35578325672488476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2.1564508157603659</v>
      </c>
      <c r="AH11" s="38" t="str">
        <f t="shared" si="19"/>
        <v xml:space="preserve"> </v>
      </c>
      <c r="AI11" s="1">
        <f t="shared" si="20"/>
        <v>27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35.578325672488475</v>
      </c>
      <c r="AR11" s="21">
        <v>18.569699935961381</v>
      </c>
      <c r="AS11">
        <v>9.9851705388037448</v>
      </c>
      <c r="AT11">
        <v>-35.578325672488475</v>
      </c>
      <c r="AU11">
        <v>-18.569699935961381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17</v>
      </c>
      <c r="D12" s="4">
        <v>1</v>
      </c>
      <c r="E12" s="4">
        <v>15</v>
      </c>
      <c r="F12" s="4">
        <v>33</v>
      </c>
      <c r="G12" s="4">
        <v>81</v>
      </c>
      <c r="H12" s="4">
        <v>72.260000000000005</v>
      </c>
      <c r="I12" s="34">
        <v>53704.066937910044</v>
      </c>
      <c r="J12" s="35">
        <v>18.88163051998955</v>
      </c>
      <c r="K12" s="35">
        <v>17.249940319885415</v>
      </c>
      <c r="L12" s="35">
        <v>13.430353329450591</v>
      </c>
      <c r="M12" s="35">
        <v>12.444193548387098</v>
      </c>
      <c r="N12" s="4">
        <v>3.827</v>
      </c>
      <c r="O12" s="4">
        <v>7.4999999999999973</v>
      </c>
      <c r="P12" s="35">
        <v>3.0860780514807638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3.0860780516307638</v>
      </c>
      <c r="AH12" s="38" t="str">
        <f t="shared" si="19"/>
        <v xml:space="preserve"> </v>
      </c>
      <c r="AI12" s="1">
        <f t="shared" si="20"/>
        <v>19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-24.314314200750943</v>
      </c>
      <c r="AR12" s="21">
        <v>-44.927479461796203</v>
      </c>
      <c r="AS12">
        <v>12.095211735399936</v>
      </c>
      <c r="AT12">
        <v>24.314314200750943</v>
      </c>
      <c r="AU12">
        <v>44.927479461796203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14</v>
      </c>
      <c r="D13" s="4">
        <v>4</v>
      </c>
      <c r="E13" s="4">
        <v>10</v>
      </c>
      <c r="F13" s="4">
        <v>28</v>
      </c>
      <c r="G13" s="4">
        <v>54.200000762939453</v>
      </c>
      <c r="H13" s="4">
        <v>54.18</v>
      </c>
      <c r="I13" s="34">
        <v>73347.894243770177</v>
      </c>
      <c r="J13" s="35">
        <v>8.7078109932497583</v>
      </c>
      <c r="K13" s="35">
        <v>8.4497816593886466</v>
      </c>
      <c r="L13" s="35" t="s">
        <v>1238</v>
      </c>
      <c r="M13" s="35" t="s">
        <v>1238</v>
      </c>
      <c r="N13" s="4">
        <v>6.4119999999999999</v>
      </c>
      <c r="O13" s="4">
        <v>4.7883641117829736</v>
      </c>
      <c r="P13" s="35">
        <v>5.9616094499815429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-0.42668852106306199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5.9616094501415429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42.668852106306197</v>
      </c>
      <c r="AR13" s="21" t="e">
        <v>#VALUE!</v>
      </c>
      <c r="AS13">
        <v>3.6915398559345114E-2</v>
      </c>
      <c r="AT13">
        <v>-42.668852106306197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13</v>
      </c>
      <c r="D14" s="4">
        <v>2</v>
      </c>
      <c r="E14" s="4">
        <v>11</v>
      </c>
      <c r="F14" s="4">
        <v>26</v>
      </c>
      <c r="G14" s="4">
        <v>19.799999237060547</v>
      </c>
      <c r="H14" s="4">
        <v>15.765000000000001</v>
      </c>
      <c r="I14" s="34">
        <v>13785.388149683686</v>
      </c>
      <c r="J14" s="35">
        <v>13.428449744463375</v>
      </c>
      <c r="K14" s="35">
        <v>12.006854531607008</v>
      </c>
      <c r="L14" s="35">
        <v>8.7936957996066774</v>
      </c>
      <c r="M14" s="35">
        <v>7.9612453002193959</v>
      </c>
      <c r="N14" s="4">
        <v>1.1739999999999999</v>
      </c>
      <c r="O14" s="4">
        <v>15.551181102362197</v>
      </c>
      <c r="P14" s="35">
        <v>3.6346336822074217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0.25594666918747833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4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3.6346336823774217</v>
      </c>
      <c r="AH14" s="38" t="str">
        <f t="shared" si="19"/>
        <v xml:space="preserve"> </v>
      </c>
      <c r="AI14" s="1">
        <f t="shared" si="20"/>
        <v>15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11.588751882687642</v>
      </c>
      <c r="AR14" s="21">
        <v>5.1068772259236228</v>
      </c>
      <c r="AS14">
        <v>25.594666901747832</v>
      </c>
      <c r="AT14">
        <v>-11.588751882687642</v>
      </c>
      <c r="AU14">
        <v>-5.1068772259236228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3</v>
      </c>
      <c r="F15" s="4">
        <v>20</v>
      </c>
      <c r="G15" s="4">
        <v>125</v>
      </c>
      <c r="H15" s="4">
        <v>115.15</v>
      </c>
      <c r="I15" s="34">
        <v>21122.544296389617</v>
      </c>
      <c r="J15" s="35">
        <v>18.28358208955224</v>
      </c>
      <c r="K15" s="35">
        <v>16.768603465851172</v>
      </c>
      <c r="L15" s="35">
        <v>9.5880990059430715</v>
      </c>
      <c r="M15" s="35">
        <v>9.1004607853801822</v>
      </c>
      <c r="N15" s="4">
        <v>6.867</v>
      </c>
      <c r="O15" s="4">
        <v>7.2968749999999947</v>
      </c>
      <c r="P15" s="35">
        <v>1.743812418584455</v>
      </c>
      <c r="Q15" s="36">
        <f t="shared" si="7"/>
        <v>80.000000000179995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-20.376837487077239</v>
      </c>
      <c r="AR15" s="21">
        <v>-3.4655595184053256</v>
      </c>
      <c r="AS15">
        <v>8.5540599218410627</v>
      </c>
      <c r="AT15">
        <v>20.376837487077239</v>
      </c>
      <c r="AU15">
        <v>3.4655595184053256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25</v>
      </c>
      <c r="D16" s="4">
        <v>1</v>
      </c>
      <c r="E16" s="4">
        <v>2</v>
      </c>
      <c r="F16" s="4">
        <v>28</v>
      </c>
      <c r="G16" s="4">
        <v>29.950000762939453</v>
      </c>
      <c r="H16" s="4">
        <v>25.5</v>
      </c>
      <c r="I16" s="34">
        <v>66785.554814951378</v>
      </c>
      <c r="J16" s="35">
        <v>10.528488852188273</v>
      </c>
      <c r="K16" s="35">
        <v>9.0361445783132535</v>
      </c>
      <c r="L16" s="35" t="s">
        <v>1238</v>
      </c>
      <c r="M16" s="35" t="s">
        <v>1238</v>
      </c>
      <c r="N16" s="4">
        <v>2.4220000000000002</v>
      </c>
      <c r="O16" s="4">
        <v>-2.3387096774193479</v>
      </c>
      <c r="P16" s="35">
        <v>6.0078431372549019</v>
      </c>
      <c r="Q16" s="36">
        <f t="shared" si="7"/>
        <v>89.285714285904291</v>
      </c>
      <c r="R16" s="36" t="str">
        <f t="shared" si="8"/>
        <v xml:space="preserve"> </v>
      </c>
      <c r="S16" s="37">
        <f t="shared" si="9"/>
        <v>0.17450983403076289</v>
      </c>
      <c r="T16" s="37" t="str">
        <f t="shared" si="10"/>
        <v/>
      </c>
      <c r="U16" s="37" t="str">
        <f t="shared" si="11"/>
        <v/>
      </c>
      <c r="V16" s="37">
        <f t="shared" si="12"/>
        <v>-0.3068173482981803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8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8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6.0078431374449019</v>
      </c>
      <c r="AH16" s="38" t="str">
        <f t="shared" si="19"/>
        <v xml:space="preserve"> </v>
      </c>
      <c r="AI16" s="1">
        <f t="shared" si="20"/>
        <v>3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30.68173482981803</v>
      </c>
      <c r="AR16" s="21" t="e">
        <v>#VALUE!</v>
      </c>
      <c r="AS16">
        <v>17.450983384076292</v>
      </c>
      <c r="AT16">
        <v>-30.68173482981803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11</v>
      </c>
      <c r="D17" s="4">
        <v>4</v>
      </c>
      <c r="E17" s="4">
        <v>11</v>
      </c>
      <c r="F17" s="4">
        <v>26</v>
      </c>
      <c r="G17" s="4">
        <v>109</v>
      </c>
      <c r="H17" s="4">
        <v>105.75</v>
      </c>
      <c r="I17" s="34">
        <v>69440.692898761627</v>
      </c>
      <c r="J17" s="35">
        <v>18.042996075754992</v>
      </c>
      <c r="K17" s="35">
        <v>16.692975532754538</v>
      </c>
      <c r="L17" s="35">
        <v>11.073809413405316</v>
      </c>
      <c r="M17" s="35">
        <v>10.370979885836828</v>
      </c>
      <c r="N17" s="4">
        <v>6.335</v>
      </c>
      <c r="O17" s="4">
        <v>7.9400238541489214</v>
      </c>
      <c r="P17" s="35">
        <v>3.1706855791962174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3.1706855793962174</v>
      </c>
      <c r="AH17" s="38" t="str">
        <f t="shared" si="19"/>
        <v xml:space="preserve"> </v>
      </c>
      <c r="AI17" s="1">
        <f t="shared" si="20"/>
        <v>18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703</v>
      </c>
      <c r="AP17" t="s">
        <v>1244</v>
      </c>
      <c r="AQ17" s="22">
        <v>-18.792849002616951</v>
      </c>
      <c r="AR17" s="21">
        <v>-19.497919895067838</v>
      </c>
      <c r="AS17">
        <v>3.0732860520094496</v>
      </c>
      <c r="AT17">
        <v>18.792849002616951</v>
      </c>
      <c r="AU17">
        <v>19.497919895067838</v>
      </c>
      <c r="AV17" t="s">
        <v>1889</v>
      </c>
    </row>
    <row r="18" spans="1:48" x14ac:dyDescent="0.25">
      <c r="A18" s="14">
        <v>2.0999999999999992E-10</v>
      </c>
      <c r="B18" t="s">
        <v>941</v>
      </c>
      <c r="C18" s="4">
        <v>9</v>
      </c>
      <c r="D18" s="4">
        <v>3</v>
      </c>
      <c r="E18" s="4">
        <v>12</v>
      </c>
      <c r="F18" s="4">
        <v>24</v>
      </c>
      <c r="G18" s="4">
        <v>155</v>
      </c>
      <c r="H18" s="4">
        <v>155.25</v>
      </c>
      <c r="I18" s="34">
        <v>44407.663345903988</v>
      </c>
      <c r="J18" s="35" t="s">
        <v>1238</v>
      </c>
      <c r="K18" s="35">
        <v>36.641491621430255</v>
      </c>
      <c r="L18" s="35">
        <v>29.732134013605442</v>
      </c>
      <c r="M18" s="35">
        <v>24.821341376496239</v>
      </c>
      <c r="N18" s="4">
        <v>4.2370000000000001</v>
      </c>
      <c r="O18" s="4">
        <v>16.082191780821923</v>
      </c>
      <c r="P18" s="35">
        <v>0.50499194847020934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941</v>
      </c>
      <c r="AP18" t="s">
        <v>1293</v>
      </c>
      <c r="AQ18" s="22" t="e">
        <v>#VALUE!</v>
      </c>
      <c r="AR18" s="21">
        <v>-220.84064625189188</v>
      </c>
      <c r="AS18">
        <v>-0.16103059581320522</v>
      </c>
      <c r="AT18" t="e">
        <v>#VALUE!</v>
      </c>
      <c r="AU18">
        <v>220.84064625189188</v>
      </c>
      <c r="AV18" t="s">
        <v>1890</v>
      </c>
    </row>
    <row r="19" spans="1:48" x14ac:dyDescent="0.25">
      <c r="A19" s="14">
        <v>2.1999999999999991E-10</v>
      </c>
      <c r="B19" t="s">
        <v>942</v>
      </c>
      <c r="C19" s="4">
        <v>10</v>
      </c>
      <c r="D19" s="4">
        <v>2</v>
      </c>
      <c r="E19" s="4">
        <v>8</v>
      </c>
      <c r="F19" s="4">
        <v>20</v>
      </c>
      <c r="G19" s="4">
        <v>147</v>
      </c>
      <c r="H19" s="4">
        <v>140.35</v>
      </c>
      <c r="I19" s="34">
        <v>66524.083059669007</v>
      </c>
      <c r="J19" s="35">
        <v>31.433370660694287</v>
      </c>
      <c r="K19" s="35">
        <v>29.124299647229716</v>
      </c>
      <c r="L19" s="35">
        <v>17.52404208311415</v>
      </c>
      <c r="M19" s="35">
        <v>16.034754189103818</v>
      </c>
      <c r="N19" s="4">
        <v>4.4649999999999999</v>
      </c>
      <c r="O19" s="4">
        <v>9.4362745098039156</v>
      </c>
      <c r="P19" s="35">
        <v>1.5874599216245102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942</v>
      </c>
      <c r="AP19" t="s">
        <v>1248</v>
      </c>
      <c r="AQ19" s="22">
        <v>-106.95341499058091</v>
      </c>
      <c r="AR19" s="21">
        <v>-89.102638388447602</v>
      </c>
      <c r="AS19">
        <v>4.7381546134663388</v>
      </c>
      <c r="AT19">
        <v>106.95341499058091</v>
      </c>
      <c r="AU19">
        <v>89.102638388447602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14</v>
      </c>
      <c r="D20" s="4">
        <v>0</v>
      </c>
      <c r="E20" s="4">
        <v>5</v>
      </c>
      <c r="F20" s="4">
        <v>19</v>
      </c>
      <c r="G20" s="4">
        <v>41</v>
      </c>
      <c r="H20" s="4">
        <v>38.99</v>
      </c>
      <c r="I20" s="34">
        <v>16042.932138247417</v>
      </c>
      <c r="J20" s="35">
        <v>13.23489477257298</v>
      </c>
      <c r="K20" s="35">
        <v>12.834101382488479</v>
      </c>
      <c r="L20" s="35">
        <v>6.4666936664766537</v>
      </c>
      <c r="M20" s="35">
        <v>6.1014974131975794</v>
      </c>
      <c r="N20" s="4">
        <v>2.9460000000000002</v>
      </c>
      <c r="O20" s="4">
        <v>-17.014084507042256</v>
      </c>
      <c r="P20" s="35">
        <v>4.5344960246216983</v>
      </c>
      <c r="Q20" s="36">
        <f t="shared" si="7"/>
        <v>73.684210526545797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-0.30217650232708959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8</v>
      </c>
      <c r="AC20" s="1" t="str">
        <f t="shared" si="2"/>
        <v xml:space="preserve"> </v>
      </c>
      <c r="AD20" s="1" t="str">
        <f t="shared" si="17"/>
        <v xml:space="preserve"> </v>
      </c>
      <c r="AE20" s="1">
        <f t="shared" si="3"/>
        <v>8</v>
      </c>
      <c r="AF20" s="1" t="str">
        <f t="shared" si="4"/>
        <v xml:space="preserve"> </v>
      </c>
      <c r="AG20" s="38">
        <f t="shared" si="18"/>
        <v>4.5344960248516983</v>
      </c>
      <c r="AH20" s="38" t="str">
        <f t="shared" si="19"/>
        <v xml:space="preserve"> </v>
      </c>
      <c r="AI20" s="1">
        <f t="shared" si="20"/>
        <v>12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12.863093818635729</v>
      </c>
      <c r="AR20" s="21">
        <v>30.217650232708959</v>
      </c>
      <c r="AS20">
        <v>5.155167991792764</v>
      </c>
      <c r="AT20">
        <v>-12.863093818635729</v>
      </c>
      <c r="AU20">
        <v>-30.217650232708959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19</v>
      </c>
      <c r="D21" s="4">
        <v>0</v>
      </c>
      <c r="E21" s="4">
        <v>5</v>
      </c>
      <c r="F21" s="4">
        <v>24</v>
      </c>
      <c r="G21" s="4">
        <v>16.899999618530273</v>
      </c>
      <c r="H21" s="4">
        <v>16.324999999999999</v>
      </c>
      <c r="I21" s="34">
        <v>43063.727116629358</v>
      </c>
      <c r="J21" s="35">
        <v>15.834141610087295</v>
      </c>
      <c r="K21" s="35">
        <v>14.270104895104893</v>
      </c>
      <c r="L21" s="35">
        <v>7.0999764880258605</v>
      </c>
      <c r="M21" s="35">
        <v>6.7849360702167019</v>
      </c>
      <c r="N21" s="4">
        <v>1.0309999999999999</v>
      </c>
      <c r="O21" s="4">
        <v>-0.29013539651838621</v>
      </c>
      <c r="P21" s="35">
        <v>5.1026033690658501</v>
      </c>
      <c r="Q21" s="36">
        <f t="shared" si="7"/>
        <v>79.166666666906664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4</v>
      </c>
      <c r="AF21" s="1" t="str">
        <f t="shared" si="4"/>
        <v xml:space="preserve"> </v>
      </c>
      <c r="AG21" s="38">
        <f t="shared" si="18"/>
        <v>5.1026033693058501</v>
      </c>
      <c r="AH21" s="38" t="str">
        <f t="shared" si="19"/>
        <v xml:space="preserve"> </v>
      </c>
      <c r="AI21" s="1">
        <f t="shared" si="20"/>
        <v>10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-4.2500250776364545</v>
      </c>
      <c r="AR21" s="21">
        <v>23.383869999070427</v>
      </c>
      <c r="AS21">
        <v>3.5222028700169883</v>
      </c>
      <c r="AT21">
        <v>4.2500250776364545</v>
      </c>
      <c r="AU21">
        <v>-23.383869999070427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25</v>
      </c>
      <c r="D22" s="4">
        <v>0</v>
      </c>
      <c r="E22" s="4">
        <v>6</v>
      </c>
      <c r="F22" s="4">
        <v>31</v>
      </c>
      <c r="G22" s="4">
        <v>57</v>
      </c>
      <c r="H22" s="4">
        <v>45.204999999999998</v>
      </c>
      <c r="I22" s="34">
        <v>127403.84791129488</v>
      </c>
      <c r="J22" s="35">
        <v>11.261741834637768</v>
      </c>
      <c r="K22" s="35">
        <v>9.8701982457175994</v>
      </c>
      <c r="L22" s="35">
        <v>4.9774724074582073</v>
      </c>
      <c r="M22" s="35">
        <v>4.5697449883847465</v>
      </c>
      <c r="N22" s="4">
        <v>4.9610000000000003</v>
      </c>
      <c r="O22" s="4">
        <v>13.26484018264841</v>
      </c>
      <c r="P22" s="35">
        <v>6.2022560184184679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0.26092246457916723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-0.46287896348809865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4</v>
      </c>
      <c r="AC22" s="1">
        <f t="shared" si="2"/>
        <v>3</v>
      </c>
      <c r="AD22" s="1" t="str">
        <f t="shared" si="17"/>
        <v xml:space="preserve"> </v>
      </c>
      <c r="AE22" s="1">
        <f t="shared" si="3"/>
        <v>2</v>
      </c>
      <c r="AF22" s="1" t="str">
        <f t="shared" si="4"/>
        <v xml:space="preserve"> </v>
      </c>
      <c r="AG22" s="38">
        <f t="shared" si="18"/>
        <v>6.2022560186684679</v>
      </c>
      <c r="AH22" s="38" t="str">
        <f t="shared" si="19"/>
        <v xml:space="preserve"> </v>
      </c>
      <c r="AI22" s="1">
        <f t="shared" si="20"/>
        <v>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704</v>
      </c>
      <c r="AP22" t="s">
        <v>1295</v>
      </c>
      <c r="AQ22" s="22">
        <v>25.854088109776463</v>
      </c>
      <c r="AR22" s="21">
        <v>46.287896348809866</v>
      </c>
      <c r="AS22">
        <v>26.092246432916721</v>
      </c>
      <c r="AT22">
        <v>-25.854088109776463</v>
      </c>
      <c r="AU22">
        <v>-46.287896348809866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29</v>
      </c>
      <c r="D23" s="4">
        <v>3</v>
      </c>
      <c r="E23" s="4">
        <v>5</v>
      </c>
      <c r="F23" s="4">
        <v>37</v>
      </c>
      <c r="G23" s="4">
        <v>23.312812805175781</v>
      </c>
      <c r="H23" s="4">
        <v>15.9</v>
      </c>
      <c r="I23" s="34">
        <v>7699.7424406816617</v>
      </c>
      <c r="J23" s="35">
        <v>14.770908335865409</v>
      </c>
      <c r="K23" s="35">
        <v>11.993648411990993</v>
      </c>
      <c r="L23" s="35">
        <v>0</v>
      </c>
      <c r="M23" s="35">
        <v>0</v>
      </c>
      <c r="N23" s="4">
        <v>1.1659999999999999</v>
      </c>
      <c r="O23" s="4">
        <v>42.195121951219491</v>
      </c>
      <c r="P23" s="35">
        <v>3.0540770584682244</v>
      </c>
      <c r="Q23" s="36">
        <f t="shared" si="7"/>
        <v>78.378378378638374</v>
      </c>
      <c r="R23" s="36" t="str">
        <f t="shared" si="8"/>
        <v xml:space="preserve"> </v>
      </c>
      <c r="S23" s="37">
        <f t="shared" si="9"/>
        <v>0.46621464209495489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-1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1</v>
      </c>
      <c r="AC23" s="1">
        <f t="shared" si="2"/>
        <v>1</v>
      </c>
      <c r="AD23" s="1" t="str">
        <f t="shared" si="17"/>
        <v xml:space="preserve"> </v>
      </c>
      <c r="AE23" s="1">
        <f t="shared" si="3"/>
        <v>5</v>
      </c>
      <c r="AF23" s="1" t="str">
        <f t="shared" si="4"/>
        <v xml:space="preserve"> </v>
      </c>
      <c r="AG23" s="38">
        <f t="shared" si="18"/>
        <v>3.0540770587282244</v>
      </c>
      <c r="AH23" s="38" t="str">
        <f t="shared" si="19"/>
        <v xml:space="preserve"> </v>
      </c>
      <c r="AI23" s="1">
        <f t="shared" si="20"/>
        <v>20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722</v>
      </c>
      <c r="AP23" t="s">
        <v>1295</v>
      </c>
      <c r="AQ23" s="22">
        <v>2.7501709690122778</v>
      </c>
      <c r="AR23" s="21">
        <v>100</v>
      </c>
      <c r="AS23">
        <v>46.62146418349549</v>
      </c>
      <c r="AT23">
        <v>-2.7501709690122778</v>
      </c>
      <c r="AU23">
        <v>-100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8</v>
      </c>
      <c r="D24" s="4">
        <v>5</v>
      </c>
      <c r="E24" s="4">
        <v>14</v>
      </c>
      <c r="F24" s="4">
        <v>27</v>
      </c>
      <c r="G24" s="4">
        <v>32</v>
      </c>
      <c r="H24" s="4">
        <v>31.934999999999999</v>
      </c>
      <c r="I24" s="34">
        <v>29519.818384513161</v>
      </c>
      <c r="J24" s="35">
        <v>9.1216795201371035</v>
      </c>
      <c r="K24" s="35">
        <v>8.3142410830512876</v>
      </c>
      <c r="L24" s="35" t="s">
        <v>1238</v>
      </c>
      <c r="M24" s="35" t="s">
        <v>1238</v>
      </c>
      <c r="N24" s="4">
        <v>3.8410000000000002</v>
      </c>
      <c r="O24" s="4">
        <v>-4.7371031746031704</v>
      </c>
      <c r="P24" s="35">
        <v>5.9589791764521687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>
        <f t="shared" si="12"/>
        <v>-0.39943993041046622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>
        <f t="shared" si="15"/>
        <v>5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5.9589791767221687</v>
      </c>
      <c r="AH24" s="38" t="str">
        <f t="shared" si="19"/>
        <v xml:space="preserve"> </v>
      </c>
      <c r="AI24" s="1">
        <f t="shared" si="20"/>
        <v>5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>
        <v>39.943993041046625</v>
      </c>
      <c r="AR24" s="21" t="e">
        <v>#VALUE!</v>
      </c>
      <c r="AS24">
        <v>0.20353843745106737</v>
      </c>
      <c r="AT24">
        <v>-39.943993041046625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1226</v>
      </c>
      <c r="C25" s="4">
        <v>11</v>
      </c>
      <c r="D25" s="4">
        <v>1</v>
      </c>
      <c r="E25" s="4">
        <v>6</v>
      </c>
      <c r="F25" s="4">
        <v>18</v>
      </c>
      <c r="G25" s="4">
        <v>110</v>
      </c>
      <c r="H25" s="4">
        <v>95.2</v>
      </c>
      <c r="I25" s="34">
        <v>21997.436617482119</v>
      </c>
      <c r="J25" s="35">
        <v>14.800995024875622</v>
      </c>
      <c r="K25" s="35">
        <v>13.603886824807088</v>
      </c>
      <c r="L25" s="35">
        <v>9.9539554971737907</v>
      </c>
      <c r="M25" s="35">
        <v>9.318549282653251</v>
      </c>
      <c r="N25" s="4">
        <v>6.4320000000000004</v>
      </c>
      <c r="O25" s="4">
        <v>29.182566780478012</v>
      </c>
      <c r="P25" s="35">
        <v>2.7447478991596639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0.15546218515394947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11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2.7447478994396639</v>
      </c>
      <c r="AH25" s="38" t="str">
        <f t="shared" si="19"/>
        <v xml:space="preserve"> </v>
      </c>
      <c r="AI25" s="1">
        <f t="shared" si="20"/>
        <v>23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1226</v>
      </c>
      <c r="AP25" t="s">
        <v>1244</v>
      </c>
      <c r="AQ25" s="22">
        <v>2.5520839390327232</v>
      </c>
      <c r="AR25" s="21">
        <v>-7.413531535085971</v>
      </c>
      <c r="AS25">
        <v>15.546218487394947</v>
      </c>
      <c r="AT25">
        <v>-2.5520839390327232</v>
      </c>
      <c r="AU25">
        <v>7.413531535085971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24</v>
      </c>
      <c r="D26" s="4">
        <v>2</v>
      </c>
      <c r="E26" s="4">
        <v>6</v>
      </c>
      <c r="F26" s="4">
        <v>32</v>
      </c>
      <c r="G26" s="4">
        <v>643.5</v>
      </c>
      <c r="H26" s="4">
        <v>580</v>
      </c>
      <c r="I26" s="34">
        <v>79335.737667031572</v>
      </c>
      <c r="J26" s="35">
        <v>22.704141548579035</v>
      </c>
      <c r="K26" s="35">
        <v>20.894124428113404</v>
      </c>
      <c r="L26" s="35">
        <v>14.693238285814109</v>
      </c>
      <c r="M26" s="35">
        <v>13.426035979633719</v>
      </c>
      <c r="N26" s="4">
        <v>27.759</v>
      </c>
      <c r="O26" s="4">
        <v>8.4505391467416793</v>
      </c>
      <c r="P26" s="35">
        <v>2.21</v>
      </c>
      <c r="Q26" s="36">
        <f t="shared" si="7"/>
        <v>75.000000000290001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7</v>
      </c>
      <c r="AF26" s="1" t="str">
        <f t="shared" si="4"/>
        <v xml:space="preserve"> </v>
      </c>
      <c r="AG26" s="38">
        <f t="shared" si="18"/>
        <v>2.21000000029</v>
      </c>
      <c r="AH26" s="38" t="str">
        <f t="shared" si="19"/>
        <v xml:space="preserve"> </v>
      </c>
      <c r="AI26" s="1">
        <f t="shared" si="20"/>
        <v>26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-49.48125285792004</v>
      </c>
      <c r="AR26" s="21">
        <v>-58.555321491434938</v>
      </c>
      <c r="AS26">
        <v>10.948275862068968</v>
      </c>
      <c r="AT26">
        <v>49.48125285792004</v>
      </c>
      <c r="AU26">
        <v>58.555321491434938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1</v>
      </c>
      <c r="D27" s="4">
        <v>6</v>
      </c>
      <c r="E27" s="4">
        <v>12</v>
      </c>
      <c r="F27" s="4">
        <v>19</v>
      </c>
      <c r="G27" s="4">
        <v>70</v>
      </c>
      <c r="H27" s="4">
        <v>77.44</v>
      </c>
      <c r="I27" s="34">
        <v>22425.971898464639</v>
      </c>
      <c r="J27" s="35">
        <v>23.395770392749245</v>
      </c>
      <c r="K27" s="35">
        <v>22.272073626689675</v>
      </c>
      <c r="L27" s="35">
        <v>15.494626593867764</v>
      </c>
      <c r="M27" s="35">
        <v>14.511016501133966</v>
      </c>
      <c r="N27" s="4">
        <v>3.4769999999999999</v>
      </c>
      <c r="O27" s="4">
        <v>11.228406909788866</v>
      </c>
      <c r="P27" s="35">
        <v>1.9434400826446281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-54.034851412528617</v>
      </c>
      <c r="AR27" s="21">
        <v>-67.203134747523023</v>
      </c>
      <c r="AS27">
        <v>-9.6074380165289242</v>
      </c>
      <c r="AT27">
        <v>54.034851412528617</v>
      </c>
      <c r="AU27">
        <v>67.203134747523023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21</v>
      </c>
      <c r="D28" s="4">
        <v>3</v>
      </c>
      <c r="E28" s="4">
        <v>12</v>
      </c>
      <c r="F28" s="4">
        <v>36</v>
      </c>
      <c r="G28" s="4">
        <v>445</v>
      </c>
      <c r="H28" s="4">
        <v>414.4</v>
      </c>
      <c r="I28" s="34">
        <v>226695.69068983832</v>
      </c>
      <c r="J28" s="35">
        <v>28.399122807017541</v>
      </c>
      <c r="K28" s="35">
        <v>25.4999692326626</v>
      </c>
      <c r="L28" s="35">
        <v>16.061439925237757</v>
      </c>
      <c r="M28" s="35">
        <v>14.374731633002582</v>
      </c>
      <c r="N28" s="4">
        <v>16.251000000000001</v>
      </c>
      <c r="O28" s="4">
        <v>14.202389318341538</v>
      </c>
      <c r="P28" s="35">
        <v>1.8378378378378379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>
        <v>-86.976303339889967</v>
      </c>
      <c r="AR28" s="21">
        <v>-73.319640056483308</v>
      </c>
      <c r="AS28">
        <v>7.3841698841698999</v>
      </c>
      <c r="AT28">
        <v>86.976303339889967</v>
      </c>
      <c r="AU28">
        <v>73.319640056483308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10</v>
      </c>
      <c r="D29" s="4">
        <v>1</v>
      </c>
      <c r="E29" s="4">
        <v>6</v>
      </c>
      <c r="F29" s="4">
        <v>17</v>
      </c>
      <c r="G29" s="4">
        <v>120</v>
      </c>
      <c r="H29" s="4">
        <v>112.25</v>
      </c>
      <c r="I29" s="34">
        <v>21719.807800427814</v>
      </c>
      <c r="J29" s="35">
        <v>10.891713564913642</v>
      </c>
      <c r="K29" s="35">
        <v>10.463273676360926</v>
      </c>
      <c r="L29" s="35">
        <v>5.4407128529507771</v>
      </c>
      <c r="M29" s="35">
        <v>5.2791912699556116</v>
      </c>
      <c r="N29" s="4">
        <v>10.728</v>
      </c>
      <c r="O29" s="4">
        <v>8.7591240875912302</v>
      </c>
      <c r="P29" s="35">
        <v>3.6178173719376394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-0.41289050190177634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3.6178173722576394</v>
      </c>
      <c r="AH29" s="38" t="str">
        <f t="shared" si="19"/>
        <v xml:space="preserve"> </v>
      </c>
      <c r="AI29" s="1">
        <f t="shared" si="20"/>
        <v>16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715</v>
      </c>
      <c r="AP29" t="s">
        <v>1248</v>
      </c>
      <c r="AQ29" s="22">
        <v>28.290308357648929</v>
      </c>
      <c r="AR29" s="21">
        <v>41.289050190177633</v>
      </c>
      <c r="AS29">
        <v>6.9042316258351999</v>
      </c>
      <c r="AT29">
        <v>-28.290308357648929</v>
      </c>
      <c r="AU29">
        <v>-41.289050190177633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19</v>
      </c>
      <c r="D30" s="4">
        <v>2</v>
      </c>
      <c r="E30" s="4">
        <v>7</v>
      </c>
      <c r="F30" s="4">
        <v>28</v>
      </c>
      <c r="G30" s="4">
        <v>18.25</v>
      </c>
      <c r="H30" s="4">
        <v>15.97</v>
      </c>
      <c r="I30" s="34">
        <v>17677.607387179338</v>
      </c>
      <c r="J30" s="35" t="s">
        <v>1238</v>
      </c>
      <c r="K30" s="35">
        <v>11.039376589497877</v>
      </c>
      <c r="L30" s="35">
        <v>5.6292367692696423</v>
      </c>
      <c r="M30" s="35">
        <v>4.8633377730662239</v>
      </c>
      <c r="N30" s="4">
        <v>1.5669999999999999</v>
      </c>
      <c r="O30" s="4" t="s">
        <v>132</v>
      </c>
      <c r="P30" s="35">
        <v>1.948122918493836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-0.3925468107566995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6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725</v>
      </c>
      <c r="AP30" t="s">
        <v>1242</v>
      </c>
      <c r="AQ30" s="22" t="e">
        <v>#VALUE!</v>
      </c>
      <c r="AR30" s="21">
        <v>39.25468107566995</v>
      </c>
      <c r="AS30">
        <v>14.276768941765816</v>
      </c>
      <c r="AT30" t="e">
        <v>#VALUE!</v>
      </c>
      <c r="AU30">
        <v>-39.25468107566995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8</v>
      </c>
      <c r="D31" s="4">
        <v>6</v>
      </c>
      <c r="E31" s="4">
        <v>18</v>
      </c>
      <c r="F31" s="4">
        <v>32</v>
      </c>
      <c r="G31" s="4">
        <v>265</v>
      </c>
      <c r="H31" s="4">
        <v>267.5</v>
      </c>
      <c r="I31" s="34">
        <v>161721.9058482585</v>
      </c>
      <c r="J31" s="35">
        <v>34.330082135523618</v>
      </c>
      <c r="K31" s="35">
        <v>31.913624433309472</v>
      </c>
      <c r="L31" s="35">
        <v>21.627996939552631</v>
      </c>
      <c r="M31" s="35">
        <v>19.700886695543726</v>
      </c>
      <c r="N31" s="4">
        <v>8.3819999999999997</v>
      </c>
      <c r="O31" s="4">
        <v>8.2945736434108444</v>
      </c>
      <c r="P31" s="35">
        <v>1.7364485981308413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-126.02500417614526</v>
      </c>
      <c r="AR31" s="21">
        <v>-133.3885792403818</v>
      </c>
      <c r="AS31">
        <v>-0.93457943925233655</v>
      </c>
      <c r="AT31">
        <v>126.02500417614526</v>
      </c>
      <c r="AU31">
        <v>133.3885792403818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18</v>
      </c>
      <c r="D32" s="4">
        <v>1</v>
      </c>
      <c r="E32" s="4">
        <v>13</v>
      </c>
      <c r="F32" s="4">
        <v>32</v>
      </c>
      <c r="G32" s="4">
        <v>15.5</v>
      </c>
      <c r="H32" s="4">
        <v>13.385</v>
      </c>
      <c r="I32" s="34">
        <v>38567.179756636222</v>
      </c>
      <c r="J32" s="35">
        <v>13.452261306532662</v>
      </c>
      <c r="K32" s="35">
        <v>12.627358490566037</v>
      </c>
      <c r="L32" s="35">
        <v>5.6683993488197268</v>
      </c>
      <c r="M32" s="35">
        <v>5.6150044261352363</v>
      </c>
      <c r="N32" s="4">
        <v>1.06</v>
      </c>
      <c r="O32" s="4">
        <v>-8.3044982698961824</v>
      </c>
      <c r="P32" s="35">
        <v>5.4015689204333208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0.15801270113446028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-0.3883207611478855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10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5.4015689207833208</v>
      </c>
      <c r="AH32" s="38" t="str">
        <f t="shared" si="19"/>
        <v xml:space="preserve"> </v>
      </c>
      <c r="AI32" s="1">
        <f t="shared" si="20"/>
        <v>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11.431979510431011</v>
      </c>
      <c r="AR32" s="21">
        <v>38.832076114788549</v>
      </c>
      <c r="AS32">
        <v>15.801270078446027</v>
      </c>
      <c r="AT32">
        <v>-11.431979510431011</v>
      </c>
      <c r="AU32">
        <v>-38.832076114788549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8</v>
      </c>
      <c r="D33" s="4">
        <v>5</v>
      </c>
      <c r="E33" s="4">
        <v>10</v>
      </c>
      <c r="F33" s="4">
        <v>23</v>
      </c>
      <c r="G33" s="4">
        <v>47</v>
      </c>
      <c r="H33" s="4">
        <v>41.07</v>
      </c>
      <c r="I33" s="34">
        <v>10696.228037815645</v>
      </c>
      <c r="J33" s="35">
        <v>8.489045059942125</v>
      </c>
      <c r="K33" s="35">
        <v>8.0989942812068634</v>
      </c>
      <c r="L33" s="35">
        <v>6.7497781866354671</v>
      </c>
      <c r="M33" s="35">
        <v>6.2859919695688928</v>
      </c>
      <c r="N33" s="4">
        <v>5.0709999999999997</v>
      </c>
      <c r="O33" s="4">
        <v>1.015936254980065</v>
      </c>
      <c r="P33" s="35">
        <v>5.7438519600681763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>
        <f t="shared" si="12"/>
        <v>-0.44109179886305605</v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>
        <f t="shared" si="15"/>
        <v>3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5.7438519604281764</v>
      </c>
      <c r="AH33" s="38" t="str">
        <f t="shared" si="19"/>
        <v xml:space="preserve"> </v>
      </c>
      <c r="AI33" s="1">
        <f t="shared" si="20"/>
        <v>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44.109179886305604</v>
      </c>
      <c r="AR33" s="21">
        <v>27.162873863474957</v>
      </c>
      <c r="AS33">
        <v>14.438763087411743</v>
      </c>
      <c r="AT33">
        <v>-44.109179886305604</v>
      </c>
      <c r="AU33">
        <v>-27.162873863474957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10</v>
      </c>
      <c r="D34" s="4">
        <v>2</v>
      </c>
      <c r="E34" s="4">
        <v>11</v>
      </c>
      <c r="F34" s="4">
        <v>23</v>
      </c>
      <c r="G34" s="4">
        <v>181</v>
      </c>
      <c r="H34" s="4">
        <v>166.4</v>
      </c>
      <c r="I34" s="34">
        <v>47840.774385337994</v>
      </c>
      <c r="J34" s="35">
        <v>26.471524021635378</v>
      </c>
      <c r="K34" s="35">
        <v>24.589921678735038</v>
      </c>
      <c r="L34" s="35">
        <v>18.702613844833969</v>
      </c>
      <c r="M34" s="35">
        <v>17.477633012288276</v>
      </c>
      <c r="N34" s="4">
        <v>6.7670000000000003</v>
      </c>
      <c r="O34" s="4">
        <v>8.5847240051347899</v>
      </c>
      <c r="P34" s="35">
        <v>1.9723557692307692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-74.285231940876244</v>
      </c>
      <c r="AR34" s="21">
        <v>-101.8206533654884</v>
      </c>
      <c r="AS34">
        <v>8.7740384615384581</v>
      </c>
      <c r="AT34">
        <v>74.285231940876244</v>
      </c>
      <c r="AU34">
        <v>101.8206533654884</v>
      </c>
      <c r="AV34" t="s">
        <v>1905</v>
      </c>
    </row>
    <row r="35" spans="1:48" x14ac:dyDescent="0.25">
      <c r="A35" s="14">
        <v>3.8000000000000014E-10</v>
      </c>
      <c r="B35" t="s">
        <v>943</v>
      </c>
      <c r="C35" s="4">
        <v>2</v>
      </c>
      <c r="D35" s="4">
        <v>4</v>
      </c>
      <c r="E35" s="4">
        <v>15</v>
      </c>
      <c r="F35" s="4">
        <v>21</v>
      </c>
      <c r="G35" s="4">
        <v>680</v>
      </c>
      <c r="H35" s="4">
        <v>709.4</v>
      </c>
      <c r="I35" s="34">
        <v>81121.86300671527</v>
      </c>
      <c r="J35" s="35" t="s">
        <v>1238</v>
      </c>
      <c r="K35" s="35" t="s">
        <v>1238</v>
      </c>
      <c r="L35" s="35">
        <v>26.834283258135326</v>
      </c>
      <c r="M35" s="35">
        <v>24.669143388476726</v>
      </c>
      <c r="N35" s="4">
        <v>14.65</v>
      </c>
      <c r="O35" s="4">
        <v>12.91814398026823</v>
      </c>
      <c r="P35" s="35">
        <v>0.92359740625881037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943</v>
      </c>
      <c r="AP35" t="s">
        <v>1248</v>
      </c>
      <c r="AQ35" s="22" t="e">
        <v>#VALUE!</v>
      </c>
      <c r="AR35" s="21">
        <v>-189.56982295003564</v>
      </c>
      <c r="AS35">
        <v>-4.1443473357767102</v>
      </c>
      <c r="AT35" t="e">
        <v>#VALUE!</v>
      </c>
      <c r="AU35">
        <v>189.56982295003564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9</v>
      </c>
      <c r="D36" s="4">
        <v>5</v>
      </c>
      <c r="E36" s="4">
        <v>11</v>
      </c>
      <c r="F36" s="4">
        <v>25</v>
      </c>
      <c r="G36" s="4">
        <v>40.5</v>
      </c>
      <c r="H36" s="4">
        <v>33.03</v>
      </c>
      <c r="I36" s="34">
        <v>10580.379725454593</v>
      </c>
      <c r="J36" s="35">
        <v>4.7477360931435966</v>
      </c>
      <c r="K36" s="35">
        <v>6.0120131052056793</v>
      </c>
      <c r="L36" s="35">
        <v>1.5576823830829616</v>
      </c>
      <c r="M36" s="35">
        <v>1.6879788983506196</v>
      </c>
      <c r="N36" s="4">
        <v>5.4939999999999998</v>
      </c>
      <c r="O36" s="4">
        <v>552.49406175771969</v>
      </c>
      <c r="P36" s="35">
        <v>4.8471086890705415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0.22615803853713887</v>
      </c>
      <c r="T36" s="37" t="str">
        <f t="shared" si="10"/>
        <v/>
      </c>
      <c r="U36" s="37" t="str">
        <f t="shared" si="11"/>
        <v/>
      </c>
      <c r="V36" s="37">
        <f t="shared" si="12"/>
        <v>-0.68741494236927503</v>
      </c>
      <c r="W36" s="37" t="str">
        <f t="shared" si="13"/>
        <v/>
      </c>
      <c r="X36" s="37">
        <f t="shared" si="14"/>
        <v>-0.8319098715837786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3</v>
      </c>
      <c r="AC36" s="1">
        <f t="shared" si="26"/>
        <v>5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4.8471086894605415</v>
      </c>
      <c r="AH36" s="38" t="str">
        <f t="shared" si="19"/>
        <v xml:space="preserve"> </v>
      </c>
      <c r="AI36" s="1">
        <f t="shared" si="29"/>
        <v>11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>
        <v>68.741494236927508</v>
      </c>
      <c r="AR36" s="21">
        <v>83.190987158377865</v>
      </c>
      <c r="AS36">
        <v>22.615803814713885</v>
      </c>
      <c r="AT36">
        <v>-68.741494236927508</v>
      </c>
      <c r="AU36">
        <v>-83.190987158377865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13</v>
      </c>
      <c r="D37" s="4">
        <v>4</v>
      </c>
      <c r="E37" s="4">
        <v>9</v>
      </c>
      <c r="F37" s="4">
        <v>26</v>
      </c>
      <c r="G37" s="4">
        <v>153.5</v>
      </c>
      <c r="H37" s="4">
        <v>144.85</v>
      </c>
      <c r="I37" s="34">
        <v>67033.964801155889</v>
      </c>
      <c r="J37" s="35">
        <v>23.602737493889521</v>
      </c>
      <c r="K37" s="35">
        <v>20.895845354875934</v>
      </c>
      <c r="L37" s="35">
        <v>14.082081611568064</v>
      </c>
      <c r="M37" s="35">
        <v>12.987747030406398</v>
      </c>
      <c r="N37" s="4">
        <v>6.1370000000000005</v>
      </c>
      <c r="O37" s="4">
        <v>30.048739139648234</v>
      </c>
      <c r="P37" s="35">
        <v>1.8073869520193304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721</v>
      </c>
      <c r="AP37" t="s">
        <v>1244</v>
      </c>
      <c r="AQ37" s="22">
        <v>-55.397497144481278</v>
      </c>
      <c r="AR37" s="21">
        <v>-51.960305397516812</v>
      </c>
      <c r="AS37">
        <v>5.9716948567483552</v>
      </c>
      <c r="AT37">
        <v>55.397497144481278</v>
      </c>
      <c r="AU37">
        <v>51.960305397516812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21</v>
      </c>
      <c r="D38" s="4">
        <v>1</v>
      </c>
      <c r="E38" s="4">
        <v>9</v>
      </c>
      <c r="F38" s="4">
        <v>31</v>
      </c>
      <c r="G38" s="4">
        <v>102</v>
      </c>
      <c r="H38" s="4">
        <v>92.31</v>
      </c>
      <c r="I38" s="34">
        <v>125372.3069686942</v>
      </c>
      <c r="J38" s="35">
        <v>15.616646929453561</v>
      </c>
      <c r="K38" s="35">
        <v>14.626842021866583</v>
      </c>
      <c r="L38" s="35">
        <v>12.405308287368591</v>
      </c>
      <c r="M38" s="35">
        <v>11.913024441474093</v>
      </c>
      <c r="N38" s="4">
        <v>6.3109999999999999</v>
      </c>
      <c r="O38" s="4">
        <v>5.3589315525876406</v>
      </c>
      <c r="P38" s="35">
        <v>3.5185787021991115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3.5185787026091115</v>
      </c>
      <c r="AH38" s="38" t="str">
        <f t="shared" si="19"/>
        <v xml:space="preserve"> </v>
      </c>
      <c r="AI38" s="1">
        <f t="shared" si="29"/>
        <v>17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-2.8180670676187347</v>
      </c>
      <c r="AR38" s="21">
        <v>-33.866177451372302</v>
      </c>
      <c r="AS38">
        <v>10.497237569060779</v>
      </c>
      <c r="AT38">
        <v>2.8180670676187347</v>
      </c>
      <c r="AU38">
        <v>33.866177451372302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13</v>
      </c>
      <c r="D39" s="4">
        <v>2</v>
      </c>
      <c r="E39" s="4">
        <v>8</v>
      </c>
      <c r="F39" s="4">
        <v>23</v>
      </c>
      <c r="G39" s="4">
        <v>41</v>
      </c>
      <c r="H39" s="4">
        <v>36.4</v>
      </c>
      <c r="I39" s="34">
        <v>21476.049944270129</v>
      </c>
      <c r="J39" s="35">
        <v>10.868916094356523</v>
      </c>
      <c r="K39" s="35">
        <v>10.247747747747747</v>
      </c>
      <c r="L39" s="35">
        <v>6.5181471496421235</v>
      </c>
      <c r="M39" s="35">
        <v>6.4272948174250955</v>
      </c>
      <c r="N39" s="4">
        <v>3.3490000000000002</v>
      </c>
      <c r="O39" s="4">
        <v>5.3144654088050327</v>
      </c>
      <c r="P39" s="35">
        <v>3.8598901098901099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3.85989011031011</v>
      </c>
      <c r="AH39" s="38" t="str">
        <f t="shared" si="19"/>
        <v xml:space="preserve"> </v>
      </c>
      <c r="AI39" s="1">
        <f t="shared" si="29"/>
        <v>13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28.440404077127155</v>
      </c>
      <c r="AR39" s="21">
        <v>29.66241363976323</v>
      </c>
      <c r="AS39">
        <v>12.637362637362637</v>
      </c>
      <c r="AT39">
        <v>-28.440404077127155</v>
      </c>
      <c r="AU39">
        <v>-29.66241363976323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17</v>
      </c>
      <c r="D40" s="4">
        <v>1</v>
      </c>
      <c r="E40" s="4">
        <v>8</v>
      </c>
      <c r="F40" s="4">
        <v>26</v>
      </c>
      <c r="G40" s="4">
        <v>30.299999237060547</v>
      </c>
      <c r="H40" s="4">
        <v>28.2</v>
      </c>
      <c r="I40" s="34">
        <v>27833.180189233703</v>
      </c>
      <c r="J40" s="35">
        <v>28.205206314468754</v>
      </c>
      <c r="K40" s="35">
        <v>21.139265355411528</v>
      </c>
      <c r="L40" s="35">
        <v>13.579754789325515</v>
      </c>
      <c r="M40" s="35">
        <v>10.97358525531272</v>
      </c>
      <c r="N40" s="4">
        <v>1.4450000000000001</v>
      </c>
      <c r="O40" s="4">
        <v>25.761531766753702</v>
      </c>
      <c r="P40" s="35">
        <v>0.85116863250732422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-85.699581196752163</v>
      </c>
      <c r="AR40" s="21">
        <v>-46.539676585464228</v>
      </c>
      <c r="AS40">
        <v>7.4468058051792463</v>
      </c>
      <c r="AT40">
        <v>85.699581196752163</v>
      </c>
      <c r="AU40">
        <v>46.539676585464228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10</v>
      </c>
      <c r="D41" s="4">
        <v>4</v>
      </c>
      <c r="E41" s="4">
        <v>10</v>
      </c>
      <c r="F41" s="4">
        <v>24</v>
      </c>
      <c r="G41" s="4">
        <v>97.5</v>
      </c>
      <c r="H41" s="4">
        <v>98.18</v>
      </c>
      <c r="I41" s="34">
        <v>61902.158794378527</v>
      </c>
      <c r="J41" s="35">
        <v>19.647788673203923</v>
      </c>
      <c r="K41" s="35">
        <v>18.174750092558313</v>
      </c>
      <c r="L41" s="35">
        <v>13.915976969475023</v>
      </c>
      <c r="M41" s="35">
        <v>12.790706472770191</v>
      </c>
      <c r="N41" s="4">
        <v>4.9969999999999999</v>
      </c>
      <c r="O41" s="4">
        <v>8.1601731601731551</v>
      </c>
      <c r="P41" s="35">
        <v>2.7225504176003259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2.7225504180403259</v>
      </c>
      <c r="AH41" s="38" t="str">
        <f t="shared" si="19"/>
        <v xml:space="preserve"> </v>
      </c>
      <c r="AI41" s="1">
        <f t="shared" si="29"/>
        <v>24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-29.358604485179796</v>
      </c>
      <c r="AR41" s="21">
        <v>-50.167863567065531</v>
      </c>
      <c r="AS41">
        <v>-0.69260541861887459</v>
      </c>
      <c r="AT41">
        <v>29.358604485179796</v>
      </c>
      <c r="AU41">
        <v>50.167863567065531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6</v>
      </c>
      <c r="D42" s="4">
        <v>6</v>
      </c>
      <c r="E42" s="4">
        <v>10</v>
      </c>
      <c r="F42" s="4">
        <v>22</v>
      </c>
      <c r="G42" s="4">
        <v>101</v>
      </c>
      <c r="H42" s="4">
        <v>99.86</v>
      </c>
      <c r="I42" s="34">
        <v>15949.951305823466</v>
      </c>
      <c r="J42" s="35">
        <v>19.492484872145226</v>
      </c>
      <c r="K42" s="35">
        <v>18.427754198191547</v>
      </c>
      <c r="L42" s="35">
        <v>11.148454263585156</v>
      </c>
      <c r="M42" s="35">
        <v>10.401464040578709</v>
      </c>
      <c r="N42" s="4">
        <v>5.4190000000000005</v>
      </c>
      <c r="O42" s="4">
        <v>3.2190476190476285</v>
      </c>
      <c r="P42" s="35">
        <v>2.9911876627278189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2.9911876631778189</v>
      </c>
      <c r="AH42" s="38" t="str">
        <f t="shared" si="19"/>
        <v xml:space="preserve"> </v>
      </c>
      <c r="AI42" s="1">
        <f t="shared" si="29"/>
        <v>21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720</v>
      </c>
      <c r="AP42" t="s">
        <v>1248</v>
      </c>
      <c r="AQ42" s="22">
        <v>-28.3361035152057</v>
      </c>
      <c r="AR42" s="21">
        <v>-20.303415456204377</v>
      </c>
      <c r="AS42">
        <v>1.1415982375325484</v>
      </c>
      <c r="AT42">
        <v>28.3361035152057</v>
      </c>
      <c r="AU42">
        <v>20.303415456204377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12</v>
      </c>
      <c r="D43" s="4">
        <v>4</v>
      </c>
      <c r="E43" s="4">
        <v>3</v>
      </c>
      <c r="F43" s="4">
        <v>19</v>
      </c>
      <c r="G43" s="4">
        <v>27</v>
      </c>
      <c r="H43" s="4">
        <v>19.559999999999999</v>
      </c>
      <c r="I43" s="34">
        <v>19170.949061530177</v>
      </c>
      <c r="J43" s="35">
        <v>5.3721505081021697</v>
      </c>
      <c r="K43" s="35">
        <v>4.9885233358837029</v>
      </c>
      <c r="L43" s="35">
        <v>1.5248947044257812</v>
      </c>
      <c r="M43" s="35">
        <v>1.5183743914171599</v>
      </c>
      <c r="N43" s="4">
        <v>3.641</v>
      </c>
      <c r="O43" s="4">
        <v>-3.5496688741721827</v>
      </c>
      <c r="P43" s="35">
        <v>5.4601226993865044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0.38036809861950921</v>
      </c>
      <c r="T43" s="37" t="str">
        <f t="shared" si="10"/>
        <v/>
      </c>
      <c r="U43" s="37" t="str">
        <f t="shared" si="11"/>
        <v/>
      </c>
      <c r="V43" s="37">
        <f t="shared" si="12"/>
        <v>-0.64630427150297476</v>
      </c>
      <c r="W43" s="37" t="str">
        <f t="shared" si="13"/>
        <v/>
      </c>
      <c r="X43" s="37">
        <f t="shared" si="14"/>
        <v>-0.83544800308979672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2</v>
      </c>
      <c r="AC43" s="1">
        <f t="shared" si="26"/>
        <v>2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5.4601226998465044</v>
      </c>
      <c r="AH43" s="38" t="str">
        <f t="shared" si="19"/>
        <v xml:space="preserve"> </v>
      </c>
      <c r="AI43" s="1">
        <f t="shared" si="29"/>
        <v>7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717</v>
      </c>
      <c r="AP43" t="s">
        <v>1248</v>
      </c>
      <c r="AQ43" s="22">
        <v>64.630427150297479</v>
      </c>
      <c r="AR43" s="21">
        <v>83.544800308979674</v>
      </c>
      <c r="AS43">
        <v>38.036809815950924</v>
      </c>
      <c r="AT43">
        <v>-64.630427150297479</v>
      </c>
      <c r="AU43">
        <v>-83.544800308979674</v>
      </c>
      <c r="AV43" t="s">
        <v>1914</v>
      </c>
    </row>
    <row r="44" spans="1:48" x14ac:dyDescent="0.25">
      <c r="A44" s="14">
        <v>4.7000000000000024E-10</v>
      </c>
      <c r="B44" t="s">
        <v>944</v>
      </c>
      <c r="C44" s="4">
        <v>8</v>
      </c>
      <c r="D44" s="4">
        <v>5</v>
      </c>
      <c r="E44" s="4">
        <v>9</v>
      </c>
      <c r="F44" s="4">
        <v>22</v>
      </c>
      <c r="G44" s="4">
        <v>145.5</v>
      </c>
      <c r="H44" s="4">
        <v>127.75</v>
      </c>
      <c r="I44" s="34">
        <v>19148.664326752805</v>
      </c>
      <c r="J44" s="35">
        <v>10.367635124168153</v>
      </c>
      <c r="K44" s="35">
        <v>10.556106428689473</v>
      </c>
      <c r="L44" s="35">
        <v>20.412529493634498</v>
      </c>
      <c r="M44" s="35">
        <v>20.027480997034367</v>
      </c>
      <c r="N44" s="4">
        <v>12.102</v>
      </c>
      <c r="O44" s="4">
        <v>-2.1665319320937808</v>
      </c>
      <c r="P44" s="35">
        <v>8.4923679060665371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>
        <f t="shared" si="12"/>
        <v>-0.31740775830767898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7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8.4923679065365363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944</v>
      </c>
      <c r="AP44" t="s">
        <v>1254</v>
      </c>
      <c r="AQ44" s="22">
        <v>31.740775830767898</v>
      </c>
      <c r="AR44" s="21">
        <v>-120.27242146078687</v>
      </c>
      <c r="AS44">
        <v>13.894324853228968</v>
      </c>
      <c r="AT44">
        <v>-31.740775830767898</v>
      </c>
      <c r="AU44">
        <v>120.27242146078687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12</v>
      </c>
      <c r="D45" s="4">
        <v>0</v>
      </c>
      <c r="E45" s="4">
        <v>7</v>
      </c>
      <c r="F45" s="4">
        <v>19</v>
      </c>
      <c r="G45" s="4">
        <v>26.850000381469727</v>
      </c>
      <c r="H45" s="4">
        <v>28.16</v>
      </c>
      <c r="I45" s="34">
        <v>17303.28043517076</v>
      </c>
      <c r="J45" s="35">
        <v>21.897356143079314</v>
      </c>
      <c r="K45" s="35">
        <v>20.346820809248552</v>
      </c>
      <c r="L45" s="35">
        <v>7.5301868187319743</v>
      </c>
      <c r="M45" s="35">
        <v>7.3584047743572825</v>
      </c>
      <c r="N45" s="4">
        <v>1.286</v>
      </c>
      <c r="O45" s="4">
        <v>69.21052631578948</v>
      </c>
      <c r="P45" s="35">
        <v>3.7144886363636367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3.7144886368436367</v>
      </c>
      <c r="AH45" s="38" t="str">
        <f t="shared" si="19"/>
        <v xml:space="preserve"> </v>
      </c>
      <c r="AI45" s="1">
        <f t="shared" si="29"/>
        <v>14</v>
      </c>
      <c r="AJ45" s="1" t="str">
        <f t="shared" si="30"/>
        <v xml:space="preserve"> </v>
      </c>
      <c r="AK45" s="25">
        <f t="shared" si="22"/>
        <v>69.21052631626948</v>
      </c>
      <c r="AL45" s="25" t="str">
        <f t="shared" si="23"/>
        <v xml:space="preserve"> </v>
      </c>
      <c r="AM45" s="1">
        <f t="shared" si="31"/>
        <v>2</v>
      </c>
      <c r="AN45" s="1" t="str">
        <f t="shared" si="32"/>
        <v xml:space="preserve"> </v>
      </c>
      <c r="AO45" t="s">
        <v>727</v>
      </c>
      <c r="AP45" t="s">
        <v>1250</v>
      </c>
      <c r="AQ45" s="22">
        <v>-44.169477781837884</v>
      </c>
      <c r="AR45" s="21">
        <v>18.741453128998884</v>
      </c>
      <c r="AS45">
        <v>-4.6519872817126213</v>
      </c>
      <c r="AT45">
        <v>44.169477781837884</v>
      </c>
      <c r="AU45">
        <v>-18.741453128998884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14</v>
      </c>
      <c r="D46" s="4">
        <v>1</v>
      </c>
      <c r="E46" s="4">
        <v>9</v>
      </c>
      <c r="F46" s="4">
        <v>24</v>
      </c>
      <c r="G46" s="4">
        <v>30.100000381469727</v>
      </c>
      <c r="H46" s="4">
        <v>25.24</v>
      </c>
      <c r="I46" s="34">
        <v>32393.67809252939</v>
      </c>
      <c r="J46" s="35">
        <v>23.788878416588123</v>
      </c>
      <c r="K46" s="35">
        <v>20.079554494828955</v>
      </c>
      <c r="L46" s="35">
        <v>16.776016248839369</v>
      </c>
      <c r="M46" s="35">
        <v>15.12173115398409</v>
      </c>
      <c r="N46" s="4">
        <v>1.2570000000000001</v>
      </c>
      <c r="O46" s="4">
        <v>-10.85106382978722</v>
      </c>
      <c r="P46" s="35">
        <v>2.3811410459587954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0.19255152115044891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6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2.3811410464487954</v>
      </c>
      <c r="AH46" s="38" t="str">
        <f t="shared" si="19"/>
        <v xml:space="preserve"> </v>
      </c>
      <c r="AI46" s="1">
        <f t="shared" si="29"/>
        <v>25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-56.623025899822288</v>
      </c>
      <c r="AR46" s="21">
        <v>-81.030661719298706</v>
      </c>
      <c r="AS46">
        <v>19.255152066044889</v>
      </c>
      <c r="AT46">
        <v>56.623025899822288</v>
      </c>
      <c r="AU46">
        <v>81.030661719298706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43879.360076851852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13.491236117740875</v>
      </c>
      <c r="K6" s="32">
        <v>12.616298817364866</v>
      </c>
      <c r="L6" s="32">
        <v>8.2022786505484202</v>
      </c>
      <c r="M6" s="32">
        <v>7.8665737336685266</v>
      </c>
      <c r="N6" s="32"/>
      <c r="O6" s="32"/>
      <c r="P6" s="32">
        <v>4.5898939514117787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10</v>
      </c>
      <c r="D7" s="4">
        <v>4</v>
      </c>
      <c r="E7" s="4">
        <v>12</v>
      </c>
      <c r="F7" s="4">
        <v>26</v>
      </c>
      <c r="G7" s="4">
        <v>2325</v>
      </c>
      <c r="H7" s="4">
        <v>2103.5</v>
      </c>
      <c r="I7" s="34">
        <v>34278.180805220036</v>
      </c>
      <c r="J7" s="35">
        <v>9.6216062112691727</v>
      </c>
      <c r="K7" s="35">
        <v>9.8045133594747913</v>
      </c>
      <c r="L7" s="35">
        <v>4.3427939985819686</v>
      </c>
      <c r="M7" s="35">
        <v>4.3880390914451421</v>
      </c>
      <c r="N7" s="4">
        <v>2.8410000000000002</v>
      </c>
      <c r="O7" s="4">
        <v>11.41176470588235</v>
      </c>
      <c r="P7" s="35">
        <v>4.0497555459568613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-0.47053810488484182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4.0497555460568613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45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28.682545266427951</v>
      </c>
      <c r="AR7" s="21">
        <v>47.053810488484181</v>
      </c>
      <c r="AS7">
        <v>10.530068932731162</v>
      </c>
      <c r="AT7">
        <v>-28.682545266427951</v>
      </c>
      <c r="AU7">
        <v>-47.053810488484181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16</v>
      </c>
      <c r="D8" s="4">
        <v>2</v>
      </c>
      <c r="E8" s="4">
        <v>6</v>
      </c>
      <c r="F8" s="4">
        <v>24</v>
      </c>
      <c r="G8" s="4">
        <v>2825</v>
      </c>
      <c r="H8" s="4">
        <v>2673</v>
      </c>
      <c r="I8" s="34">
        <v>27501.421455861873</v>
      </c>
      <c r="J8" s="35">
        <v>19.285714285714285</v>
      </c>
      <c r="K8" s="35">
        <v>18.109756097560975</v>
      </c>
      <c r="L8" s="35">
        <v>9.6502616334283005</v>
      </c>
      <c r="M8" s="35">
        <v>8.9053654479663553</v>
      </c>
      <c r="N8" s="4">
        <v>1.476</v>
      </c>
      <c r="O8" s="4">
        <v>7.3454545454545439</v>
      </c>
      <c r="P8" s="35">
        <v>1.8967452300785634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-42.949942595354273</v>
      </c>
      <c r="AR8" s="21">
        <v>-17.653423451824146</v>
      </c>
      <c r="AS8">
        <v>5.6864945753834606</v>
      </c>
      <c r="AT8">
        <v>42.949942595354273</v>
      </c>
      <c r="AU8">
        <v>17.653423451824146</v>
      </c>
      <c r="AV8" t="s">
        <v>1920</v>
      </c>
    </row>
    <row r="9" spans="1:48" x14ac:dyDescent="0.25">
      <c r="A9" s="14">
        <v>1.2E-10</v>
      </c>
      <c r="B9" t="s">
        <v>818</v>
      </c>
      <c r="C9" s="4">
        <v>4</v>
      </c>
      <c r="D9" s="4">
        <v>9</v>
      </c>
      <c r="E9" s="4">
        <v>6</v>
      </c>
      <c r="F9" s="4">
        <v>19</v>
      </c>
      <c r="G9" s="4">
        <v>2100</v>
      </c>
      <c r="H9" s="4">
        <v>2313</v>
      </c>
      <c r="I9" s="34">
        <v>8827.457985286248</v>
      </c>
      <c r="J9" s="35">
        <v>16.59253945480631</v>
      </c>
      <c r="K9" s="35">
        <v>18.056206088992976</v>
      </c>
      <c r="L9" s="35" t="s">
        <v>1238</v>
      </c>
      <c r="M9" s="35" t="s">
        <v>1238</v>
      </c>
      <c r="N9" s="4">
        <v>1.3940000000000001</v>
      </c>
      <c r="O9" s="4">
        <v>1.900584795321639</v>
      </c>
      <c r="P9" s="35">
        <v>5.3523562472978821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5.3523562474178821</v>
      </c>
      <c r="AH9" s="38" t="str">
        <f t="shared" si="19"/>
        <v xml:space="preserve"> </v>
      </c>
      <c r="AI9" s="1">
        <f t="shared" si="20"/>
        <v>29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-22.987540281703644</v>
      </c>
      <c r="AR9" s="21" t="e">
        <v>#VALUE!</v>
      </c>
      <c r="AS9">
        <v>-9.2088197146562916</v>
      </c>
      <c r="AT9">
        <v>22.987540281703644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13</v>
      </c>
      <c r="D10" s="4">
        <v>0</v>
      </c>
      <c r="E10" s="4">
        <v>6</v>
      </c>
      <c r="F10" s="4">
        <v>19</v>
      </c>
      <c r="G10" s="4">
        <v>2700</v>
      </c>
      <c r="H10" s="4">
        <v>2719</v>
      </c>
      <c r="I10" s="34">
        <v>15953.380226381534</v>
      </c>
      <c r="J10" s="35">
        <v>15.653425446171561</v>
      </c>
      <c r="K10" s="35">
        <v>13.858307849133539</v>
      </c>
      <c r="L10" s="35">
        <v>8.3475938989513825</v>
      </c>
      <c r="M10" s="35">
        <v>7.1238415229417509</v>
      </c>
      <c r="N10" s="4">
        <v>1.962</v>
      </c>
      <c r="O10" s="4">
        <v>12.629161882893225</v>
      </c>
      <c r="P10" s="35">
        <v>1.6366311143802867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-16.026621353008718</v>
      </c>
      <c r="AR10" s="21">
        <v>-1.7716448635068716</v>
      </c>
      <c r="AS10">
        <v>-0.69878631849944473</v>
      </c>
      <c r="AT10">
        <v>16.026621353008718</v>
      </c>
      <c r="AU10">
        <v>1.7716448635068716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8</v>
      </c>
      <c r="D11" s="4">
        <v>5</v>
      </c>
      <c r="E11" s="4">
        <v>8</v>
      </c>
      <c r="F11" s="4">
        <v>21</v>
      </c>
      <c r="G11" s="4">
        <v>925</v>
      </c>
      <c r="H11" s="4">
        <v>877.2</v>
      </c>
      <c r="I11" s="34">
        <v>11237.991746422851</v>
      </c>
      <c r="J11" s="35">
        <v>22.006205233950432</v>
      </c>
      <c r="K11" s="35">
        <v>21.589421043913489</v>
      </c>
      <c r="L11" s="35">
        <v>5.7008484815201266</v>
      </c>
      <c r="M11" s="35">
        <v>5.7639413648719247</v>
      </c>
      <c r="N11" s="4">
        <v>0.51800000000000002</v>
      </c>
      <c r="O11" s="4">
        <v>0.58252427184466071</v>
      </c>
      <c r="P11" s="35">
        <v>2.2633138824911678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-0.30496771392435484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11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2.2633138826311678</v>
      </c>
      <c r="AH11" s="38" t="str">
        <f t="shared" si="19"/>
        <v xml:space="preserve"> </v>
      </c>
      <c r="AI11" s="1">
        <f t="shared" si="20"/>
        <v>75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>
        <v>-63.114817959582183</v>
      </c>
      <c r="AR11" s="21">
        <v>30.496771392435484</v>
      </c>
      <c r="AS11">
        <v>5.4491564067487452</v>
      </c>
      <c r="AT11">
        <v>63.114817959582183</v>
      </c>
      <c r="AU11">
        <v>-30.496771392435484</v>
      </c>
      <c r="AV11" t="s">
        <v>1923</v>
      </c>
    </row>
    <row r="12" spans="1:48" x14ac:dyDescent="0.25">
      <c r="A12" s="14">
        <v>1.4999999999999997E-10</v>
      </c>
      <c r="B12" t="s">
        <v>1227</v>
      </c>
      <c r="C12" s="4">
        <v>9</v>
      </c>
      <c r="D12" s="4">
        <v>3</v>
      </c>
      <c r="E12" s="4">
        <v>10</v>
      </c>
      <c r="F12" s="4">
        <v>22</v>
      </c>
      <c r="G12" s="4">
        <v>600</v>
      </c>
      <c r="H12" s="4">
        <v>602.79999999999995</v>
      </c>
      <c r="I12" s="34">
        <v>7209.3910291317507</v>
      </c>
      <c r="J12" s="35">
        <v>30.444444444444439</v>
      </c>
      <c r="K12" s="35">
        <v>27.153153153153152</v>
      </c>
      <c r="L12" s="35">
        <v>23.276569721115536</v>
      </c>
      <c r="M12" s="35">
        <v>21.63858888888889</v>
      </c>
      <c r="N12" s="4">
        <v>0.222</v>
      </c>
      <c r="O12" s="4">
        <v>9.9009900990098956</v>
      </c>
      <c r="P12" s="35">
        <v>1.2110152621101526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1227</v>
      </c>
      <c r="AP12" t="s">
        <v>1262</v>
      </c>
      <c r="AQ12" s="22">
        <v>-125.66089703529997</v>
      </c>
      <c r="AR12" s="21">
        <v>-183.78174788732906</v>
      </c>
      <c r="AS12">
        <v>-0.4644990046449804</v>
      </c>
      <c r="AT12">
        <v>125.66089703529997</v>
      </c>
      <c r="AU12">
        <v>183.78174788732906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0</v>
      </c>
      <c r="E13" s="4">
        <v>13</v>
      </c>
      <c r="F13" s="4">
        <v>22</v>
      </c>
      <c r="G13" s="4">
        <v>460.61798095703125</v>
      </c>
      <c r="H13" s="4">
        <v>412.8</v>
      </c>
      <c r="I13" s="34">
        <v>21039.091632157066</v>
      </c>
      <c r="J13" s="35">
        <v>7.2041884816753923</v>
      </c>
      <c r="K13" s="35">
        <v>7.3582887700534751</v>
      </c>
      <c r="L13" s="35" t="s">
        <v>1238</v>
      </c>
      <c r="M13" s="35" t="s">
        <v>1238</v>
      </c>
      <c r="N13" s="4">
        <v>0.57300000000000006</v>
      </c>
      <c r="O13" s="4">
        <v>-1.8835616438355993</v>
      </c>
      <c r="P13" s="35">
        <v>7.8003875968992249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-0.46600975486583196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7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7.8003875970592249</v>
      </c>
      <c r="AH13" s="38" t="str">
        <f t="shared" si="19"/>
        <v xml:space="preserve"> </v>
      </c>
      <c r="AI13" s="1">
        <f t="shared" si="20"/>
        <v>6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46.600975486583195</v>
      </c>
      <c r="AR13" s="21" t="e">
        <v>#VALUE!</v>
      </c>
      <c r="AS13">
        <v>11.583813216335081</v>
      </c>
      <c r="AT13">
        <v>-46.600975486583195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1228</v>
      </c>
      <c r="C14" s="4">
        <v>8</v>
      </c>
      <c r="D14" s="4">
        <v>2</v>
      </c>
      <c r="E14" s="4">
        <v>7</v>
      </c>
      <c r="F14" s="4">
        <v>17</v>
      </c>
      <c r="G14" s="4">
        <v>4700</v>
      </c>
      <c r="H14" s="4">
        <v>5230</v>
      </c>
      <c r="I14" s="34">
        <v>10976.746088016445</v>
      </c>
      <c r="J14" s="35" t="s">
        <v>1238</v>
      </c>
      <c r="K14" s="35" t="s">
        <v>1238</v>
      </c>
      <c r="L14" s="35" t="s">
        <v>1238</v>
      </c>
      <c r="M14" s="35">
        <v>36.063864077255964</v>
      </c>
      <c r="N14" s="4">
        <v>1.083</v>
      </c>
      <c r="O14" s="4">
        <v>19.141914191419136</v>
      </c>
      <c r="P14" s="35">
        <v>0.92351816443594648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 xml:space="preserve"> </v>
      </c>
      <c r="X14" s="37" t="str">
        <f t="shared" si="14"/>
        <v xml:space="preserve"> 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1228</v>
      </c>
      <c r="AP14" t="s">
        <v>1293</v>
      </c>
      <c r="AQ14" s="22" t="e">
        <v>#VALUE!</v>
      </c>
      <c r="AR14" s="21" t="e">
        <v>#VALUE!</v>
      </c>
      <c r="AS14">
        <v>-10.133843212237093</v>
      </c>
      <c r="AT14" t="e">
        <v>#VALUE!</v>
      </c>
      <c r="AU14" t="e">
        <v>#VALUE!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24</v>
      </c>
      <c r="D15" s="4">
        <v>4</v>
      </c>
      <c r="E15" s="4">
        <v>6</v>
      </c>
      <c r="F15" s="4">
        <v>34</v>
      </c>
      <c r="G15" s="4">
        <v>8320.84765625</v>
      </c>
      <c r="H15" s="4">
        <v>7377</v>
      </c>
      <c r="I15" s="34">
        <v>125801.36764671112</v>
      </c>
      <c r="J15" s="35">
        <v>26.636320538201606</v>
      </c>
      <c r="K15" s="35">
        <v>22.857443399377107</v>
      </c>
      <c r="L15" s="35">
        <v>21.12921437894277</v>
      </c>
      <c r="M15" s="35">
        <v>17.607034434996496</v>
      </c>
      <c r="N15" s="4">
        <v>4.194</v>
      </c>
      <c r="O15" s="4">
        <v>19.828571428571426</v>
      </c>
      <c r="P15" s="35">
        <v>2.9583540437214086</v>
      </c>
      <c r="Q15" s="36">
        <f t="shared" si="7"/>
        <v>70.588235294297647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13</v>
      </c>
      <c r="AF15" s="1" t="str">
        <f t="shared" si="4"/>
        <v xml:space="preserve"> </v>
      </c>
      <c r="AG15" s="38">
        <f t="shared" si="18"/>
        <v>2.9583540439014087</v>
      </c>
      <c r="AH15" s="38" t="str">
        <f t="shared" si="19"/>
        <v xml:space="preserve"> </v>
      </c>
      <c r="AI15" s="1">
        <f t="shared" si="20"/>
        <v>60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-97.434247727493556</v>
      </c>
      <c r="AR15" s="21">
        <v>-157.60176262153723</v>
      </c>
      <c r="AS15">
        <v>12.79446463670868</v>
      </c>
      <c r="AT15">
        <v>97.434247727493556</v>
      </c>
      <c r="AU15">
        <v>157.60176262153723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13</v>
      </c>
      <c r="D16" s="4">
        <v>1</v>
      </c>
      <c r="E16" s="4">
        <v>9</v>
      </c>
      <c r="F16" s="4">
        <v>23</v>
      </c>
      <c r="G16" s="4">
        <v>660</v>
      </c>
      <c r="H16" s="4">
        <v>638.20000000000005</v>
      </c>
      <c r="I16" s="34">
        <v>26590.488950858147</v>
      </c>
      <c r="J16" s="35">
        <v>13.934497816593888</v>
      </c>
      <c r="K16" s="35">
        <v>13.464135021097047</v>
      </c>
      <c r="L16" s="35">
        <v>10.203462455509865</v>
      </c>
      <c r="M16" s="35">
        <v>9.6218517550035205</v>
      </c>
      <c r="N16" s="4">
        <v>0.45800000000000002</v>
      </c>
      <c r="O16" s="4">
        <v>6.7599067599067659</v>
      </c>
      <c r="P16" s="35">
        <v>3.7605766217486676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3.7605766219386676</v>
      </c>
      <c r="AH16" s="38" t="str">
        <f t="shared" si="19"/>
        <v xml:space="preserve"> </v>
      </c>
      <c r="AI16" s="1">
        <f t="shared" si="20"/>
        <v>50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-3.2855528951133417</v>
      </c>
      <c r="AR16" s="21">
        <v>-24.39790075685422</v>
      </c>
      <c r="AS16">
        <v>3.4158570980883596</v>
      </c>
      <c r="AT16">
        <v>3.2855528951133417</v>
      </c>
      <c r="AU16">
        <v>24.39790075685422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15</v>
      </c>
      <c r="D17" s="4">
        <v>2</v>
      </c>
      <c r="E17" s="4">
        <v>7</v>
      </c>
      <c r="F17" s="4">
        <v>24</v>
      </c>
      <c r="G17" s="4">
        <v>205</v>
      </c>
      <c r="H17" s="4">
        <v>177.7</v>
      </c>
      <c r="I17" s="34">
        <v>40007.831397207039</v>
      </c>
      <c r="J17" s="35">
        <v>7.8628318584070787</v>
      </c>
      <c r="K17" s="35">
        <v>7.5617021276595739</v>
      </c>
      <c r="L17" s="35" t="s">
        <v>1238</v>
      </c>
      <c r="M17" s="35" t="s">
        <v>1238</v>
      </c>
      <c r="N17" s="4">
        <v>0.23500000000000001</v>
      </c>
      <c r="O17" s="4">
        <v>-4.8582995951416938</v>
      </c>
      <c r="P17" s="35">
        <v>5.4023635340461453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0.15362971319943727</v>
      </c>
      <c r="T17" s="37" t="str">
        <f t="shared" si="10"/>
        <v/>
      </c>
      <c r="U17" s="37" t="str">
        <f t="shared" si="11"/>
        <v/>
      </c>
      <c r="V17" s="37">
        <f t="shared" si="12"/>
        <v>-0.41718966373529609</v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>
        <f t="shared" si="15"/>
        <v>9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17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5.4023635342461453</v>
      </c>
      <c r="AH17" s="38" t="str">
        <f t="shared" si="19"/>
        <v xml:space="preserve"> </v>
      </c>
      <c r="AI17" s="1">
        <f t="shared" si="20"/>
        <v>28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752</v>
      </c>
      <c r="AP17" t="s">
        <v>1246</v>
      </c>
      <c r="AQ17" s="22">
        <v>41.718966373529611</v>
      </c>
      <c r="AR17" s="21" t="e">
        <v>#VALUE!</v>
      </c>
      <c r="AS17">
        <v>15.362971299943728</v>
      </c>
      <c r="AT17">
        <v>-41.718966373529611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17</v>
      </c>
      <c r="D18" s="4">
        <v>1</v>
      </c>
      <c r="E18" s="4">
        <v>6</v>
      </c>
      <c r="F18" s="4">
        <v>24</v>
      </c>
      <c r="G18" s="4">
        <v>3863.94873046875</v>
      </c>
      <c r="H18" s="4">
        <v>3331.5</v>
      </c>
      <c r="I18" s="34">
        <v>99308.976515140079</v>
      </c>
      <c r="J18" s="35">
        <v>10.381738859457775</v>
      </c>
      <c r="K18" s="35">
        <v>9.8975044563279848</v>
      </c>
      <c r="L18" s="35">
        <v>10.438656072356883</v>
      </c>
      <c r="M18" s="35">
        <v>9.9806226651592116</v>
      </c>
      <c r="N18" s="4">
        <v>3.2090000000000001</v>
      </c>
      <c r="O18" s="4">
        <v>1.7115689381933383</v>
      </c>
      <c r="P18" s="35">
        <v>6.7357046375506542</v>
      </c>
      <c r="Q18" s="36">
        <f t="shared" si="7"/>
        <v>70.833333333543322</v>
      </c>
      <c r="R18" s="36" t="str">
        <f t="shared" si="8"/>
        <v xml:space="preserve"> </v>
      </c>
      <c r="S18" s="37">
        <f t="shared" si="9"/>
        <v>0.15982252173746511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16</v>
      </c>
      <c r="AD18" s="1" t="str">
        <f t="shared" si="17"/>
        <v xml:space="preserve"> </v>
      </c>
      <c r="AE18" s="1">
        <f t="shared" si="3"/>
        <v>12</v>
      </c>
      <c r="AF18" s="1" t="str">
        <f t="shared" si="4"/>
        <v xml:space="preserve"> </v>
      </c>
      <c r="AG18" s="38">
        <f t="shared" si="18"/>
        <v>6.7357046377606542</v>
      </c>
      <c r="AH18" s="38" t="str">
        <f t="shared" si="19"/>
        <v xml:space="preserve"> </v>
      </c>
      <c r="AI18" s="1">
        <f t="shared" si="20"/>
        <v>12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23.048275422250853</v>
      </c>
      <c r="AR18" s="21">
        <v>-27.265318786248915</v>
      </c>
      <c r="AS18">
        <v>15.982252152746511</v>
      </c>
      <c r="AT18">
        <v>-23.048275422250853</v>
      </c>
      <c r="AU18">
        <v>27.265318786248915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9</v>
      </c>
      <c r="D19" s="4">
        <v>1</v>
      </c>
      <c r="E19" s="4">
        <v>9</v>
      </c>
      <c r="F19" s="4">
        <v>19</v>
      </c>
      <c r="G19" s="4">
        <v>836.5</v>
      </c>
      <c r="H19" s="4">
        <v>870.4</v>
      </c>
      <c r="I19" s="34">
        <v>11518.578322424597</v>
      </c>
      <c r="J19" s="35">
        <v>12.122562674094709</v>
      </c>
      <c r="K19" s="35">
        <v>11.746288798920379</v>
      </c>
      <c r="L19" s="35">
        <v>9.301706266244155</v>
      </c>
      <c r="M19" s="35">
        <v>9.0028750839140592</v>
      </c>
      <c r="N19" s="4">
        <v>0.74099999999999999</v>
      </c>
      <c r="O19" s="4">
        <v>2.6315789473684235</v>
      </c>
      <c r="P19" s="35">
        <v>5.4113051470588234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5.4113051472788234</v>
      </c>
      <c r="AH19" s="38" t="str">
        <f t="shared" si="19"/>
        <v xml:space="preserve"> </v>
      </c>
      <c r="AI19" s="1">
        <f t="shared" si="20"/>
        <v>27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10.144907640052125</v>
      </c>
      <c r="AR19" s="21">
        <v>-13.403929109653268</v>
      </c>
      <c r="AS19">
        <v>-3.8947610294117641</v>
      </c>
      <c r="AT19">
        <v>-10.144907640052125</v>
      </c>
      <c r="AU19">
        <v>13.403929109653268</v>
      </c>
      <c r="AV19" t="s">
        <v>1931</v>
      </c>
    </row>
    <row r="20" spans="1:48" x14ac:dyDescent="0.25">
      <c r="A20" s="14">
        <v>2.299999999999999E-10</v>
      </c>
      <c r="B20" t="s">
        <v>1229</v>
      </c>
      <c r="C20" s="4">
        <v>6</v>
      </c>
      <c r="D20" s="4">
        <v>4</v>
      </c>
      <c r="E20" s="4">
        <v>20</v>
      </c>
      <c r="F20" s="4">
        <v>30</v>
      </c>
      <c r="G20" s="4">
        <v>1800</v>
      </c>
      <c r="H20" s="4">
        <v>1691.6</v>
      </c>
      <c r="I20" s="34">
        <v>122851.98582381418</v>
      </c>
      <c r="J20" s="35">
        <v>11.581845416277329</v>
      </c>
      <c r="K20" s="35">
        <v>11.074228010123107</v>
      </c>
      <c r="L20" s="35">
        <v>5.7186955352916247</v>
      </c>
      <c r="M20" s="35">
        <v>5.7691662283784009</v>
      </c>
      <c r="N20" s="4">
        <v>1.9850000000000001</v>
      </c>
      <c r="O20" s="4">
        <v>12.720045428733673</v>
      </c>
      <c r="P20" s="35">
        <v>6.3005113931490371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-0.30279184859084718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12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6.3005113933790371</v>
      </c>
      <c r="AH20" s="38" t="str">
        <f t="shared" si="19"/>
        <v xml:space="preserve"> </v>
      </c>
      <c r="AI20" s="1">
        <f t="shared" si="20"/>
        <v>18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1229</v>
      </c>
      <c r="AP20" t="s">
        <v>1242</v>
      </c>
      <c r="AQ20" s="22">
        <v>14.152822504920159</v>
      </c>
      <c r="AR20" s="21">
        <v>30.279184859084719</v>
      </c>
      <c r="AS20">
        <v>6.4081343107117661</v>
      </c>
      <c r="AT20">
        <v>-14.152822504920159</v>
      </c>
      <c r="AU20">
        <v>-30.279184859084719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4</v>
      </c>
      <c r="D21" s="4">
        <v>6</v>
      </c>
      <c r="E21" s="4">
        <v>9</v>
      </c>
      <c r="F21" s="4">
        <v>19</v>
      </c>
      <c r="G21" s="4">
        <v>4510</v>
      </c>
      <c r="H21" s="4">
        <v>5336</v>
      </c>
      <c r="I21" s="34">
        <v>8729.7084588865382</v>
      </c>
      <c r="J21" s="35">
        <v>12.593816379513807</v>
      </c>
      <c r="K21" s="35">
        <v>15.547785547785548</v>
      </c>
      <c r="L21" s="35">
        <v>8.109067918454322</v>
      </c>
      <c r="M21" s="35">
        <v>10.762524636838274</v>
      </c>
      <c r="N21" s="4">
        <v>3.4319999999999999</v>
      </c>
      <c r="O21" s="4">
        <v>-26.963183656097041</v>
      </c>
      <c r="P21" s="35">
        <v>4.5745877061469269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>
        <f t="shared" si="10"/>
        <v>-0.15479760095940034</v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>
        <f t="shared" si="17"/>
        <v>2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4.5745877063869269</v>
      </c>
      <c r="AH21" s="38" t="str">
        <f t="shared" si="19"/>
        <v xml:space="preserve"> </v>
      </c>
      <c r="AI21" s="1">
        <f t="shared" si="20"/>
        <v>40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6.6518718551442984</v>
      </c>
      <c r="AR21" s="21">
        <v>1.1364004573029995</v>
      </c>
      <c r="AS21">
        <v>-15.479760119940034</v>
      </c>
      <c r="AT21">
        <v>-6.6518718551442984</v>
      </c>
      <c r="AU21">
        <v>-1.1364004573029995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4</v>
      </c>
      <c r="D22" s="4">
        <v>6</v>
      </c>
      <c r="E22" s="4">
        <v>9</v>
      </c>
      <c r="F22" s="4">
        <v>19</v>
      </c>
      <c r="G22" s="4">
        <v>580</v>
      </c>
      <c r="H22" s="4">
        <v>580.6</v>
      </c>
      <c r="I22" s="34">
        <v>6991.6386685694479</v>
      </c>
      <c r="J22" s="35">
        <v>17.487951807228914</v>
      </c>
      <c r="K22" s="35">
        <v>17.593939393939394</v>
      </c>
      <c r="L22" s="35">
        <v>19.258878412929306</v>
      </c>
      <c r="M22" s="35">
        <v>20.439447071386798</v>
      </c>
      <c r="N22" s="4">
        <v>0.33</v>
      </c>
      <c r="O22" s="4">
        <v>-5.4441260744985716</v>
      </c>
      <c r="P22" s="35">
        <v>5.511539786427833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5.5115397866778331</v>
      </c>
      <c r="AH22" s="38" t="str">
        <f t="shared" si="19"/>
        <v xml:space="preserve"> </v>
      </c>
      <c r="AI22" s="1">
        <f t="shared" si="20"/>
        <v>26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-29.624532953154571</v>
      </c>
      <c r="AR22" s="21">
        <v>-134.7991239195662</v>
      </c>
      <c r="AS22">
        <v>-0.10334137099552443</v>
      </c>
      <c r="AT22">
        <v>29.624532953154571</v>
      </c>
      <c r="AU22">
        <v>134.7991239195662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7</v>
      </c>
      <c r="D23" s="4">
        <v>6</v>
      </c>
      <c r="E23" s="4">
        <v>3</v>
      </c>
      <c r="F23" s="4">
        <v>16</v>
      </c>
      <c r="G23" s="4">
        <v>2150</v>
      </c>
      <c r="H23" s="4">
        <v>1936</v>
      </c>
      <c r="I23" s="34">
        <v>8473.824270133553</v>
      </c>
      <c r="J23" s="35">
        <v>15.160532498042285</v>
      </c>
      <c r="K23" s="35">
        <v>15.28018942383583</v>
      </c>
      <c r="L23" s="35">
        <v>10.534212622930411</v>
      </c>
      <c r="M23" s="35">
        <v>10.932988372093023</v>
      </c>
      <c r="N23" s="4">
        <v>1.2770000000000001</v>
      </c>
      <c r="O23" s="4">
        <v>-1.4660493827160419</v>
      </c>
      <c r="P23" s="35">
        <v>2.7479338842975207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2.7479338845575207</v>
      </c>
      <c r="AH23" s="38" t="str">
        <f t="shared" si="19"/>
        <v xml:space="preserve"> </v>
      </c>
      <c r="AI23" s="1">
        <f t="shared" si="20"/>
        <v>62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-12.373190756822483</v>
      </c>
      <c r="AR23" s="21">
        <v>-28.430318838608027</v>
      </c>
      <c r="AS23">
        <v>11.053719008264462</v>
      </c>
      <c r="AT23">
        <v>12.373190756822483</v>
      </c>
      <c r="AU23">
        <v>28.430318838608027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20</v>
      </c>
      <c r="D24" s="4">
        <v>1</v>
      </c>
      <c r="E24" s="4">
        <v>6</v>
      </c>
      <c r="F24" s="4">
        <v>27</v>
      </c>
      <c r="G24" s="4">
        <v>570</v>
      </c>
      <c r="H24" s="4">
        <v>461</v>
      </c>
      <c r="I24" s="34">
        <v>121340.54357823235</v>
      </c>
      <c r="J24" s="35">
        <v>12.585494041049477</v>
      </c>
      <c r="K24" s="35">
        <v>11.498455208329272</v>
      </c>
      <c r="L24" s="35">
        <v>4.971838317686279</v>
      </c>
      <c r="M24" s="35">
        <v>4.8246433163083662</v>
      </c>
      <c r="N24" s="4">
        <v>0.52100000000000002</v>
      </c>
      <c r="O24" s="4">
        <v>5.8943089430894355</v>
      </c>
      <c r="P24" s="35">
        <v>7.0108725036819699</v>
      </c>
      <c r="Q24" s="36">
        <f t="shared" si="7"/>
        <v>74.074074074344082</v>
      </c>
      <c r="R24" s="36" t="str">
        <f t="shared" si="8"/>
        <v xml:space="preserve"> </v>
      </c>
      <c r="S24" s="37">
        <f t="shared" si="9"/>
        <v>0.23644251653898049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>
        <f t="shared" si="14"/>
        <v>-0.3938466943751231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>
        <f t="shared" si="16"/>
        <v>9</v>
      </c>
      <c r="AC24" s="1">
        <f t="shared" si="2"/>
        <v>10</v>
      </c>
      <c r="AD24" s="1" t="str">
        <f t="shared" si="17"/>
        <v xml:space="preserve"> </v>
      </c>
      <c r="AE24" s="1">
        <f t="shared" si="3"/>
        <v>9</v>
      </c>
      <c r="AF24" s="1" t="str">
        <f t="shared" si="4"/>
        <v xml:space="preserve"> </v>
      </c>
      <c r="AG24" s="38">
        <f t="shared" si="18"/>
        <v>7.0108725039519699</v>
      </c>
      <c r="AH24" s="38" t="str">
        <f t="shared" si="19"/>
        <v xml:space="preserve"> </v>
      </c>
      <c r="AI24" s="1">
        <f t="shared" si="20"/>
        <v>10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>
        <v>6.7135588524787178</v>
      </c>
      <c r="AR24" s="21">
        <v>39.384669437512308</v>
      </c>
      <c r="AS24">
        <v>23.64425162689805</v>
      </c>
      <c r="AT24">
        <v>-6.7135588524787178</v>
      </c>
      <c r="AU24">
        <v>-39.384669437512308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3</v>
      </c>
      <c r="D25" s="4">
        <v>5</v>
      </c>
      <c r="E25" s="4">
        <v>14</v>
      </c>
      <c r="F25" s="4">
        <v>22</v>
      </c>
      <c r="G25" s="4">
        <v>2090</v>
      </c>
      <c r="H25" s="4">
        <v>2006</v>
      </c>
      <c r="I25" s="34">
        <v>10549.728319171907</v>
      </c>
      <c r="J25" s="35">
        <v>24.613496932515336</v>
      </c>
      <c r="K25" s="35">
        <v>23.516998827667056</v>
      </c>
      <c r="L25" s="35">
        <v>12.729989515988118</v>
      </c>
      <c r="M25" s="35">
        <v>11.077601582563821</v>
      </c>
      <c r="N25" s="4">
        <v>0.85299999999999998</v>
      </c>
      <c r="O25" s="4">
        <v>3.8976857490864694</v>
      </c>
      <c r="P25" s="35">
        <v>2.1984047856430711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2.1984047859230711</v>
      </c>
      <c r="AH25" s="38" t="str">
        <f t="shared" si="19"/>
        <v xml:space="preserve"> </v>
      </c>
      <c r="AI25" s="1">
        <f t="shared" si="20"/>
        <v>79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-82.440635666799807</v>
      </c>
      <c r="AR25" s="21">
        <v>-55.20064677560017</v>
      </c>
      <c r="AS25">
        <v>4.1874376869391883</v>
      </c>
      <c r="AT25">
        <v>82.440635666799807</v>
      </c>
      <c r="AU25">
        <v>55.20064677560017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13</v>
      </c>
      <c r="D26" s="4">
        <v>4</v>
      </c>
      <c r="E26" s="4">
        <v>6</v>
      </c>
      <c r="F26" s="4">
        <v>23</v>
      </c>
      <c r="G26" s="4">
        <v>220</v>
      </c>
      <c r="H26" s="4">
        <v>153.74</v>
      </c>
      <c r="I26" s="34">
        <v>19743.179891592499</v>
      </c>
      <c r="J26" s="35">
        <v>5.8904214559386974</v>
      </c>
      <c r="K26" s="35">
        <v>6.5700854700854698</v>
      </c>
      <c r="L26" s="35">
        <v>4.6919161216371119</v>
      </c>
      <c r="M26" s="35">
        <v>4.4131404972619634</v>
      </c>
      <c r="N26" s="4">
        <v>0.23400000000000001</v>
      </c>
      <c r="O26" s="4">
        <v>-11.026615969581748</v>
      </c>
      <c r="P26" s="35">
        <v>10.016911669051645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0.43098738158309224</v>
      </c>
      <c r="T26" s="37" t="str">
        <f t="shared" si="10"/>
        <v/>
      </c>
      <c r="U26" s="37" t="str">
        <f t="shared" si="11"/>
        <v/>
      </c>
      <c r="V26" s="37">
        <f t="shared" si="12"/>
        <v>-0.56338904719095106</v>
      </c>
      <c r="W26" s="37" t="str">
        <f t="shared" si="13"/>
        <v/>
      </c>
      <c r="X26" s="37">
        <f t="shared" si="14"/>
        <v>-0.42797406409456706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6</v>
      </c>
      <c r="AC26" s="1">
        <f t="shared" si="2"/>
        <v>2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10.016911669341644</v>
      </c>
      <c r="AH26" s="38" t="str">
        <f t="shared" si="19"/>
        <v xml:space="preserve"> </v>
      </c>
      <c r="AI26" s="1">
        <f t="shared" si="20"/>
        <v>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56.338904719095105</v>
      </c>
      <c r="AR26" s="21">
        <v>42.797406409456705</v>
      </c>
      <c r="AS26">
        <v>43.098738129309226</v>
      </c>
      <c r="AT26">
        <v>-56.338904719095105</v>
      </c>
      <c r="AU26">
        <v>-42.797406409456705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11</v>
      </c>
      <c r="D27" s="4">
        <v>0</v>
      </c>
      <c r="E27" s="4">
        <v>5</v>
      </c>
      <c r="F27" s="4">
        <v>16</v>
      </c>
      <c r="G27" s="4">
        <v>3025</v>
      </c>
      <c r="H27" s="4">
        <v>2852</v>
      </c>
      <c r="I27" s="34">
        <v>13468.587261471372</v>
      </c>
      <c r="J27" s="35">
        <v>24.231622300928663</v>
      </c>
      <c r="K27" s="35">
        <v>21.668809809316826</v>
      </c>
      <c r="L27" s="35">
        <v>12.822099060457703</v>
      </c>
      <c r="M27" s="35">
        <v>11.821554048261346</v>
      </c>
      <c r="N27" s="4">
        <v>1.579</v>
      </c>
      <c r="O27" s="4">
        <v>10.807017543859644</v>
      </c>
      <c r="P27" s="35">
        <v>2.007888301105599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2.007888301405599</v>
      </c>
      <c r="AH27" s="38" t="str">
        <f t="shared" si="19"/>
        <v xml:space="preserve"> </v>
      </c>
      <c r="AI27" s="1">
        <f t="shared" si="20"/>
        <v>83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-79.610097173114184</v>
      </c>
      <c r="AR27" s="21">
        <v>-56.323621846234047</v>
      </c>
      <c r="AS27">
        <v>6.0659186535764409</v>
      </c>
      <c r="AT27">
        <v>79.610097173114184</v>
      </c>
      <c r="AU27">
        <v>56.323621846234047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4</v>
      </c>
      <c r="D28" s="4">
        <v>2</v>
      </c>
      <c r="E28" s="4">
        <v>6</v>
      </c>
      <c r="F28" s="4">
        <v>12</v>
      </c>
      <c r="G28" s="4">
        <v>3700</v>
      </c>
      <c r="H28" s="4">
        <v>3103</v>
      </c>
      <c r="I28" s="34">
        <v>28777.449120052064</v>
      </c>
      <c r="J28" s="35">
        <v>9.4478645971855482</v>
      </c>
      <c r="K28" s="35">
        <v>8.9627664149339683</v>
      </c>
      <c r="L28" s="35">
        <v>7.3971534571037267</v>
      </c>
      <c r="M28" s="35">
        <v>6.8641337861418767</v>
      </c>
      <c r="N28" s="4">
        <v>4.4989999999999997</v>
      </c>
      <c r="O28" s="4">
        <v>2.3896222121074087</v>
      </c>
      <c r="P28" s="35">
        <v>5.148364391935436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0.19239445728711899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>
        <f t="shared" si="2"/>
        <v>12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5.1483643922454361</v>
      </c>
      <c r="AH28" s="38" t="str">
        <f t="shared" si="19"/>
        <v xml:space="preserve"> </v>
      </c>
      <c r="AI28" s="1">
        <f t="shared" si="20"/>
        <v>30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>
        <v>29.970356202114967</v>
      </c>
      <c r="AR28" s="21">
        <v>9.8158722441215929</v>
      </c>
      <c r="AS28">
        <v>19.239445697711901</v>
      </c>
      <c r="AT28">
        <v>-29.970356202114967</v>
      </c>
      <c r="AU28">
        <v>-9.8158722441215929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4</v>
      </c>
      <c r="D29" s="4">
        <v>1</v>
      </c>
      <c r="E29" s="4">
        <v>13</v>
      </c>
      <c r="F29" s="4">
        <v>18</v>
      </c>
      <c r="G29" s="4">
        <v>84.5</v>
      </c>
      <c r="H29" s="4">
        <v>72.64</v>
      </c>
      <c r="I29" s="34">
        <v>5494.218701455783</v>
      </c>
      <c r="J29" s="35">
        <v>9.9506849315068511</v>
      </c>
      <c r="K29" s="35">
        <v>8.4465116279069772</v>
      </c>
      <c r="L29" s="35">
        <v>4.1631075899606893</v>
      </c>
      <c r="M29" s="35">
        <v>4.3559837538227262</v>
      </c>
      <c r="N29" s="4">
        <v>8.6000000000000007E-2</v>
      </c>
      <c r="O29" s="4">
        <v>17.808219178082208</v>
      </c>
      <c r="P29" s="35">
        <v>6.8832599118942728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0.16327092543013208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-0.49244499396733665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3</v>
      </c>
      <c r="AC29" s="1">
        <f t="shared" si="2"/>
        <v>15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6.8832599122142728</v>
      </c>
      <c r="AH29" s="38" t="str">
        <f t="shared" si="19"/>
        <v xml:space="preserve"> </v>
      </c>
      <c r="AI29" s="1">
        <f t="shared" si="20"/>
        <v>11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26.243341642936823</v>
      </c>
      <c r="AR29" s="21">
        <v>49.244499396733666</v>
      </c>
      <c r="AS29">
        <v>16.327092511013209</v>
      </c>
      <c r="AT29">
        <v>-26.243341642936823</v>
      </c>
      <c r="AU29">
        <v>-49.244499396733666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5</v>
      </c>
      <c r="D30" s="4">
        <v>5</v>
      </c>
      <c r="E30" s="4">
        <v>14</v>
      </c>
      <c r="F30" s="4">
        <v>24</v>
      </c>
      <c r="G30" s="4">
        <v>1922.5</v>
      </c>
      <c r="H30" s="4">
        <v>1944.5</v>
      </c>
      <c r="I30" s="34">
        <v>40131.601529376894</v>
      </c>
      <c r="J30" s="35">
        <v>23.039099526066352</v>
      </c>
      <c r="K30" s="35">
        <v>22.021517553793885</v>
      </c>
      <c r="L30" s="35">
        <v>14.15075963567128</v>
      </c>
      <c r="M30" s="35">
        <v>13.623643192867853</v>
      </c>
      <c r="N30" s="4">
        <v>0.88300000000000001</v>
      </c>
      <c r="O30" s="4">
        <v>3.6384976525821631</v>
      </c>
      <c r="P30" s="35">
        <v>2.2010799691437386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2.2010799694737386</v>
      </c>
      <c r="AH30" s="38" t="str">
        <f t="shared" si="19"/>
        <v xml:space="preserve"> </v>
      </c>
      <c r="AI30" s="1">
        <f t="shared" si="20"/>
        <v>78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755</v>
      </c>
      <c r="AP30" t="s">
        <v>1248</v>
      </c>
      <c r="AQ30" s="22">
        <v>-70.770856910362028</v>
      </c>
      <c r="AR30" s="21">
        <v>-72.522298236297217</v>
      </c>
      <c r="AS30">
        <v>-1.1313962458215476</v>
      </c>
      <c r="AT30">
        <v>70.770856910362028</v>
      </c>
      <c r="AU30">
        <v>72.522298236297217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3</v>
      </c>
      <c r="D31" s="4">
        <v>4</v>
      </c>
      <c r="E31" s="4">
        <v>13</v>
      </c>
      <c r="F31" s="4">
        <v>20</v>
      </c>
      <c r="G31" s="4">
        <v>5000</v>
      </c>
      <c r="H31" s="4">
        <v>5090</v>
      </c>
      <c r="I31" s="34">
        <v>8525.2838391360037</v>
      </c>
      <c r="J31" s="35">
        <v>27.132196162046906</v>
      </c>
      <c r="K31" s="35">
        <v>26.062467997951867</v>
      </c>
      <c r="L31" s="35">
        <v>17.568319557878954</v>
      </c>
      <c r="M31" s="35">
        <v>16.9000016495545</v>
      </c>
      <c r="N31" s="4">
        <v>1.8760000000000001</v>
      </c>
      <c r="O31" s="4">
        <v>-3.1991744066047385</v>
      </c>
      <c r="P31" s="35">
        <v>1.8585461689587428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-101.10978657002576</v>
      </c>
      <c r="AR31" s="21">
        <v>-114.1882799446749</v>
      </c>
      <c r="AS31">
        <v>-1.7681728880157177</v>
      </c>
      <c r="AT31">
        <v>101.10978657002576</v>
      </c>
      <c r="AU31">
        <v>114.1882799446749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15</v>
      </c>
      <c r="D32" s="4">
        <v>3</v>
      </c>
      <c r="E32" s="4">
        <v>7</v>
      </c>
      <c r="F32" s="4">
        <v>25</v>
      </c>
      <c r="G32" s="4">
        <v>3277.2119140625</v>
      </c>
      <c r="H32" s="4">
        <v>2945</v>
      </c>
      <c r="I32" s="34">
        <v>30125.196025851914</v>
      </c>
      <c r="J32" s="35">
        <v>16.103354085482991</v>
      </c>
      <c r="K32" s="35">
        <v>15.255077229511954</v>
      </c>
      <c r="L32" s="35">
        <v>9.258854199235385</v>
      </c>
      <c r="M32" s="35">
        <v>9.068820107711165</v>
      </c>
      <c r="N32" s="4">
        <v>2.194</v>
      </c>
      <c r="O32" s="4">
        <v>26.309729418537696</v>
      </c>
      <c r="P32" s="35">
        <v>2.2445031624218195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2.2445031627718195</v>
      </c>
      <c r="AH32" s="38" t="str">
        <f t="shared" si="19"/>
        <v xml:space="preserve"> </v>
      </c>
      <c r="AI32" s="1">
        <f t="shared" si="20"/>
        <v>76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-19.361591072497795</v>
      </c>
      <c r="AR32" s="21">
        <v>-12.88148810472709</v>
      </c>
      <c r="AS32">
        <v>11.280540375636683</v>
      </c>
      <c r="AT32">
        <v>19.361591072497795</v>
      </c>
      <c r="AU32">
        <v>12.88148810472709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12</v>
      </c>
      <c r="D33" s="4">
        <v>0</v>
      </c>
      <c r="E33" s="4">
        <v>2</v>
      </c>
      <c r="F33" s="4">
        <v>14</v>
      </c>
      <c r="G33" s="4">
        <v>8000</v>
      </c>
      <c r="H33" s="4">
        <v>6260</v>
      </c>
      <c r="I33" s="34">
        <v>8005.0501121324942</v>
      </c>
      <c r="J33" s="35">
        <v>17.481150516615472</v>
      </c>
      <c r="K33" s="35">
        <v>17.297596021000274</v>
      </c>
      <c r="L33" s="35">
        <v>12.096705322411827</v>
      </c>
      <c r="M33" s="35">
        <v>10.855210280373832</v>
      </c>
      <c r="N33" s="4">
        <v>3.6190000000000002</v>
      </c>
      <c r="O33" s="4">
        <v>1.0329424902289202</v>
      </c>
      <c r="P33" s="35">
        <v>2.3482428115015974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0.27795527192549513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7</v>
      </c>
      <c r="AD33" s="1" t="str">
        <f t="shared" si="17"/>
        <v xml:space="preserve"> </v>
      </c>
      <c r="AE33" s="1">
        <f t="shared" si="3"/>
        <v>3</v>
      </c>
      <c r="AF33" s="1" t="str">
        <f t="shared" si="4"/>
        <v xml:space="preserve"> </v>
      </c>
      <c r="AG33" s="38">
        <f t="shared" si="18"/>
        <v>2.3482428118615974</v>
      </c>
      <c r="AH33" s="38" t="str">
        <f t="shared" si="19"/>
        <v xml:space="preserve"> </v>
      </c>
      <c r="AI33" s="1">
        <f t="shared" si="20"/>
        <v>69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-29.574120295974126</v>
      </c>
      <c r="AR33" s="21">
        <v>-47.479814302614763</v>
      </c>
      <c r="AS33">
        <v>27.795527156549515</v>
      </c>
      <c r="AT33">
        <v>29.574120295974126</v>
      </c>
      <c r="AU33">
        <v>47.479814302614763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11</v>
      </c>
      <c r="D34" s="4">
        <v>3</v>
      </c>
      <c r="E34" s="4">
        <v>12</v>
      </c>
      <c r="F34" s="4">
        <v>26</v>
      </c>
      <c r="G34" s="4">
        <v>3400</v>
      </c>
      <c r="H34" s="4">
        <v>3090</v>
      </c>
      <c r="I34" s="34">
        <v>93846.189879825281</v>
      </c>
      <c r="J34" s="35">
        <v>24.046692607003891</v>
      </c>
      <c r="K34" s="35">
        <v>22.82127031019202</v>
      </c>
      <c r="L34" s="35">
        <v>18.850706956634816</v>
      </c>
      <c r="M34" s="35">
        <v>18.563233114595882</v>
      </c>
      <c r="N34" s="4">
        <v>1.3540000000000001</v>
      </c>
      <c r="O34" s="4">
        <v>3.516819571865446</v>
      </c>
      <c r="P34" s="35">
        <v>2.3462783171521036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2.3462783175221036</v>
      </c>
      <c r="AH34" s="38" t="str">
        <f t="shared" si="19"/>
        <v xml:space="preserve"> </v>
      </c>
      <c r="AI34" s="1">
        <f t="shared" si="20"/>
        <v>70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-78.239357736706339</v>
      </c>
      <c r="AR34" s="21">
        <v>-129.82280607321746</v>
      </c>
      <c r="AS34">
        <v>10.032362459546928</v>
      </c>
      <c r="AT34">
        <v>78.239357736706339</v>
      </c>
      <c r="AU34">
        <v>129.82280607321746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12</v>
      </c>
      <c r="D35" s="4">
        <v>1</v>
      </c>
      <c r="E35" s="4">
        <v>7</v>
      </c>
      <c r="F35" s="4">
        <v>20</v>
      </c>
      <c r="G35" s="4">
        <v>350</v>
      </c>
      <c r="H35" s="4">
        <v>346.9</v>
      </c>
      <c r="I35" s="34">
        <v>6198.929516450763</v>
      </c>
      <c r="J35" s="35">
        <v>12.660583941605838</v>
      </c>
      <c r="K35" s="35">
        <v>13.445736434108527</v>
      </c>
      <c r="L35" s="35" t="s">
        <v>1238</v>
      </c>
      <c r="M35" s="35" t="s">
        <v>1238</v>
      </c>
      <c r="N35" s="4">
        <v>0.27400000000000002</v>
      </c>
      <c r="O35" s="4">
        <v>-16.969696969696969</v>
      </c>
      <c r="P35" s="35">
        <v>6.7166330354569048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6.7166330358369049</v>
      </c>
      <c r="AH35" s="38" t="str">
        <f t="shared" si="19"/>
        <v xml:space="preserve"> </v>
      </c>
      <c r="AI35" s="1">
        <f t="shared" si="20"/>
        <v>14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6.1569760464182828</v>
      </c>
      <c r="AR35" s="21" t="e">
        <v>#VALUE!</v>
      </c>
      <c r="AS35">
        <v>0.89362928797924734</v>
      </c>
      <c r="AT35">
        <v>-6.1569760464182828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945</v>
      </c>
      <c r="C36" s="4">
        <v>3</v>
      </c>
      <c r="D36" s="4">
        <v>2</v>
      </c>
      <c r="E36" s="4">
        <v>9</v>
      </c>
      <c r="F36" s="4">
        <v>14</v>
      </c>
      <c r="G36" s="4">
        <v>440</v>
      </c>
      <c r="H36" s="4">
        <v>388.1</v>
      </c>
      <c r="I36" s="34">
        <v>7323.0563058569687</v>
      </c>
      <c r="J36" s="35">
        <v>6.2263699230596394</v>
      </c>
      <c r="K36" s="35">
        <v>6.8061533571906994</v>
      </c>
      <c r="L36" s="35">
        <v>4.3833901750919715</v>
      </c>
      <c r="M36" s="35">
        <v>5.0521005401421242</v>
      </c>
      <c r="N36" s="4">
        <v>0.81</v>
      </c>
      <c r="O36" s="4">
        <v>-56.707642971672897</v>
      </c>
      <c r="P36" s="35">
        <v>9.914026282491589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-0.53848781025542869</v>
      </c>
      <c r="W36" s="37" t="str">
        <f t="shared" si="13"/>
        <v/>
      </c>
      <c r="X36" s="37">
        <f t="shared" si="14"/>
        <v>-0.46558872700589249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3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5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9.9140262828815882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3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>
        <f t="shared" si="23"/>
        <v>-56.707642971282894</v>
      </c>
      <c r="AM36" s="1" t="str">
        <f t="shared" ref="AM36:AM99" si="31">IF(ISERROR((RANK(AK36,AK$7:AK$184,0)))=TRUE," ",((RANK(AK36,AK$7:AK$184,0))))</f>
        <v xml:space="preserve"> </v>
      </c>
      <c r="AN36" s="1">
        <f t="shared" ref="AN36:AN99" si="32">IF(ISERROR((RANK(AL36,AL$7:AL$184,0)))=TRUE," ",((RANK(AL36,AL$7:AL$184,0))))</f>
        <v>3</v>
      </c>
      <c r="AO36" t="s">
        <v>945</v>
      </c>
      <c r="AP36" t="s">
        <v>1242</v>
      </c>
      <c r="AQ36" s="22">
        <v>53.84878102554287</v>
      </c>
      <c r="AR36" s="21">
        <v>46.558872700589248</v>
      </c>
      <c r="AS36">
        <v>13.372842051017763</v>
      </c>
      <c r="AT36">
        <v>-53.84878102554287</v>
      </c>
      <c r="AU36">
        <v>-46.558872700589248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9</v>
      </c>
      <c r="D37" s="4">
        <v>3</v>
      </c>
      <c r="E37" s="4">
        <v>5</v>
      </c>
      <c r="F37" s="4">
        <v>17</v>
      </c>
      <c r="G37" s="4">
        <v>2660</v>
      </c>
      <c r="H37" s="4">
        <v>2824</v>
      </c>
      <c r="I37" s="34">
        <v>33331.386649333668</v>
      </c>
      <c r="J37" s="35">
        <v>36.845262050012835</v>
      </c>
      <c r="K37" s="35">
        <v>35.084016254123114</v>
      </c>
      <c r="L37" s="35">
        <v>22.588214484044492</v>
      </c>
      <c r="M37" s="35">
        <v>20.856881111111111</v>
      </c>
      <c r="N37" s="4">
        <v>1.046</v>
      </c>
      <c r="O37" s="4">
        <v>7.9463364293085732</v>
      </c>
      <c r="P37" s="35">
        <v>1.3488517224619816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-173.10516047941366</v>
      </c>
      <c r="AR37" s="21">
        <v>-175.38950389760535</v>
      </c>
      <c r="AS37">
        <v>-5.8073654390934815</v>
      </c>
      <c r="AT37">
        <v>173.10516047941366</v>
      </c>
      <c r="AU37">
        <v>175.38950389760535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11</v>
      </c>
      <c r="D38" s="4">
        <v>6</v>
      </c>
      <c r="E38" s="4">
        <v>8</v>
      </c>
      <c r="F38" s="4">
        <v>25</v>
      </c>
      <c r="G38" s="4">
        <v>7465</v>
      </c>
      <c r="H38" s="4">
        <v>7598</v>
      </c>
      <c r="I38" s="34">
        <v>22283.206120786497</v>
      </c>
      <c r="J38" s="35">
        <v>19.598255795035179</v>
      </c>
      <c r="K38" s="35">
        <v>18.896844535002337</v>
      </c>
      <c r="L38" s="35">
        <v>13.321808249722558</v>
      </c>
      <c r="M38" s="35">
        <v>11.655852932420364</v>
      </c>
      <c r="N38" s="4">
        <v>5.2250000000000005</v>
      </c>
      <c r="O38" s="4">
        <v>0.9856977193660641</v>
      </c>
      <c r="P38" s="35">
        <v>2.2798165922950648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2.2798165927050649</v>
      </c>
      <c r="AH38" s="38" t="str">
        <f t="shared" si="19"/>
        <v xml:space="preserve"> </v>
      </c>
      <c r="AI38" s="1">
        <f t="shared" si="29"/>
        <v>73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-45.266568785818052</v>
      </c>
      <c r="AR38" s="21">
        <v>-62.415943389485264</v>
      </c>
      <c r="AS38">
        <v>-1.7504606475388207</v>
      </c>
      <c r="AT38">
        <v>45.266568785818052</v>
      </c>
      <c r="AU38">
        <v>62.415943389485264</v>
      </c>
      <c r="AV38" t="s">
        <v>1950</v>
      </c>
    </row>
    <row r="39" spans="1:48" x14ac:dyDescent="0.25">
      <c r="A39" s="14">
        <v>4.200000000000002E-10</v>
      </c>
      <c r="B39" t="s">
        <v>1230</v>
      </c>
      <c r="C39" s="4">
        <v>5</v>
      </c>
      <c r="D39" s="4">
        <v>5</v>
      </c>
      <c r="E39" s="4">
        <v>6</v>
      </c>
      <c r="F39" s="4">
        <v>16</v>
      </c>
      <c r="G39" s="4">
        <v>8500</v>
      </c>
      <c r="H39" s="4">
        <v>8526</v>
      </c>
      <c r="I39" s="34">
        <v>8680.4963914859818</v>
      </c>
      <c r="J39" s="35">
        <v>27.744874715261961</v>
      </c>
      <c r="K39" s="35">
        <v>27.681818181818183</v>
      </c>
      <c r="L39" s="35">
        <v>17.914127389696372</v>
      </c>
      <c r="M39" s="35">
        <v>18.132463775344789</v>
      </c>
      <c r="N39" s="4">
        <v>3.073</v>
      </c>
      <c r="O39" s="4">
        <v>-18.982335881887693</v>
      </c>
      <c r="P39" s="35">
        <v>2.3246539995308466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2.3246539999508467</v>
      </c>
      <c r="AH39" s="38" t="str">
        <f t="shared" si="19"/>
        <v xml:space="preserve"> </v>
      </c>
      <c r="AI39" s="1">
        <f t="shared" si="29"/>
        <v>71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1230</v>
      </c>
      <c r="AP39" t="s">
        <v>1248</v>
      </c>
      <c r="AQ39" s="22">
        <v>-105.65109433358488</v>
      </c>
      <c r="AR39" s="21">
        <v>-118.40427706633206</v>
      </c>
      <c r="AS39">
        <v>-0.30494956603330792</v>
      </c>
      <c r="AT39">
        <v>105.65109433358488</v>
      </c>
      <c r="AU39">
        <v>118.40427706633206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1</v>
      </c>
      <c r="E40" s="4">
        <v>11</v>
      </c>
      <c r="F40" s="4">
        <v>15</v>
      </c>
      <c r="G40" s="4">
        <v>650</v>
      </c>
      <c r="H40" s="4">
        <v>665.4</v>
      </c>
      <c r="I40" s="34">
        <v>6371.8254525411967</v>
      </c>
      <c r="J40" s="35">
        <v>39.126123240046887</v>
      </c>
      <c r="K40" s="35">
        <v>27.803450919776086</v>
      </c>
      <c r="L40" s="35">
        <v>9.3547055999242623</v>
      </c>
      <c r="M40" s="35">
        <v>7.6117419323599194</v>
      </c>
      <c r="N40" s="4">
        <v>0.221</v>
      </c>
      <c r="O40" s="4">
        <v>-52.060737527114966</v>
      </c>
      <c r="P40" s="35">
        <v>1.6653418648447191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>
        <f t="shared" si="23"/>
        <v>-52.060737526684967</v>
      </c>
      <c r="AM40" s="1" t="str">
        <f t="shared" si="31"/>
        <v xml:space="preserve"> </v>
      </c>
      <c r="AN40" s="1">
        <f t="shared" si="32"/>
        <v>1</v>
      </c>
      <c r="AO40" t="s">
        <v>821</v>
      </c>
      <c r="AP40" t="s">
        <v>1242</v>
      </c>
      <c r="AQ40" s="22">
        <v>-190.01140368892013</v>
      </c>
      <c r="AR40" s="21">
        <v>-14.050082891280313</v>
      </c>
      <c r="AS40">
        <v>-2.3143973549744512</v>
      </c>
      <c r="AT40">
        <v>190.01140368892013</v>
      </c>
      <c r="AU40">
        <v>14.050082891280313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19</v>
      </c>
      <c r="D41" s="4">
        <v>1</v>
      </c>
      <c r="E41" s="4">
        <v>5</v>
      </c>
      <c r="F41" s="4">
        <v>25</v>
      </c>
      <c r="G41" s="4">
        <v>270</v>
      </c>
      <c r="H41" s="4">
        <v>236.65</v>
      </c>
      <c r="I41" s="34">
        <v>40975.816442541152</v>
      </c>
      <c r="J41" s="35">
        <v>17.776108866771594</v>
      </c>
      <c r="K41" s="35">
        <v>14.106728596107734</v>
      </c>
      <c r="L41" s="35">
        <v>6.724830586770099</v>
      </c>
      <c r="M41" s="35">
        <v>6.2367835423394711</v>
      </c>
      <c r="N41" s="4">
        <v>0.17300000000000001</v>
      </c>
      <c r="O41" s="4">
        <v>-57.804878048780481</v>
      </c>
      <c r="P41" s="35">
        <v>5.5604930964731247</v>
      </c>
      <c r="Q41" s="36">
        <f t="shared" si="7"/>
        <v>76.000000000439996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>
        <f t="shared" si="27"/>
        <v>7</v>
      </c>
      <c r="AF41" s="1" t="str">
        <f t="shared" si="28"/>
        <v xml:space="preserve"> </v>
      </c>
      <c r="AG41" s="38">
        <f t="shared" si="18"/>
        <v>5.5604930969131248</v>
      </c>
      <c r="AH41" s="38" t="str">
        <f t="shared" si="19"/>
        <v xml:space="preserve"> </v>
      </c>
      <c r="AI41" s="1">
        <f t="shared" si="29"/>
        <v>24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-57.804878048340484</v>
      </c>
      <c r="AM41" s="1" t="str">
        <f t="shared" si="31"/>
        <v xml:space="preserve"> </v>
      </c>
      <c r="AN41" s="1">
        <f t="shared" si="32"/>
        <v>4</v>
      </c>
      <c r="AO41" t="s">
        <v>749</v>
      </c>
      <c r="AP41" t="s">
        <v>1242</v>
      </c>
      <c r="AQ41" s="22">
        <v>-31.760416255676848</v>
      </c>
      <c r="AR41" s="21">
        <v>18.012653882217666</v>
      </c>
      <c r="AS41">
        <v>14.09254172829073</v>
      </c>
      <c r="AT41">
        <v>31.760416255676848</v>
      </c>
      <c r="AU41">
        <v>-18.012653882217666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3</v>
      </c>
      <c r="E42" s="4">
        <v>16</v>
      </c>
      <c r="F42" s="4">
        <v>31</v>
      </c>
      <c r="G42" s="4">
        <v>1835</v>
      </c>
      <c r="H42" s="4">
        <v>1661.6</v>
      </c>
      <c r="I42" s="34">
        <v>108325.19705067191</v>
      </c>
      <c r="J42" s="35">
        <v>13.51993490642799</v>
      </c>
      <c r="K42" s="35">
        <v>14.262660944206008</v>
      </c>
      <c r="L42" s="35">
        <v>10.095665599073053</v>
      </c>
      <c r="M42" s="35">
        <v>10.264176578971796</v>
      </c>
      <c r="N42" s="4">
        <v>1.165</v>
      </c>
      <c r="O42" s="4">
        <v>-5.9725585149314009</v>
      </c>
      <c r="P42" s="35">
        <v>4.8146364949446321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4.8146364953946321</v>
      </c>
      <c r="AH42" s="38" t="str">
        <f t="shared" si="19"/>
        <v xml:space="preserve"> </v>
      </c>
      <c r="AI42" s="1">
        <f t="shared" si="29"/>
        <v>34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-0.21272171383448502</v>
      </c>
      <c r="AR42" s="21">
        <v>-23.08367015058721</v>
      </c>
      <c r="AS42">
        <v>10.435724602792495</v>
      </c>
      <c r="AT42">
        <v>0.21272171383448502</v>
      </c>
      <c r="AU42">
        <v>23.08367015058721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5</v>
      </c>
      <c r="D43" s="4">
        <v>8</v>
      </c>
      <c r="E43" s="4">
        <v>5</v>
      </c>
      <c r="F43" s="4">
        <v>18</v>
      </c>
      <c r="G43" s="4">
        <v>1745</v>
      </c>
      <c r="H43" s="4">
        <v>1690.5</v>
      </c>
      <c r="I43" s="34">
        <v>10420.6558633726</v>
      </c>
      <c r="J43" s="35">
        <v>32.385057471264368</v>
      </c>
      <c r="K43" s="35">
        <v>28.701188455008491</v>
      </c>
      <c r="L43" s="35">
        <v>25.17966666666667</v>
      </c>
      <c r="M43" s="35">
        <v>22.96253123858239</v>
      </c>
      <c r="N43" s="4">
        <v>0.58899999999999997</v>
      </c>
      <c r="O43" s="4">
        <v>13.269230769230758</v>
      </c>
      <c r="P43" s="35">
        <v>2.7624963028689735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2.7624963033289736</v>
      </c>
      <c r="AH43" s="38" t="str">
        <f t="shared" si="19"/>
        <v xml:space="preserve"> </v>
      </c>
      <c r="AI43" s="1">
        <f t="shared" si="29"/>
        <v>61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-140.04514626112177</v>
      </c>
      <c r="AR43" s="21">
        <v>-206.9837997393945</v>
      </c>
      <c r="AS43">
        <v>3.2238982549541495</v>
      </c>
      <c r="AT43">
        <v>140.04514626112177</v>
      </c>
      <c r="AU43">
        <v>206.9837997393945</v>
      </c>
      <c r="AV43" t="s">
        <v>1955</v>
      </c>
    </row>
    <row r="44" spans="1:48" x14ac:dyDescent="0.25">
      <c r="A44" s="14">
        <v>4.7000000000000024E-10</v>
      </c>
      <c r="B44" t="s">
        <v>946</v>
      </c>
      <c r="C44" s="4">
        <v>3</v>
      </c>
      <c r="D44" s="4">
        <v>1</v>
      </c>
      <c r="E44" s="4">
        <v>11</v>
      </c>
      <c r="F44" s="4">
        <v>15</v>
      </c>
      <c r="G44" s="4">
        <v>2030</v>
      </c>
      <c r="H44" s="4">
        <v>2195</v>
      </c>
      <c r="I44" s="34">
        <v>10829.013236721745</v>
      </c>
      <c r="J44" s="35" t="s">
        <v>1238</v>
      </c>
      <c r="K44" s="35">
        <v>37.779690189328747</v>
      </c>
      <c r="L44" s="35">
        <v>30.651117021276594</v>
      </c>
      <c r="M44" s="35">
        <v>25.921383694951345</v>
      </c>
      <c r="N44" s="4">
        <v>0.58099999999999996</v>
      </c>
      <c r="O44" s="4">
        <v>10.246679316888033</v>
      </c>
      <c r="P44" s="35">
        <v>0.76993166287015957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946</v>
      </c>
      <c r="AP44" t="s">
        <v>1293</v>
      </c>
      <c r="AQ44" s="22" t="e">
        <v>#VALUE!</v>
      </c>
      <c r="AR44" s="21">
        <v>-273.69026738962594</v>
      </c>
      <c r="AS44">
        <v>-7.5170842824601403</v>
      </c>
      <c r="AT44" t="e">
        <v>#VALUE!</v>
      </c>
      <c r="AU44">
        <v>273.69026738962594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9</v>
      </c>
      <c r="D45" s="4">
        <v>11</v>
      </c>
      <c r="E45" s="4">
        <v>8</v>
      </c>
      <c r="F45" s="4">
        <v>28</v>
      </c>
      <c r="G45" s="4">
        <v>570.97723388671875</v>
      </c>
      <c r="H45" s="4">
        <v>590.70000000000005</v>
      </c>
      <c r="I45" s="34">
        <v>155930.7200414025</v>
      </c>
      <c r="J45" s="35">
        <v>10.796268227215993</v>
      </c>
      <c r="K45" s="35">
        <v>11.439860968033638</v>
      </c>
      <c r="L45" s="35" t="s">
        <v>1238</v>
      </c>
      <c r="M45" s="35" t="s">
        <v>1238</v>
      </c>
      <c r="N45" s="4">
        <v>0.67100000000000004</v>
      </c>
      <c r="O45" s="4">
        <v>123.66666666666669</v>
      </c>
      <c r="P45" s="35">
        <v>6.6439584767897157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6.6439584772697158</v>
      </c>
      <c r="AH45" s="38" t="str">
        <f t="shared" si="19"/>
        <v xml:space="preserve"> </v>
      </c>
      <c r="AI45" s="1">
        <f t="shared" si="29"/>
        <v>15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737</v>
      </c>
      <c r="AP45" t="s">
        <v>1246</v>
      </c>
      <c r="AQ45" s="22">
        <v>19.975692864651741</v>
      </c>
      <c r="AR45" s="21" t="e">
        <v>#VALUE!</v>
      </c>
      <c r="AS45">
        <v>-3.3388803306723003</v>
      </c>
      <c r="AT45">
        <v>-19.975692864651741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1231</v>
      </c>
      <c r="C46" s="4">
        <v>4</v>
      </c>
      <c r="D46" s="4">
        <v>4</v>
      </c>
      <c r="E46" s="4">
        <v>6</v>
      </c>
      <c r="F46" s="4">
        <v>14</v>
      </c>
      <c r="G46" s="4">
        <v>1372.5</v>
      </c>
      <c r="H46" s="4">
        <v>1340</v>
      </c>
      <c r="I46" s="34">
        <v>5025.2084891397017</v>
      </c>
      <c r="J46" s="35" t="s">
        <v>1238</v>
      </c>
      <c r="K46" s="35">
        <v>21.524475247669248</v>
      </c>
      <c r="L46" s="35" t="s">
        <v>1238</v>
      </c>
      <c r="M46" s="35">
        <v>12.215324538258576</v>
      </c>
      <c r="N46" s="4">
        <v>0.17300000000000001</v>
      </c>
      <c r="O46" s="4">
        <v>-60.948081264108353</v>
      </c>
      <c r="P46" s="35">
        <v>2.5842315225458856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2.5842315230358857</v>
      </c>
      <c r="AH46" s="38" t="str">
        <f t="shared" si="19"/>
        <v xml:space="preserve"> </v>
      </c>
      <c r="AI46" s="1">
        <f t="shared" si="29"/>
        <v>65</v>
      </c>
      <c r="AJ46" s="1" t="str">
        <f t="shared" si="30"/>
        <v xml:space="preserve"> </v>
      </c>
      <c r="AK46" s="25" t="str">
        <f t="shared" si="22"/>
        <v xml:space="preserve"> </v>
      </c>
      <c r="AL46" s="25">
        <f t="shared" si="23"/>
        <v>-60.948081263618356</v>
      </c>
      <c r="AM46" s="1" t="str">
        <f t="shared" si="31"/>
        <v xml:space="preserve"> </v>
      </c>
      <c r="AN46" s="1">
        <f t="shared" si="32"/>
        <v>5</v>
      </c>
      <c r="AO46" t="s">
        <v>1231</v>
      </c>
      <c r="AP46" t="s">
        <v>1246</v>
      </c>
      <c r="AQ46" s="22" t="e">
        <v>#VALUE!</v>
      </c>
      <c r="AR46" s="21" t="e">
        <v>#VALUE!</v>
      </c>
      <c r="AS46">
        <v>2.4253731343283569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28</v>
      </c>
      <c r="D47" s="4">
        <v>2</v>
      </c>
      <c r="E47" s="4">
        <v>1</v>
      </c>
      <c r="F47" s="4">
        <v>31</v>
      </c>
      <c r="G47" s="4">
        <v>700</v>
      </c>
      <c r="H47" s="4">
        <v>640</v>
      </c>
      <c r="I47" s="34">
        <v>16511.507630863322</v>
      </c>
      <c r="J47" s="35">
        <v>6.979992490406481</v>
      </c>
      <c r="K47" s="35">
        <v>6.3664939796410698</v>
      </c>
      <c r="L47" s="35">
        <v>3.740433221762324</v>
      </c>
      <c r="M47" s="35">
        <v>3.4852127605695431</v>
      </c>
      <c r="N47" s="4">
        <v>1.1000000000000001</v>
      </c>
      <c r="O47" s="4">
        <v>-6.3032367972742627</v>
      </c>
      <c r="P47" s="35">
        <v>4.2198534590157077</v>
      </c>
      <c r="Q47" s="36">
        <f t="shared" si="7"/>
        <v>90.32258064566129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-0.48262765327872048</v>
      </c>
      <c r="W47" s="37" t="str">
        <f t="shared" si="13"/>
        <v/>
      </c>
      <c r="X47" s="37">
        <f t="shared" si="14"/>
        <v>-0.54397632888121505</v>
      </c>
      <c r="Y47" s="1" t="str">
        <f t="shared" si="24"/>
        <v xml:space="preserve"> </v>
      </c>
      <c r="Z47" s="1">
        <f t="shared" si="15"/>
        <v>6</v>
      </c>
      <c r="AA47" s="1" t="str">
        <f t="shared" si="25"/>
        <v xml:space="preserve"> </v>
      </c>
      <c r="AB47" s="1">
        <f t="shared" si="16"/>
        <v>2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2</v>
      </c>
      <c r="AF47" s="1" t="str">
        <f t="shared" si="28"/>
        <v xml:space="preserve"> </v>
      </c>
      <c r="AG47" s="38">
        <f t="shared" si="18"/>
        <v>4.2198534595157078</v>
      </c>
      <c r="AH47" s="38" t="str">
        <f t="shared" si="19"/>
        <v xml:space="preserve"> </v>
      </c>
      <c r="AI47" s="1">
        <f t="shared" si="29"/>
        <v>43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>
        <v>48.262765327872046</v>
      </c>
      <c r="AR47" s="21">
        <v>54.397632888121507</v>
      </c>
      <c r="AS47">
        <v>9.375</v>
      </c>
      <c r="AT47">
        <v>-48.262765327872046</v>
      </c>
      <c r="AU47">
        <v>-54.397632888121507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12</v>
      </c>
      <c r="E48" s="4">
        <v>6</v>
      </c>
      <c r="F48" s="4">
        <v>23</v>
      </c>
      <c r="G48" s="4">
        <v>4860</v>
      </c>
      <c r="H48" s="4">
        <v>4829.5</v>
      </c>
      <c r="I48" s="34">
        <v>11425.170670077139</v>
      </c>
      <c r="J48" s="35">
        <v>20.617396259284838</v>
      </c>
      <c r="K48" s="35">
        <v>19.754282094196743</v>
      </c>
      <c r="L48" s="35">
        <v>14.609480648795419</v>
      </c>
      <c r="M48" s="35">
        <v>14.158153949192188</v>
      </c>
      <c r="N48" s="4">
        <v>3.044</v>
      </c>
      <c r="O48" s="4">
        <v>-0.45781556572924242</v>
      </c>
      <c r="P48" s="35">
        <v>2.1223927758620977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2.1223927763720978</v>
      </c>
      <c r="AH48" s="38" t="str">
        <f t="shared" si="19"/>
        <v xml:space="preserve"> </v>
      </c>
      <c r="AI48" s="1">
        <f t="shared" si="29"/>
        <v>80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785</v>
      </c>
      <c r="AP48" t="s">
        <v>1248</v>
      </c>
      <c r="AQ48" s="22">
        <v>-52.820661348985773</v>
      </c>
      <c r="AR48" s="21">
        <v>-78.1149028364039</v>
      </c>
      <c r="AS48">
        <v>0.63153535562687768</v>
      </c>
      <c r="AT48">
        <v>52.820661348985773</v>
      </c>
      <c r="AU48">
        <v>78.1149028364039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5</v>
      </c>
      <c r="D49" s="4">
        <v>0</v>
      </c>
      <c r="E49" s="4">
        <v>1</v>
      </c>
      <c r="F49" s="4">
        <v>6</v>
      </c>
      <c r="G49" s="4">
        <v>1320</v>
      </c>
      <c r="H49" s="4">
        <v>1168.5</v>
      </c>
      <c r="I49" s="34">
        <v>14776.808392066947</v>
      </c>
      <c r="J49" s="35">
        <v>9.1146645865834639</v>
      </c>
      <c r="K49" s="35">
        <v>9.5232273838630803</v>
      </c>
      <c r="L49" s="35">
        <v>9.323200327064594</v>
      </c>
      <c r="M49" s="35">
        <v>9.3155833333333327</v>
      </c>
      <c r="N49" s="4">
        <v>1.2270000000000001</v>
      </c>
      <c r="O49" s="4">
        <v>-4.9573973663826365</v>
      </c>
      <c r="P49" s="35">
        <v>3.3119383825417201</v>
      </c>
      <c r="Q49" s="36">
        <f t="shared" si="7"/>
        <v>83.333333333853332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/>
      </c>
      <c r="V49" s="37">
        <f t="shared" si="12"/>
        <v>-0.324401077333622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>
        <f t="shared" si="15"/>
        <v>13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4</v>
      </c>
      <c r="AF49" s="1" t="str">
        <f t="shared" si="28"/>
        <v xml:space="preserve"> </v>
      </c>
      <c r="AG49" s="38">
        <f t="shared" si="18"/>
        <v>3.3119383830617202</v>
      </c>
      <c r="AH49" s="38" t="str">
        <f t="shared" si="19"/>
        <v xml:space="preserve"> </v>
      </c>
      <c r="AI49" s="1">
        <f t="shared" si="29"/>
        <v>54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>
        <v>32.440107733362197</v>
      </c>
      <c r="AR49" s="21">
        <v>-13.665978983062544</v>
      </c>
      <c r="AS49">
        <v>12.965340179717577</v>
      </c>
      <c r="AT49">
        <v>-32.440107733362197</v>
      </c>
      <c r="AU49">
        <v>13.665978983062544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11</v>
      </c>
      <c r="D50" s="4">
        <v>3</v>
      </c>
      <c r="E50" s="4">
        <v>7</v>
      </c>
      <c r="F50" s="4">
        <v>21</v>
      </c>
      <c r="G50" s="4">
        <v>2130</v>
      </c>
      <c r="H50" s="4">
        <v>1798.6</v>
      </c>
      <c r="I50" s="34">
        <v>22121.915977793909</v>
      </c>
      <c r="J50" s="35">
        <v>6.5143064107207529</v>
      </c>
      <c r="K50" s="35">
        <v>6.8727550630492935</v>
      </c>
      <c r="L50" s="35">
        <v>7.2617372504591593</v>
      </c>
      <c r="M50" s="35">
        <v>7.2909896008826456</v>
      </c>
      <c r="N50" s="4">
        <v>2.617</v>
      </c>
      <c r="O50" s="4">
        <v>-4.244420051225763</v>
      </c>
      <c r="P50" s="35">
        <v>11.798065161792504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0.18425442063452574</v>
      </c>
      <c r="T50" s="37" t="str">
        <f t="shared" si="10"/>
        <v/>
      </c>
      <c r="U50" s="37" t="str">
        <f t="shared" si="11"/>
        <v/>
      </c>
      <c r="V50" s="37">
        <f t="shared" si="12"/>
        <v>-0.51714532650166212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4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13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11.798065162322503</v>
      </c>
      <c r="AH50" s="38" t="str">
        <f t="shared" si="19"/>
        <v xml:space="preserve"> </v>
      </c>
      <c r="AI50" s="1">
        <f t="shared" si="29"/>
        <v>1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51.714532650166213</v>
      </c>
      <c r="AR50" s="21">
        <v>11.466830623053447</v>
      </c>
      <c r="AS50">
        <v>18.425442010452574</v>
      </c>
      <c r="AT50">
        <v>-51.714532650166213</v>
      </c>
      <c r="AU50">
        <v>-11.466830623053447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16</v>
      </c>
      <c r="D51" s="4">
        <v>1</v>
      </c>
      <c r="E51" s="4">
        <v>4</v>
      </c>
      <c r="F51" s="4">
        <v>21</v>
      </c>
      <c r="G51" s="4">
        <v>925</v>
      </c>
      <c r="H51" s="4">
        <v>781.4</v>
      </c>
      <c r="I51" s="34">
        <v>12712.107177781712</v>
      </c>
      <c r="J51" s="35">
        <v>15.503968253968255</v>
      </c>
      <c r="K51" s="35">
        <v>15.055876685934489</v>
      </c>
      <c r="L51" s="35">
        <v>12.793877673395961</v>
      </c>
      <c r="M51" s="35">
        <v>12.692864997030428</v>
      </c>
      <c r="N51" s="4">
        <v>0.504</v>
      </c>
      <c r="O51" s="4">
        <v>2.4390243902439046</v>
      </c>
      <c r="P51" s="35">
        <v>3.109802917839775</v>
      </c>
      <c r="Q51" s="36">
        <f t="shared" si="7"/>
        <v>76.190476191016188</v>
      </c>
      <c r="R51" s="36" t="str">
        <f t="shared" si="8"/>
        <v xml:space="preserve"> </v>
      </c>
      <c r="S51" s="37">
        <f t="shared" si="9"/>
        <v>0.18377271617859731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14</v>
      </c>
      <c r="AD51" s="1" t="str">
        <f t="shared" si="17"/>
        <v xml:space="preserve"> </v>
      </c>
      <c r="AE51" s="1">
        <f t="shared" si="27"/>
        <v>6</v>
      </c>
      <c r="AF51" s="1" t="str">
        <f t="shared" si="28"/>
        <v xml:space="preserve"> </v>
      </c>
      <c r="AG51" s="38">
        <f t="shared" si="18"/>
        <v>3.1098029183797751</v>
      </c>
      <c r="AH51" s="38" t="str">
        <f t="shared" si="19"/>
        <v xml:space="preserve"> </v>
      </c>
      <c r="AI51" s="1">
        <f t="shared" si="29"/>
        <v>59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804</v>
      </c>
      <c r="AP51" t="s">
        <v>1262</v>
      </c>
      <c r="AQ51" s="22">
        <v>-14.918811876553328</v>
      </c>
      <c r="AR51" s="21">
        <v>-55.979554200350634</v>
      </c>
      <c r="AS51">
        <v>18.377271563859733</v>
      </c>
      <c r="AT51">
        <v>14.918811876553328</v>
      </c>
      <c r="AU51">
        <v>55.979554200350634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11</v>
      </c>
      <c r="E52" s="4">
        <v>6</v>
      </c>
      <c r="F52" s="4">
        <v>20</v>
      </c>
      <c r="G52" s="4">
        <v>5350</v>
      </c>
      <c r="H52" s="4">
        <v>5814</v>
      </c>
      <c r="I52" s="34">
        <v>12193.723959587694</v>
      </c>
      <c r="J52" s="35">
        <v>27.489361702127656</v>
      </c>
      <c r="K52" s="35">
        <v>26.248306997742667</v>
      </c>
      <c r="L52" s="35">
        <v>14.82518497599548</v>
      </c>
      <c r="M52" s="35">
        <v>14.754952070840435</v>
      </c>
      <c r="N52" s="4">
        <v>2.1150000000000002</v>
      </c>
      <c r="O52" s="4">
        <v>6.6565809379727741</v>
      </c>
      <c r="P52" s="35">
        <v>1.9212246302029583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-103.75717586010782</v>
      </c>
      <c r="AR52" s="21">
        <v>-80.744712629389142</v>
      </c>
      <c r="AS52">
        <v>-7.980736154110768</v>
      </c>
      <c r="AT52">
        <v>103.75717586010782</v>
      </c>
      <c r="AU52">
        <v>80.744712629389142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8</v>
      </c>
      <c r="D53" s="4">
        <v>1</v>
      </c>
      <c r="E53" s="4">
        <v>11</v>
      </c>
      <c r="F53" s="4">
        <v>20</v>
      </c>
      <c r="G53" s="4">
        <v>150</v>
      </c>
      <c r="H53" s="4">
        <v>135.6</v>
      </c>
      <c r="I53" s="34">
        <v>7093.2622933881194</v>
      </c>
      <c r="J53" s="35">
        <v>10.19548872180451</v>
      </c>
      <c r="K53" s="35">
        <v>10.272727272727272</v>
      </c>
      <c r="L53" s="35">
        <v>9.1383518810690365</v>
      </c>
      <c r="M53" s="35">
        <v>9.3661146051712088</v>
      </c>
      <c r="N53" s="4">
        <v>0.13300000000000001</v>
      </c>
      <c r="O53" s="4">
        <v>-13.63636363636363</v>
      </c>
      <c r="P53" s="35">
        <v>5.8259587020648977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5.8259587026248978</v>
      </c>
      <c r="AH53" s="38" t="str">
        <f t="shared" si="19"/>
        <v xml:space="preserve"> </v>
      </c>
      <c r="AI53" s="1">
        <f t="shared" si="29"/>
        <v>23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24.428802277075867</v>
      </c>
      <c r="AR53" s="21">
        <v>-11.412355887934012</v>
      </c>
      <c r="AS53">
        <v>10.619469026548668</v>
      </c>
      <c r="AT53">
        <v>-24.428802277075867</v>
      </c>
      <c r="AU53">
        <v>11.412355887934012</v>
      </c>
      <c r="AV53" t="s">
        <v>1965</v>
      </c>
    </row>
    <row r="54" spans="1:48" x14ac:dyDescent="0.25">
      <c r="A54" s="14">
        <v>5.6999999999999989E-10</v>
      </c>
      <c r="B54" t="s">
        <v>1232</v>
      </c>
      <c r="C54" s="4">
        <v>12</v>
      </c>
      <c r="D54" s="4">
        <v>1</v>
      </c>
      <c r="E54" s="4">
        <v>3</v>
      </c>
      <c r="F54" s="4">
        <v>16</v>
      </c>
      <c r="G54" s="4">
        <v>900</v>
      </c>
      <c r="H54" s="4">
        <v>863.4</v>
      </c>
      <c r="I54" s="34">
        <v>10920.402417328294</v>
      </c>
      <c r="J54" s="35">
        <v>31.057553956834532</v>
      </c>
      <c r="K54" s="35">
        <v>25.54437869822485</v>
      </c>
      <c r="L54" s="35">
        <v>23.114839359662952</v>
      </c>
      <c r="M54" s="35">
        <v>12.268281249999999</v>
      </c>
      <c r="N54" s="4">
        <v>0.33800000000000002</v>
      </c>
      <c r="O54" s="4">
        <v>19.014084507042249</v>
      </c>
      <c r="P54" s="35">
        <v>0.23164234422052352</v>
      </c>
      <c r="Q54" s="36">
        <f t="shared" si="7"/>
        <v>75.000000000569997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8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1232</v>
      </c>
      <c r="AP54" t="s">
        <v>1248</v>
      </c>
      <c r="AQ54" s="22">
        <v>-130.20539916275041</v>
      </c>
      <c r="AR54" s="21">
        <v>-181.80997433094336</v>
      </c>
      <c r="AS54">
        <v>4.2390548992355725</v>
      </c>
      <c r="AT54">
        <v>130.20539916275041</v>
      </c>
      <c r="AU54">
        <v>181.80997433094336</v>
      </c>
      <c r="AV54" t="s">
        <v>1966</v>
      </c>
    </row>
    <row r="55" spans="1:48" x14ac:dyDescent="0.25">
      <c r="A55" s="14">
        <v>5.7999999999999986E-10</v>
      </c>
      <c r="B55" t="s">
        <v>947</v>
      </c>
      <c r="C55" s="4">
        <v>5</v>
      </c>
      <c r="D55" s="4">
        <v>3</v>
      </c>
      <c r="E55" s="4">
        <v>6</v>
      </c>
      <c r="F55" s="4">
        <v>14</v>
      </c>
      <c r="G55" s="4">
        <v>830</v>
      </c>
      <c r="H55" s="4">
        <v>861</v>
      </c>
      <c r="I55" s="34">
        <v>7644.1402725722755</v>
      </c>
      <c r="J55" s="35" t="s">
        <v>1238</v>
      </c>
      <c r="K55" s="35" t="s">
        <v>1238</v>
      </c>
      <c r="L55" s="35">
        <v>34.74206154779403</v>
      </c>
      <c r="M55" s="35">
        <v>27.394312626190619</v>
      </c>
      <c r="N55" s="4">
        <v>7.4999999999999997E-2</v>
      </c>
      <c r="O55" s="4">
        <v>-55.621301775147934</v>
      </c>
      <c r="P55" s="35">
        <v>0.22067363530778164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>
        <f t="shared" si="13"/>
        <v>3.2356597511438006</v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>
        <f t="shared" si="25"/>
        <v>2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-55.621301774567932</v>
      </c>
      <c r="AM55" s="1" t="str">
        <f t="shared" si="31"/>
        <v xml:space="preserve"> </v>
      </c>
      <c r="AN55" s="1">
        <f t="shared" si="32"/>
        <v>2</v>
      </c>
      <c r="AO55" t="s">
        <v>947</v>
      </c>
      <c r="AP55" t="s">
        <v>1248</v>
      </c>
      <c r="AQ55" s="22" t="e">
        <v>#VALUE!</v>
      </c>
      <c r="AR55" s="21">
        <v>-323.56597511438008</v>
      </c>
      <c r="AS55">
        <v>-3.6004645760743359</v>
      </c>
      <c r="AT55" t="e">
        <v>#VALUE!</v>
      </c>
      <c r="AU55">
        <v>323.56597511438008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11</v>
      </c>
      <c r="D56" s="4">
        <v>5</v>
      </c>
      <c r="E56" s="4">
        <v>3</v>
      </c>
      <c r="F56" s="4">
        <v>19</v>
      </c>
      <c r="G56" s="4">
        <v>3375</v>
      </c>
      <c r="H56" s="4">
        <v>2675</v>
      </c>
      <c r="I56" s="34">
        <v>6728.0541841360864</v>
      </c>
      <c r="J56" s="35">
        <v>11.825817860300619</v>
      </c>
      <c r="K56" s="35">
        <v>12.071299638989169</v>
      </c>
      <c r="L56" s="35">
        <v>9.1524524948735486</v>
      </c>
      <c r="M56" s="35">
        <v>8.8349731982380248</v>
      </c>
      <c r="N56" s="4">
        <v>2.2160000000000002</v>
      </c>
      <c r="O56" s="4">
        <v>-3.1468531468531493</v>
      </c>
      <c r="P56" s="35">
        <v>3.2336448598130842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0.26168224358065423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>
        <f t="shared" si="26"/>
        <v>8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3.2336448604030843</v>
      </c>
      <c r="AH56" s="38" t="str">
        <f t="shared" si="19"/>
        <v xml:space="preserve"> </v>
      </c>
      <c r="AI56" s="1">
        <f t="shared" si="29"/>
        <v>56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12.344445259913906</v>
      </c>
      <c r="AR56" s="21">
        <v>-11.584266821532552</v>
      </c>
      <c r="AS56">
        <v>26.168224299065422</v>
      </c>
      <c r="AT56">
        <v>-12.344445259913906</v>
      </c>
      <c r="AU56">
        <v>11.584266821532552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3</v>
      </c>
      <c r="D57" s="4">
        <v>8</v>
      </c>
      <c r="E57" s="4">
        <v>6</v>
      </c>
      <c r="F57" s="4">
        <v>17</v>
      </c>
      <c r="G57" s="4">
        <v>200</v>
      </c>
      <c r="H57" s="4">
        <v>222</v>
      </c>
      <c r="I57" s="34">
        <v>6087.9535791196477</v>
      </c>
      <c r="J57" s="35">
        <v>11.443298969072165</v>
      </c>
      <c r="K57" s="35">
        <v>11.155778894472363</v>
      </c>
      <c r="L57" s="35">
        <v>8.4692247617931375</v>
      </c>
      <c r="M57" s="35">
        <v>6.0110221436010871</v>
      </c>
      <c r="N57" s="4">
        <v>0.19900000000000001</v>
      </c>
      <c r="O57" s="4">
        <v>1.0152284263959399</v>
      </c>
      <c r="P57" s="35">
        <v>4.819819819819819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 t="str">
        <f t="shared" si="14"/>
        <v/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4.819819820419819</v>
      </c>
      <c r="AH57" s="38" t="str">
        <f t="shared" si="19"/>
        <v xml:space="preserve"> </v>
      </c>
      <c r="AI57" s="1">
        <f t="shared" si="29"/>
        <v>33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15.179759147315552</v>
      </c>
      <c r="AR57" s="21">
        <v>-3.2545359968582543</v>
      </c>
      <c r="AS57">
        <v>-9.9099099099099082</v>
      </c>
      <c r="AT57">
        <v>-15.179759147315552</v>
      </c>
      <c r="AU57">
        <v>3.2545359968582543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7</v>
      </c>
      <c r="D58" s="4">
        <v>6</v>
      </c>
      <c r="E58" s="4">
        <v>6</v>
      </c>
      <c r="F58" s="4">
        <v>19</v>
      </c>
      <c r="G58" s="4">
        <v>1010</v>
      </c>
      <c r="H58" s="4">
        <v>982</v>
      </c>
      <c r="I58" s="34">
        <v>9461.9043946067504</v>
      </c>
      <c r="J58" s="35">
        <v>16.61590524534687</v>
      </c>
      <c r="K58" s="35">
        <v>16.786324786324787</v>
      </c>
      <c r="L58" s="35">
        <v>20.712168145726295</v>
      </c>
      <c r="M58" s="35">
        <v>21.105051343458609</v>
      </c>
      <c r="N58" s="4">
        <v>0.58499999999999996</v>
      </c>
      <c r="O58" s="4">
        <v>-2.010050251256283</v>
      </c>
      <c r="P58" s="35">
        <v>4.7861507128309571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4.7861507134409571</v>
      </c>
      <c r="AH58" s="38" t="str">
        <f t="shared" si="19"/>
        <v xml:space="preserve"> </v>
      </c>
      <c r="AI58" s="1">
        <f t="shared" si="29"/>
        <v>35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-23.160732644039015</v>
      </c>
      <c r="AR58" s="21">
        <v>-152.51724585510686</v>
      </c>
      <c r="AS58">
        <v>2.8513238289205711</v>
      </c>
      <c r="AT58">
        <v>23.160732644039015</v>
      </c>
      <c r="AU58">
        <v>152.51724585510686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8</v>
      </c>
      <c r="D59" s="4">
        <v>4</v>
      </c>
      <c r="E59" s="4">
        <v>7</v>
      </c>
      <c r="F59" s="4">
        <v>19</v>
      </c>
      <c r="G59" s="4">
        <v>306</v>
      </c>
      <c r="H59" s="4">
        <v>317.5</v>
      </c>
      <c r="I59" s="34">
        <v>24612.866324340586</v>
      </c>
      <c r="J59" s="35">
        <v>10.444078947368421</v>
      </c>
      <c r="K59" s="35">
        <v>9.6798780487804876</v>
      </c>
      <c r="L59" s="35" t="s">
        <v>1238</v>
      </c>
      <c r="M59" s="35" t="s">
        <v>1238</v>
      </c>
      <c r="N59" s="4">
        <v>0.30399999999999999</v>
      </c>
      <c r="O59" s="4">
        <v>-6.461538461538467</v>
      </c>
      <c r="P59" s="35">
        <v>5.8897637795275593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5.8897637801475593</v>
      </c>
      <c r="AH59" s="38" t="str">
        <f t="shared" si="19"/>
        <v xml:space="preserve"> </v>
      </c>
      <c r="AI59" s="1">
        <f t="shared" si="29"/>
        <v>22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22.586197022861864</v>
      </c>
      <c r="AR59" s="21" t="e">
        <v>#VALUE!</v>
      </c>
      <c r="AS59">
        <v>-3.622047244094484</v>
      </c>
      <c r="AT59">
        <v>-22.586197022861864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13</v>
      </c>
      <c r="D60" s="4">
        <v>4</v>
      </c>
      <c r="E60" s="4">
        <v>10</v>
      </c>
      <c r="F60" s="4">
        <v>27</v>
      </c>
      <c r="G60" s="4">
        <v>63</v>
      </c>
      <c r="H60" s="4">
        <v>56.87</v>
      </c>
      <c r="I60" s="34">
        <v>51946.67579925857</v>
      </c>
      <c r="J60" s="35">
        <v>8.1242857142857137</v>
      </c>
      <c r="K60" s="35">
        <v>8.1242857142857137</v>
      </c>
      <c r="L60" s="35" t="s">
        <v>1238</v>
      </c>
      <c r="M60" s="35" t="s">
        <v>1238</v>
      </c>
      <c r="N60" s="4">
        <v>7.0000000000000007E-2</v>
      </c>
      <c r="O60" s="4">
        <v>1.4492753623188419</v>
      </c>
      <c r="P60" s="35">
        <v>6.1543871988746277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-0.39781013071127425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10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6.1543871995046278</v>
      </c>
      <c r="AH60" s="38" t="str">
        <f t="shared" si="19"/>
        <v xml:space="preserve"> </v>
      </c>
      <c r="AI60" s="1">
        <f t="shared" si="29"/>
        <v>19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748</v>
      </c>
      <c r="AP60" t="s">
        <v>1246</v>
      </c>
      <c r="AQ60" s="22">
        <v>39.781013071127425</v>
      </c>
      <c r="AR60" s="21" t="e">
        <v>#VALUE!</v>
      </c>
      <c r="AS60">
        <v>10.778969579743269</v>
      </c>
      <c r="AT60">
        <v>-39.781013071127425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8</v>
      </c>
      <c r="D61" s="4">
        <v>2</v>
      </c>
      <c r="E61" s="4">
        <v>4</v>
      </c>
      <c r="F61" s="4">
        <v>14</v>
      </c>
      <c r="G61" s="4">
        <v>8000</v>
      </c>
      <c r="H61" s="4">
        <v>8300</v>
      </c>
      <c r="I61" s="34">
        <v>37725.626099652276</v>
      </c>
      <c r="J61" s="35" t="s">
        <v>1238</v>
      </c>
      <c r="K61" s="35">
        <v>37.186379928315411</v>
      </c>
      <c r="L61" s="35">
        <v>24.596347631176769</v>
      </c>
      <c r="M61" s="35">
        <v>22.856765006627533</v>
      </c>
      <c r="N61" s="4">
        <v>1.998</v>
      </c>
      <c r="O61" s="4">
        <v>16.978922716627636</v>
      </c>
      <c r="P61" s="35">
        <v>0.92530120481927702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 t="e">
        <v>#VALUE!</v>
      </c>
      <c r="AR61" s="21">
        <v>-199.87212918610376</v>
      </c>
      <c r="AS61">
        <v>-3.6144578313253017</v>
      </c>
      <c r="AT61" t="e">
        <v>#VALUE!</v>
      </c>
      <c r="AU61">
        <v>199.87212918610376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5</v>
      </c>
      <c r="D62" s="4">
        <v>3</v>
      </c>
      <c r="E62" s="4">
        <v>5</v>
      </c>
      <c r="F62" s="4">
        <v>13</v>
      </c>
      <c r="G62" s="4">
        <v>1100</v>
      </c>
      <c r="H62" s="4">
        <v>820.5</v>
      </c>
      <c r="I62" s="34">
        <v>3555.0230956085898</v>
      </c>
      <c r="J62" s="35">
        <v>5.2705871433870586</v>
      </c>
      <c r="K62" s="35">
        <v>6.2280360929159002</v>
      </c>
      <c r="L62" s="35">
        <v>5.7780331168237122</v>
      </c>
      <c r="M62" s="35">
        <v>6.8445654925596742</v>
      </c>
      <c r="N62" s="4">
        <v>1.712</v>
      </c>
      <c r="O62" s="4">
        <v>-12.608473711077083</v>
      </c>
      <c r="P62" s="35">
        <v>8.2064092631459182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0.3406459482429311</v>
      </c>
      <c r="T62" s="37" t="str">
        <f t="shared" si="10"/>
        <v/>
      </c>
      <c r="U62" s="37" t="str">
        <f t="shared" si="11"/>
        <v/>
      </c>
      <c r="V62" s="37">
        <f t="shared" si="12"/>
        <v>-0.60933252539726324</v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5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8.2064092637959174</v>
      </c>
      <c r="AH62" s="38" t="str">
        <f t="shared" si="19"/>
        <v xml:space="preserve"> </v>
      </c>
      <c r="AI62" s="1">
        <f t="shared" si="29"/>
        <v>4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60.933252539726325</v>
      </c>
      <c r="AR62" s="21">
        <v>29.555756845234924</v>
      </c>
      <c r="AS62">
        <v>34.064594759293108</v>
      </c>
      <c r="AT62">
        <v>-60.933252539726325</v>
      </c>
      <c r="AU62">
        <v>-29.555756845234924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7</v>
      </c>
      <c r="D63" s="4">
        <v>6</v>
      </c>
      <c r="E63" s="4">
        <v>10</v>
      </c>
      <c r="F63" s="4">
        <v>23</v>
      </c>
      <c r="G63" s="4">
        <v>210</v>
      </c>
      <c r="H63" s="4">
        <v>183.8</v>
      </c>
      <c r="I63" s="34">
        <v>4658.0391960545767</v>
      </c>
      <c r="J63" s="35">
        <v>7.6583333333333341</v>
      </c>
      <c r="K63" s="35">
        <v>10.211111111111112</v>
      </c>
      <c r="L63" s="35">
        <v>6.6843717093717085</v>
      </c>
      <c r="M63" s="35">
        <v>6.1516166596947084</v>
      </c>
      <c r="N63" s="4">
        <v>0.18</v>
      </c>
      <c r="O63" s="4">
        <v>-25.925925925925924</v>
      </c>
      <c r="P63" s="35">
        <v>5.549510337323178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-0.43234754276795417</v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>
        <f t="shared" si="15"/>
        <v>8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5.5495103379831781</v>
      </c>
      <c r="AH63" s="38" t="str">
        <f t="shared" si="19"/>
        <v xml:space="preserve"> </v>
      </c>
      <c r="AI63" s="1">
        <f t="shared" si="29"/>
        <v>25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806</v>
      </c>
      <c r="AP63" t="s">
        <v>1248</v>
      </c>
      <c r="AQ63" s="22">
        <v>43.234754276795414</v>
      </c>
      <c r="AR63" s="21">
        <v>18.505917755857048</v>
      </c>
      <c r="AS63">
        <v>14.254624591947774</v>
      </c>
      <c r="AT63">
        <v>-43.234754276795414</v>
      </c>
      <c r="AU63">
        <v>-18.505917755857048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10</v>
      </c>
      <c r="D64" s="4">
        <v>1</v>
      </c>
      <c r="E64" s="4">
        <v>5</v>
      </c>
      <c r="F64" s="4">
        <v>16</v>
      </c>
      <c r="G64" s="4">
        <v>1800</v>
      </c>
      <c r="H64" s="4">
        <v>1662</v>
      </c>
      <c r="I64" s="34">
        <v>10486.840305047692</v>
      </c>
      <c r="J64" s="35">
        <v>11.653293277835632</v>
      </c>
      <c r="K64" s="35">
        <v>12.922089953581832</v>
      </c>
      <c r="L64" s="35">
        <v>7.4827374343567756</v>
      </c>
      <c r="M64" s="35">
        <v>8.0048753757940432</v>
      </c>
      <c r="N64" s="4">
        <v>1.7110000000000001</v>
      </c>
      <c r="O64" s="4">
        <v>-9.5187731359069243</v>
      </c>
      <c r="P64" s="35">
        <v>3.8216972985336355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3.8216972992036355</v>
      </c>
      <c r="AH64" s="38" t="str">
        <f t="shared" si="19"/>
        <v xml:space="preserve"> </v>
      </c>
      <c r="AI64" s="1">
        <f t="shared" si="29"/>
        <v>48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13.623235290414659</v>
      </c>
      <c r="AR64" s="21">
        <v>8.7724551535875328</v>
      </c>
      <c r="AS64">
        <v>8.303249097472932</v>
      </c>
      <c r="AT64">
        <v>-13.623235290414659</v>
      </c>
      <c r="AU64">
        <v>-8.7724551535875328</v>
      </c>
      <c r="AV64" t="s">
        <v>1976</v>
      </c>
    </row>
    <row r="65" spans="1:48" x14ac:dyDescent="0.25">
      <c r="A65" s="14">
        <v>6.7999999999999951E-10</v>
      </c>
      <c r="B65" t="s">
        <v>948</v>
      </c>
      <c r="C65" s="4">
        <v>12</v>
      </c>
      <c r="D65" s="4">
        <v>1</v>
      </c>
      <c r="E65" s="4">
        <v>0</v>
      </c>
      <c r="F65" s="4">
        <v>13</v>
      </c>
      <c r="G65" s="4">
        <v>260</v>
      </c>
      <c r="H65" s="4">
        <v>242</v>
      </c>
      <c r="I65" s="34">
        <v>15279.367240100328</v>
      </c>
      <c r="J65" s="35">
        <v>18.333333333333332</v>
      </c>
      <c r="K65" s="35">
        <v>16.462585034013607</v>
      </c>
      <c r="L65" s="35">
        <v>10.606835075104806</v>
      </c>
      <c r="M65" s="35">
        <v>10.039531513446873</v>
      </c>
      <c r="N65" s="4">
        <v>0.13200000000000001</v>
      </c>
      <c r="O65" s="4">
        <v>-0.75187969924812093</v>
      </c>
      <c r="P65" s="35">
        <v>2.2727272727272729</v>
      </c>
      <c r="Q65" s="36">
        <f t="shared" si="7"/>
        <v>92.30769230837231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>
        <f t="shared" si="27"/>
        <v>1</v>
      </c>
      <c r="AF65" s="1" t="str">
        <f t="shared" si="28"/>
        <v xml:space="preserve"> </v>
      </c>
      <c r="AG65" s="38">
        <f t="shared" si="18"/>
        <v>2.272727273407273</v>
      </c>
      <c r="AH65" s="38" t="str">
        <f t="shared" si="19"/>
        <v xml:space="preserve"> </v>
      </c>
      <c r="AI65" s="1">
        <f t="shared" si="29"/>
        <v>74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948</v>
      </c>
      <c r="AP65" t="s">
        <v>1244</v>
      </c>
      <c r="AQ65" s="22">
        <v>-35.89068617089233</v>
      </c>
      <c r="AR65" s="21">
        <v>-29.315712462360842</v>
      </c>
      <c r="AS65">
        <v>7.4380165289256173</v>
      </c>
      <c r="AT65">
        <v>35.89068617089233</v>
      </c>
      <c r="AU65">
        <v>29.315712462360842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5</v>
      </c>
      <c r="D66" s="4">
        <v>5</v>
      </c>
      <c r="E66" s="4">
        <v>6</v>
      </c>
      <c r="F66" s="4">
        <v>16</v>
      </c>
      <c r="G66" s="4">
        <v>201.5</v>
      </c>
      <c r="H66" s="4">
        <v>183.45</v>
      </c>
      <c r="I66" s="34">
        <v>5733.2490621145089</v>
      </c>
      <c r="J66" s="35">
        <v>14.11153846153846</v>
      </c>
      <c r="K66" s="35">
        <v>14.003816793893128</v>
      </c>
      <c r="L66" s="35">
        <v>7.4830166221228609</v>
      </c>
      <c r="M66" s="35">
        <v>6.523502704689629</v>
      </c>
      <c r="N66" s="4">
        <v>0.13100000000000001</v>
      </c>
      <c r="O66" s="4">
        <v>1.5503875968992262</v>
      </c>
      <c r="P66" s="35">
        <v>4.3608612701008456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4.3608612707908456</v>
      </c>
      <c r="AH66" s="38" t="str">
        <f t="shared" si="19"/>
        <v xml:space="preserve"> </v>
      </c>
      <c r="AI66" s="1">
        <f t="shared" si="29"/>
        <v>42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-4.5978169708399852</v>
      </c>
      <c r="AR66" s="21">
        <v>8.7690513705903861</v>
      </c>
      <c r="AS66">
        <v>9.8391932406650451</v>
      </c>
      <c r="AT66">
        <v>4.5978169708399852</v>
      </c>
      <c r="AU66">
        <v>-8.7690513705903861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13</v>
      </c>
      <c r="D67" s="4">
        <v>1</v>
      </c>
      <c r="E67" s="4">
        <v>6</v>
      </c>
      <c r="F67" s="4">
        <v>20</v>
      </c>
      <c r="G67" s="4">
        <v>970</v>
      </c>
      <c r="H67" s="4">
        <v>1044.8</v>
      </c>
      <c r="I67" s="34">
        <v>47636.065039224712</v>
      </c>
      <c r="J67" s="35">
        <v>17.951890034364261</v>
      </c>
      <c r="K67" s="35">
        <v>17.7687074829932</v>
      </c>
      <c r="L67" s="35">
        <v>12.801190859266592</v>
      </c>
      <c r="M67" s="35">
        <v>12.141216175024777</v>
      </c>
      <c r="N67" s="4">
        <v>0.58799999999999997</v>
      </c>
      <c r="O67" s="4">
        <v>-0.33898305084745795</v>
      </c>
      <c r="P67" s="35">
        <v>4.6707503828483912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4.6707503835483912</v>
      </c>
      <c r="AH67" s="38" t="str">
        <f t="shared" si="19"/>
        <v xml:space="preserve"> </v>
      </c>
      <c r="AI67" s="1">
        <f t="shared" si="29"/>
        <v>38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-33.063344809136197</v>
      </c>
      <c r="AR67" s="21">
        <v>-56.068714617622504</v>
      </c>
      <c r="AS67">
        <v>-7.159264931087284</v>
      </c>
      <c r="AT67">
        <v>33.063344809136197</v>
      </c>
      <c r="AU67">
        <v>56.068714617622504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4</v>
      </c>
      <c r="D68" s="4">
        <v>2</v>
      </c>
      <c r="E68" s="4">
        <v>0</v>
      </c>
      <c r="F68" s="4">
        <v>6</v>
      </c>
      <c r="G68" s="4">
        <v>1300</v>
      </c>
      <c r="H68" s="4">
        <v>800</v>
      </c>
      <c r="I68" s="34">
        <v>2169.8522903013386</v>
      </c>
      <c r="J68" s="35">
        <v>6.9260494895400768</v>
      </c>
      <c r="K68" s="35">
        <v>5.4145834811456544</v>
      </c>
      <c r="L68" s="35">
        <v>7.0366824146981637</v>
      </c>
      <c r="M68" s="35">
        <v>6.0910405712431031</v>
      </c>
      <c r="N68" s="4">
        <v>1.5010000000000001</v>
      </c>
      <c r="O68" s="4">
        <v>12.68768768768769</v>
      </c>
      <c r="P68" s="35">
        <v>3.5782992482185363</v>
      </c>
      <c r="Q68" s="36" t="str">
        <f t="shared" si="7"/>
        <v xml:space="preserve"> </v>
      </c>
      <c r="R68" s="36" t="str">
        <f t="shared" si="8"/>
        <v xml:space="preserve"> </v>
      </c>
      <c r="S68" s="37">
        <f t="shared" si="9"/>
        <v>0.62500000070999995</v>
      </c>
      <c r="T68" s="37" t="str">
        <f t="shared" si="10"/>
        <v/>
      </c>
      <c r="U68" s="37" t="str">
        <f t="shared" si="11"/>
        <v/>
      </c>
      <c r="V68" s="37">
        <f t="shared" si="12"/>
        <v>-0.48662602677064015</v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>
        <f t="shared" si="15"/>
        <v>5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1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3.5782992489285363</v>
      </c>
      <c r="AH68" s="38" t="str">
        <f t="shared" si="19"/>
        <v xml:space="preserve"> </v>
      </c>
      <c r="AI68" s="1">
        <f t="shared" si="29"/>
        <v>51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>
        <v>48.662602677064015</v>
      </c>
      <c r="AR68" s="21">
        <v>14.210639329746765</v>
      </c>
      <c r="AS68">
        <v>62.5</v>
      </c>
      <c r="AT68">
        <v>-48.662602677064015</v>
      </c>
      <c r="AU68">
        <v>-14.210639329746765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5</v>
      </c>
      <c r="D69" s="4">
        <v>5</v>
      </c>
      <c r="E69" s="4">
        <v>13</v>
      </c>
      <c r="F69" s="4">
        <v>23</v>
      </c>
      <c r="G69" s="4">
        <v>6800</v>
      </c>
      <c r="H69" s="4">
        <v>7162</v>
      </c>
      <c r="I69" s="34">
        <v>12373.61471546885</v>
      </c>
      <c r="J69" s="35">
        <v>16.567198704603285</v>
      </c>
      <c r="K69" s="35">
        <v>15.576337538060027</v>
      </c>
      <c r="L69" s="35">
        <v>13.632404963338974</v>
      </c>
      <c r="M69" s="35">
        <v>12.837739476829107</v>
      </c>
      <c r="N69" s="4">
        <v>4.5979999999999999</v>
      </c>
      <c r="O69" s="4">
        <v>6.1893764434180092</v>
      </c>
      <c r="P69" s="35">
        <v>2.4113376151912873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2.4113376159112874</v>
      </c>
      <c r="AH69" s="38" t="str">
        <f t="shared" si="19"/>
        <v xml:space="preserve"> </v>
      </c>
      <c r="AI69" s="1">
        <f t="shared" si="29"/>
        <v>67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789</v>
      </c>
      <c r="AP69" t="s">
        <v>1248</v>
      </c>
      <c r="AQ69" s="22">
        <v>-22.799709085348695</v>
      </c>
      <c r="AR69" s="21">
        <v>-66.202655922052656</v>
      </c>
      <c r="AS69">
        <v>-5.0544540631108585</v>
      </c>
      <c r="AT69">
        <v>22.799709085348695</v>
      </c>
      <c r="AU69">
        <v>66.202655922052656</v>
      </c>
      <c r="AV69" t="s">
        <v>1981</v>
      </c>
    </row>
    <row r="70" spans="1:48" x14ac:dyDescent="0.25">
      <c r="A70" s="14">
        <v>7.2999999999999934E-10</v>
      </c>
      <c r="B70" t="s">
        <v>949</v>
      </c>
      <c r="C70" s="4">
        <v>7</v>
      </c>
      <c r="D70" s="4">
        <v>6</v>
      </c>
      <c r="E70" s="4">
        <v>5</v>
      </c>
      <c r="F70" s="4">
        <v>18</v>
      </c>
      <c r="G70" s="4">
        <v>1385</v>
      </c>
      <c r="H70" s="4">
        <v>1161</v>
      </c>
      <c r="I70" s="34">
        <v>10564.739382192587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-0.14400000000000002</v>
      </c>
      <c r="O70" s="4">
        <v>11.111111111111104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0.19293712389968126</v>
      </c>
      <c r="T70" s="37" t="str">
        <f t="shared" si="10"/>
        <v/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>
        <f t="shared" si="26"/>
        <v>11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949</v>
      </c>
      <c r="AP70" t="s">
        <v>1248</v>
      </c>
      <c r="AQ70" s="22" t="e">
        <v>#VALUE!</v>
      </c>
      <c r="AR70" s="21" t="e">
        <v>#VALUE!</v>
      </c>
      <c r="AS70">
        <v>19.293712316968126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1233</v>
      </c>
      <c r="C71" s="4">
        <v>4</v>
      </c>
      <c r="D71" s="4">
        <v>1</v>
      </c>
      <c r="E71" s="4">
        <v>4</v>
      </c>
      <c r="F71" s="4">
        <v>9</v>
      </c>
      <c r="G71" s="4">
        <v>775</v>
      </c>
      <c r="H71" s="4">
        <v>795.8</v>
      </c>
      <c r="I71" s="34">
        <v>7462.0882597961918</v>
      </c>
      <c r="J71" s="35">
        <v>14.338738738738737</v>
      </c>
      <c r="K71" s="35">
        <v>14.160142348754446</v>
      </c>
      <c r="L71" s="35" t="s">
        <v>1238</v>
      </c>
      <c r="M71" s="35" t="s">
        <v>1238</v>
      </c>
      <c r="N71" s="4">
        <v>0.55500000000000005</v>
      </c>
      <c r="O71" s="4">
        <v>-20.94017094017094</v>
      </c>
      <c r="P71" s="35">
        <v>5.9185725056546881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5.9185725063946881</v>
      </c>
      <c r="AH71" s="38" t="str">
        <f t="shared" si="19"/>
        <v xml:space="preserve"> </v>
      </c>
      <c r="AI71" s="1">
        <f t="shared" si="29"/>
        <v>21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1233</v>
      </c>
      <c r="AP71" t="s">
        <v>1246</v>
      </c>
      <c r="AQ71" s="22">
        <v>-6.2818752381288645</v>
      </c>
      <c r="AR71" s="21" t="e">
        <v>#VALUE!</v>
      </c>
      <c r="AS71">
        <v>-2.6137220407137396</v>
      </c>
      <c r="AT71">
        <v>6.2818752381288645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15</v>
      </c>
      <c r="D72" s="4">
        <v>2</v>
      </c>
      <c r="E72" s="4">
        <v>6</v>
      </c>
      <c r="F72" s="4">
        <v>23</v>
      </c>
      <c r="G72" s="4">
        <v>1680</v>
      </c>
      <c r="H72" s="4">
        <v>1493.5</v>
      </c>
      <c r="I72" s="34">
        <v>50486.444646161595</v>
      </c>
      <c r="J72" s="35">
        <v>11.443415701543918</v>
      </c>
      <c r="K72" s="35">
        <v>10.468194730214931</v>
      </c>
      <c r="L72" s="35" t="s">
        <v>1238</v>
      </c>
      <c r="M72" s="35" t="s">
        <v>1238</v>
      </c>
      <c r="N72" s="4">
        <v>1.696</v>
      </c>
      <c r="O72" s="4">
        <v>-18.890483022477294</v>
      </c>
      <c r="P72" s="35">
        <v>2.3907626253887289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 xml:space="preserve"> </v>
      </c>
      <c r="X72" s="37" t="str">
        <f t="shared" ref="X72:X107" si="40">IF(ISERROR((IF(((L72/$L$6-1))&lt;($X$5/100),((L72/$L$6-1)),"")))=TRUE," ",((IF(((L72/$L$6-1))&lt;($X$5/100),((L72/$L$6-1)),""))))</f>
        <v xml:space="preserve"> 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2.3907626261387289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68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15.178893900641832</v>
      </c>
      <c r="AR72" s="21" t="e">
        <v>#VALUE!</v>
      </c>
      <c r="AS72">
        <v>12.487445597589563</v>
      </c>
      <c r="AT72">
        <v>-15.178893900641832</v>
      </c>
      <c r="AU72" t="e">
        <v>#VALUE!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15</v>
      </c>
      <c r="D73" s="4">
        <v>1</v>
      </c>
      <c r="E73" s="4">
        <v>3</v>
      </c>
      <c r="F73" s="4">
        <v>19</v>
      </c>
      <c r="G73" s="4">
        <v>3050</v>
      </c>
      <c r="H73" s="4">
        <v>3247</v>
      </c>
      <c r="I73" s="34">
        <v>13457.740036155157</v>
      </c>
      <c r="J73" s="35">
        <v>12.093109869646181</v>
      </c>
      <c r="K73" s="35">
        <v>12.017024426350851</v>
      </c>
      <c r="L73" s="35">
        <v>9.0586891171993909</v>
      </c>
      <c r="M73" s="35">
        <v>9.0243498862774825</v>
      </c>
      <c r="N73" s="4">
        <v>2.6850000000000001</v>
      </c>
      <c r="O73" s="4">
        <v>-5.3577722946774804</v>
      </c>
      <c r="P73" s="35">
        <v>7.5854635047736378</v>
      </c>
      <c r="Q73" s="36">
        <f t="shared" si="33"/>
        <v>78.947368421812627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 t="str">
        <f t="shared" si="25"/>
        <v xml:space="preserve"> 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>
        <f t="shared" si="27"/>
        <v>5</v>
      </c>
      <c r="AF73" s="1" t="str">
        <f t="shared" si="28"/>
        <v xml:space="preserve"> </v>
      </c>
      <c r="AG73" s="38">
        <f t="shared" si="44"/>
        <v>7.5854635055336379</v>
      </c>
      <c r="AH73" s="38" t="str">
        <f t="shared" si="45"/>
        <v xml:space="preserve"> </v>
      </c>
      <c r="AI73" s="1">
        <f t="shared" si="29"/>
        <v>7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10.36321828402491</v>
      </c>
      <c r="AR73" s="21">
        <v>-10.44112865628759</v>
      </c>
      <c r="AS73">
        <v>-6.0671388974437912</v>
      </c>
      <c r="AT73">
        <v>-10.36321828402491</v>
      </c>
      <c r="AU73">
        <v>10.44112865628759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4</v>
      </c>
      <c r="D74" s="4">
        <v>8</v>
      </c>
      <c r="E74" s="4">
        <v>7</v>
      </c>
      <c r="F74" s="4">
        <v>19</v>
      </c>
      <c r="G74" s="4">
        <v>550</v>
      </c>
      <c r="H74" s="4">
        <v>572</v>
      </c>
      <c r="I74" s="34">
        <v>5748.6263754036127</v>
      </c>
      <c r="J74" s="35">
        <v>10.106007067137808</v>
      </c>
      <c r="K74" s="35">
        <v>12.042105263157893</v>
      </c>
      <c r="L74" s="35">
        <v>8.5624239014458912</v>
      </c>
      <c r="M74" s="35">
        <v>9.1249403830925697</v>
      </c>
      <c r="N74" s="4">
        <v>0.56600000000000006</v>
      </c>
      <c r="O74" s="4">
        <v>-19.487908961593174</v>
      </c>
      <c r="P74" s="35">
        <v>3.5314685314685321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3.5314685322385322</v>
      </c>
      <c r="AH74" s="38" t="str">
        <f t="shared" si="45"/>
        <v xml:space="preserve"> </v>
      </c>
      <c r="AI74" s="1">
        <f t="shared" si="29"/>
        <v>52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25.09205991993214</v>
      </c>
      <c r="AR74" s="21">
        <v>-4.3907951221992647</v>
      </c>
      <c r="AS74">
        <v>-3.8461538461538436</v>
      </c>
      <c r="AT74">
        <v>-25.09205991993214</v>
      </c>
      <c r="AU74">
        <v>4.3907951221992647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5</v>
      </c>
      <c r="E75" s="4">
        <v>7</v>
      </c>
      <c r="F75" s="4">
        <v>26</v>
      </c>
      <c r="G75" s="4">
        <v>6800</v>
      </c>
      <c r="H75" s="4">
        <v>6322</v>
      </c>
      <c r="I75" s="34">
        <v>58313.72408953862</v>
      </c>
      <c r="J75" s="35">
        <v>19.030704394942806</v>
      </c>
      <c r="K75" s="35">
        <v>19.386691199018706</v>
      </c>
      <c r="L75" s="35">
        <v>14.895566175170334</v>
      </c>
      <c r="M75" s="35">
        <v>15.286539956539375</v>
      </c>
      <c r="N75" s="4">
        <v>3.3220000000000001</v>
      </c>
      <c r="O75" s="4">
        <v>-2.2653721682847885</v>
      </c>
      <c r="P75" s="35">
        <v>2.6732046820626385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2.6732046828426386</v>
      </c>
      <c r="AH75" s="38" t="str">
        <f t="shared" si="45"/>
        <v xml:space="preserve"> </v>
      </c>
      <c r="AI75" s="1">
        <f t="shared" si="29"/>
        <v>64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-41.059753375137873</v>
      </c>
      <c r="AR75" s="21">
        <v>-81.602781492608628</v>
      </c>
      <c r="AS75">
        <v>7.5608984498576337</v>
      </c>
      <c r="AT75">
        <v>41.059753375137873</v>
      </c>
      <c r="AU75">
        <v>81.602781492608628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9</v>
      </c>
      <c r="D76" s="4">
        <v>4</v>
      </c>
      <c r="E76" s="4">
        <v>12</v>
      </c>
      <c r="F76" s="4">
        <v>25</v>
      </c>
      <c r="G76" s="4">
        <v>235</v>
      </c>
      <c r="H76" s="4">
        <v>209</v>
      </c>
      <c r="I76" s="34">
        <v>32849.040588797136</v>
      </c>
      <c r="J76" s="35">
        <v>8.8559322033898287</v>
      </c>
      <c r="K76" s="35">
        <v>9.1266375545851517</v>
      </c>
      <c r="L76" s="35" t="s">
        <v>1238</v>
      </c>
      <c r="M76" s="35" t="s">
        <v>1238</v>
      </c>
      <c r="N76" s="4">
        <v>0.22900000000000001</v>
      </c>
      <c r="O76" s="4">
        <v>-40.979381443298969</v>
      </c>
      <c r="P76" s="35">
        <v>6.3636363636363642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>
        <f t="shared" si="38"/>
        <v>-0.34357888883552012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>
        <f t="shared" si="41"/>
        <v>12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6.3636363644263643</v>
      </c>
      <c r="AH76" s="38" t="str">
        <f t="shared" si="45"/>
        <v xml:space="preserve"> </v>
      </c>
      <c r="AI76" s="1">
        <f t="shared" si="29"/>
        <v>17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>
        <v>34.357888883552015</v>
      </c>
      <c r="AR76" s="21" t="e">
        <v>#VALUE!</v>
      </c>
      <c r="AS76">
        <v>12.440191387559807</v>
      </c>
      <c r="AT76">
        <v>-34.357888883552015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17</v>
      </c>
      <c r="D77" s="4">
        <v>2</v>
      </c>
      <c r="E77" s="4">
        <v>7</v>
      </c>
      <c r="F77" s="4">
        <v>26</v>
      </c>
      <c r="G77" s="4">
        <v>2529.32177734375</v>
      </c>
      <c r="H77" s="4">
        <v>1933.4</v>
      </c>
      <c r="I77" s="34">
        <v>197395.2947795458</v>
      </c>
      <c r="J77" s="35">
        <v>11.713069317423226</v>
      </c>
      <c r="K77" s="35">
        <v>10.275882898107493</v>
      </c>
      <c r="L77" s="35">
        <v>4.9668699552321067</v>
      </c>
      <c r="M77" s="35">
        <v>4.7950919948226796</v>
      </c>
      <c r="N77" s="4">
        <v>2.4449999999999998</v>
      </c>
      <c r="O77" s="4">
        <v>19.85294117647058</v>
      </c>
      <c r="P77" s="35">
        <v>7.5424285429246893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0.30822477443388324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-0.39445242391271207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7</v>
      </c>
      <c r="AC77" s="1">
        <f t="shared" si="26"/>
        <v>6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7.5424285437246894</v>
      </c>
      <c r="AH77" s="38" t="str">
        <f t="shared" si="45"/>
        <v xml:space="preserve"> </v>
      </c>
      <c r="AI77" s="1">
        <f t="shared" si="29"/>
        <v>8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739</v>
      </c>
      <c r="AP77" t="s">
        <v>1295</v>
      </c>
      <c r="AQ77" s="22">
        <v>13.180162179352662</v>
      </c>
      <c r="AR77" s="21">
        <v>39.445242391271208</v>
      </c>
      <c r="AS77">
        <v>30.822477363388323</v>
      </c>
      <c r="AT77">
        <v>-13.180162179352662</v>
      </c>
      <c r="AU77">
        <v>-39.445242391271208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11</v>
      </c>
      <c r="D78" s="4">
        <v>2</v>
      </c>
      <c r="E78" s="4">
        <v>4</v>
      </c>
      <c r="F78" s="4">
        <v>17</v>
      </c>
      <c r="G78" s="4">
        <v>2620</v>
      </c>
      <c r="H78" s="4">
        <v>1937.6</v>
      </c>
      <c r="I78" s="34">
        <v>197395.2947795458</v>
      </c>
      <c r="J78" s="35">
        <v>11.738514073362596</v>
      </c>
      <c r="K78" s="35">
        <v>10.298205598103381</v>
      </c>
      <c r="L78" s="35">
        <v>4.9668699552321067</v>
      </c>
      <c r="M78" s="35">
        <v>4.7950919948226796</v>
      </c>
      <c r="N78" s="4">
        <v>2.4449999999999998</v>
      </c>
      <c r="O78" s="4">
        <v>19.85294117647058</v>
      </c>
      <c r="P78" s="35">
        <v>7.4982785272952652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0.35218827496359223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-0.39445242391271207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7</v>
      </c>
      <c r="AC78" s="1">
        <f t="shared" si="26"/>
        <v>4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7.4982785281052653</v>
      </c>
      <c r="AH78" s="38" t="str">
        <f t="shared" si="45"/>
        <v xml:space="preserve"> </v>
      </c>
      <c r="AI78" s="1">
        <f t="shared" si="29"/>
        <v>9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741</v>
      </c>
      <c r="AP78" t="s">
        <v>1295</v>
      </c>
      <c r="AQ78" s="22">
        <v>12.991560069677099</v>
      </c>
      <c r="AR78" s="21">
        <v>39.445242391271208</v>
      </c>
      <c r="AS78">
        <v>35.218827415359222</v>
      </c>
      <c r="AT78">
        <v>-12.991560069677099</v>
      </c>
      <c r="AU78">
        <v>-39.445242391271208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12</v>
      </c>
      <c r="D79" s="4">
        <v>5</v>
      </c>
      <c r="E79" s="4">
        <v>7</v>
      </c>
      <c r="F79" s="4">
        <v>24</v>
      </c>
      <c r="G79" s="4">
        <v>2120</v>
      </c>
      <c r="H79" s="4">
        <v>2073</v>
      </c>
      <c r="I79" s="34">
        <v>52094.283620408722</v>
      </c>
      <c r="J79" s="35">
        <v>22.606324972737188</v>
      </c>
      <c r="K79" s="35">
        <v>21.218014329580349</v>
      </c>
      <c r="L79" s="35">
        <v>16.10641341713254</v>
      </c>
      <c r="M79" s="35">
        <v>15.598890234059727</v>
      </c>
      <c r="N79" s="4">
        <v>0.97699999999999998</v>
      </c>
      <c r="O79" s="4">
        <v>5.053763440860207</v>
      </c>
      <c r="P79" s="35">
        <v>2.3203087313072843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2.3203087321272844</v>
      </c>
      <c r="AH79" s="38" t="str">
        <f t="shared" si="45"/>
        <v xml:space="preserve"> </v>
      </c>
      <c r="AI79" s="1">
        <f t="shared" si="29"/>
        <v>72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-67.563037037132844</v>
      </c>
      <c r="AR79" s="21">
        <v>-96.365109054855552</v>
      </c>
      <c r="AS79">
        <v>2.2672455378678347</v>
      </c>
      <c r="AT79">
        <v>67.563037037132844</v>
      </c>
      <c r="AU79">
        <v>96.365109054855552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10</v>
      </c>
      <c r="D80" s="4">
        <v>7</v>
      </c>
      <c r="E80" s="4">
        <v>13</v>
      </c>
      <c r="F80" s="4">
        <v>30</v>
      </c>
      <c r="G80" s="4">
        <v>4350</v>
      </c>
      <c r="H80" s="4">
        <v>4212.5</v>
      </c>
      <c r="I80" s="34">
        <v>92674.040606350653</v>
      </c>
      <c r="J80" s="35">
        <v>8.7084694550401771</v>
      </c>
      <c r="K80" s="35">
        <v>9.7752569632825992</v>
      </c>
      <c r="L80" s="35">
        <v>4.9932523985300614</v>
      </c>
      <c r="M80" s="35">
        <v>5.5254509785849475</v>
      </c>
      <c r="N80" s="4">
        <v>6.2860000000000005</v>
      </c>
      <c r="O80" s="4">
        <v>22.701542065196179</v>
      </c>
      <c r="P80" s="35">
        <v>6.4156150523562108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-0.35450915104890912</v>
      </c>
      <c r="W80" s="37" t="str">
        <f t="shared" si="39"/>
        <v/>
      </c>
      <c r="X80" s="37">
        <f t="shared" si="40"/>
        <v>-0.39123594658708616</v>
      </c>
      <c r="Y80" s="1" t="str">
        <f t="shared" si="24"/>
        <v xml:space="preserve"> </v>
      </c>
      <c r="Z80" s="1">
        <f t="shared" si="41"/>
        <v>11</v>
      </c>
      <c r="AA80" s="1" t="str">
        <f t="shared" si="25"/>
        <v xml:space="preserve"> </v>
      </c>
      <c r="AB80" s="1">
        <f t="shared" si="42"/>
        <v>10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6.4156150531862108</v>
      </c>
      <c r="AH80" s="38" t="str">
        <f t="shared" si="45"/>
        <v xml:space="preserve"> </v>
      </c>
      <c r="AI80" s="1">
        <f t="shared" si="29"/>
        <v>16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35.45091510489091</v>
      </c>
      <c r="AR80" s="21">
        <v>39.123594658708619</v>
      </c>
      <c r="AS80">
        <v>3.2640949554896048</v>
      </c>
      <c r="AT80">
        <v>-35.45091510489091</v>
      </c>
      <c r="AU80">
        <v>-39.123594658708619</v>
      </c>
      <c r="AV80" t="s">
        <v>1991</v>
      </c>
    </row>
    <row r="81" spans="1:48" x14ac:dyDescent="0.25">
      <c r="A81" s="14">
        <v>8.3999999999999896E-10</v>
      </c>
      <c r="B81" t="s">
        <v>950</v>
      </c>
      <c r="C81" s="4">
        <v>4</v>
      </c>
      <c r="D81" s="4">
        <v>8</v>
      </c>
      <c r="E81" s="4">
        <v>7</v>
      </c>
      <c r="F81" s="4">
        <v>19</v>
      </c>
      <c r="G81" s="4">
        <v>570</v>
      </c>
      <c r="H81" s="4">
        <v>689</v>
      </c>
      <c r="I81" s="34">
        <v>7853.3191146512982</v>
      </c>
      <c r="J81" s="35">
        <v>34.797979797979792</v>
      </c>
      <c r="K81" s="35">
        <v>31.898148148148145</v>
      </c>
      <c r="L81" s="35">
        <v>26.969641139940144</v>
      </c>
      <c r="M81" s="35">
        <v>25.15410729253982</v>
      </c>
      <c r="N81" s="4">
        <v>0.19800000000000001</v>
      </c>
      <c r="O81" s="4">
        <v>8.196721311475418</v>
      </c>
      <c r="P81" s="35">
        <v>1.1030478955007257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-0.17271407753445575</v>
      </c>
      <c r="U81" s="37" t="str">
        <f t="shared" si="37"/>
        <v/>
      </c>
      <c r="V81" s="37" t="str">
        <f t="shared" si="38"/>
        <v/>
      </c>
      <c r="W81" s="37" t="str">
        <f t="shared" si="39"/>
        <v/>
      </c>
      <c r="X81" s="37" t="str">
        <f t="shared" si="40"/>
        <v/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1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950</v>
      </c>
      <c r="AP81" t="s">
        <v>1262</v>
      </c>
      <c r="AQ81" s="22">
        <v>-157.93025556954495</v>
      </c>
      <c r="AR81" s="21">
        <v>-228.80669249315127</v>
      </c>
      <c r="AS81">
        <v>-17.271407837445572</v>
      </c>
      <c r="AT81">
        <v>157.93025556954495</v>
      </c>
      <c r="AU81">
        <v>228.80669249315127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10</v>
      </c>
      <c r="D82" s="4">
        <v>3</v>
      </c>
      <c r="E82" s="4">
        <v>8</v>
      </c>
      <c r="F82" s="4">
        <v>21</v>
      </c>
      <c r="G82" s="4">
        <v>939</v>
      </c>
      <c r="H82" s="4">
        <v>683</v>
      </c>
      <c r="I82" s="34">
        <v>17140.031812168287</v>
      </c>
      <c r="J82" s="35" t="s">
        <v>1238</v>
      </c>
      <c r="K82" s="35">
        <v>24.568345323741006</v>
      </c>
      <c r="L82" s="35">
        <v>9.302356415211511</v>
      </c>
      <c r="M82" s="35">
        <v>7.8326905971597247</v>
      </c>
      <c r="N82" s="4">
        <v>0.151</v>
      </c>
      <c r="O82" s="4">
        <v>-13.218390804597712</v>
      </c>
      <c r="P82" s="35">
        <v>2.1083455344070283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0.37481698474458275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3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2.1083455352570284</v>
      </c>
      <c r="AH82" s="38" t="str">
        <f t="shared" si="45"/>
        <v xml:space="preserve"> </v>
      </c>
      <c r="AI82" s="1">
        <f t="shared" si="29"/>
        <v>81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-13.411855552963159</v>
      </c>
      <c r="AS82">
        <v>37.481698389458273</v>
      </c>
      <c r="AT82" t="e">
        <v>#VALUE!</v>
      </c>
      <c r="AU82">
        <v>13.411855552963159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12</v>
      </c>
      <c r="D83" s="4">
        <v>3</v>
      </c>
      <c r="E83" s="4">
        <v>6</v>
      </c>
      <c r="F83" s="4">
        <v>21</v>
      </c>
      <c r="G83" s="4">
        <v>625</v>
      </c>
      <c r="H83" s="4">
        <v>570.6</v>
      </c>
      <c r="I83" s="34">
        <v>7650.2353829662661</v>
      </c>
      <c r="J83" s="35">
        <v>14.70618556701031</v>
      </c>
      <c r="K83" s="35">
        <v>12.458515283842795</v>
      </c>
      <c r="L83" s="35" t="s">
        <v>1238</v>
      </c>
      <c r="M83" s="35" t="s">
        <v>1238</v>
      </c>
      <c r="N83" s="4">
        <v>0.38800000000000001</v>
      </c>
      <c r="O83" s="4">
        <v>13.782991202346038</v>
      </c>
      <c r="P83" s="35">
        <v>4.7669120224325274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>
        <f t="shared" si="44"/>
        <v>4.7669120232925275</v>
      </c>
      <c r="AH83" s="38" t="str">
        <f t="shared" si="45"/>
        <v xml:space="preserve"> </v>
      </c>
      <c r="AI83" s="1">
        <f t="shared" si="29"/>
        <v>37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-9.005471690409351</v>
      </c>
      <c r="AR83" s="21" t="e">
        <v>#VALUE!</v>
      </c>
      <c r="AS83">
        <v>9.533824044865046</v>
      </c>
      <c r="AT83">
        <v>9.005471690409351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5</v>
      </c>
      <c r="D84" s="4">
        <v>3</v>
      </c>
      <c r="E84" s="4">
        <v>7</v>
      </c>
      <c r="F84" s="4">
        <v>15</v>
      </c>
      <c r="G84" s="4">
        <v>460</v>
      </c>
      <c r="H84" s="4">
        <v>492.1</v>
      </c>
      <c r="I84" s="34">
        <v>11827.097485976739</v>
      </c>
      <c r="J84" s="35">
        <v>34.412587412587413</v>
      </c>
      <c r="K84" s="35">
        <v>31.954545454545457</v>
      </c>
      <c r="L84" s="35">
        <v>17.850772713849789</v>
      </c>
      <c r="M84" s="35">
        <v>16.787115597009684</v>
      </c>
      <c r="N84" s="4">
        <v>0.14300000000000002</v>
      </c>
      <c r="O84" s="4">
        <v>10.000000000000009</v>
      </c>
      <c r="P84" s="35">
        <v>1.1176590123958545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>
        <v>-155.0736427133991</v>
      </c>
      <c r="AR84" s="21">
        <v>-117.63187370690278</v>
      </c>
      <c r="AS84">
        <v>-6.5230644178012609</v>
      </c>
      <c r="AT84">
        <v>155.0736427133991</v>
      </c>
      <c r="AU84">
        <v>117.63187370690278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7</v>
      </c>
      <c r="D85" s="4">
        <v>3</v>
      </c>
      <c r="E85" s="4">
        <v>8</v>
      </c>
      <c r="F85" s="4">
        <v>18</v>
      </c>
      <c r="G85" s="4">
        <v>240</v>
      </c>
      <c r="H85" s="4">
        <v>208.4</v>
      </c>
      <c r="I85" s="34">
        <v>5993.2873828077909</v>
      </c>
      <c r="J85" s="35">
        <v>10.215686274509803</v>
      </c>
      <c r="K85" s="35">
        <v>11.026455026455027</v>
      </c>
      <c r="L85" s="35">
        <v>7.4470233766233767</v>
      </c>
      <c r="M85" s="35">
        <v>5.6264531696695128</v>
      </c>
      <c r="N85" s="4">
        <v>0.189</v>
      </c>
      <c r="O85" s="4">
        <v>-14.09090909090909</v>
      </c>
      <c r="P85" s="35">
        <v>4.8944337811900196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0.15163147880706332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>
        <f t="shared" si="26"/>
        <v>18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4.8944337820700197</v>
      </c>
      <c r="AH85" s="38" t="str">
        <f t="shared" si="45"/>
        <v xml:space="preserve"> </v>
      </c>
      <c r="AI85" s="1">
        <f t="shared" si="29"/>
        <v>32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24.279093588197963</v>
      </c>
      <c r="AR85" s="21">
        <v>9.2078714477049068</v>
      </c>
      <c r="AS85">
        <v>15.163147792706333</v>
      </c>
      <c r="AT85">
        <v>-24.279093588197963</v>
      </c>
      <c r="AU85">
        <v>-9.2078714477049068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3</v>
      </c>
      <c r="E86" s="4">
        <v>14</v>
      </c>
      <c r="F86" s="4">
        <v>17</v>
      </c>
      <c r="G86" s="4">
        <v>3230</v>
      </c>
      <c r="H86" s="4">
        <v>3384</v>
      </c>
      <c r="I86" s="34">
        <v>11849.419539223338</v>
      </c>
      <c r="J86" s="35">
        <v>17.434312210200929</v>
      </c>
      <c r="K86" s="35">
        <v>16.12964728312679</v>
      </c>
      <c r="L86" s="35">
        <v>13.645999999999999</v>
      </c>
      <c r="M86" s="35">
        <v>12.330625665286812</v>
      </c>
      <c r="N86" s="4">
        <v>1.9410000000000001</v>
      </c>
      <c r="O86" s="4">
        <v>-8.356940509915006</v>
      </c>
      <c r="P86" s="35">
        <v>3.4633569739952712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3.4633569748852713</v>
      </c>
      <c r="AH86" s="38" t="str">
        <f t="shared" si="45"/>
        <v xml:space="preserve"> </v>
      </c>
      <c r="AI86" s="1">
        <f t="shared" si="29"/>
        <v>53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-29.226944499732955</v>
      </c>
      <c r="AR86" s="21">
        <v>-66.368402993570584</v>
      </c>
      <c r="AS86">
        <v>-4.5508274231678474</v>
      </c>
      <c r="AT86">
        <v>29.226944499732955</v>
      </c>
      <c r="AU86">
        <v>66.368402993570584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3</v>
      </c>
      <c r="D87" s="4">
        <v>9</v>
      </c>
      <c r="E87" s="4">
        <v>8</v>
      </c>
      <c r="F87" s="4">
        <v>20</v>
      </c>
      <c r="G87" s="4">
        <v>705</v>
      </c>
      <c r="H87" s="4">
        <v>782.8</v>
      </c>
      <c r="I87" s="34">
        <v>11102.016337730493</v>
      </c>
      <c r="J87" s="35">
        <v>26.625850340136054</v>
      </c>
      <c r="K87" s="35">
        <v>26.716723549488055</v>
      </c>
      <c r="L87" s="35">
        <v>17.931955357931148</v>
      </c>
      <c r="M87" s="35">
        <v>18.045726966895653</v>
      </c>
      <c r="N87" s="4">
        <v>0.29299999999999998</v>
      </c>
      <c r="O87" s="4">
        <v>3.9007092198581397</v>
      </c>
      <c r="P87" s="35">
        <v>2.2100153295861014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2.2100153304861014</v>
      </c>
      <c r="AH87" s="38" t="str">
        <f t="shared" si="45"/>
        <v xml:space="preserve"> </v>
      </c>
      <c r="AI87" s="1">
        <f t="shared" si="29"/>
        <v>77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-97.356640323885955</v>
      </c>
      <c r="AR87" s="21">
        <v>-118.62163091389468</v>
      </c>
      <c r="AS87">
        <v>-9.9386816555952944</v>
      </c>
      <c r="AT87">
        <v>97.356640323885955</v>
      </c>
      <c r="AU87">
        <v>118.62163091389468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6</v>
      </c>
      <c r="D88" s="4">
        <v>2</v>
      </c>
      <c r="E88" s="4">
        <v>11</v>
      </c>
      <c r="F88" s="4">
        <v>19</v>
      </c>
      <c r="G88" s="4">
        <v>875</v>
      </c>
      <c r="H88" s="4">
        <v>906.6</v>
      </c>
      <c r="I88" s="34">
        <v>12919.872908952148</v>
      </c>
      <c r="J88" s="35">
        <v>37.004081632653062</v>
      </c>
      <c r="K88" s="35">
        <v>34.471482889733842</v>
      </c>
      <c r="L88" s="35">
        <v>37.311704761904764</v>
      </c>
      <c r="M88" s="35">
        <v>33.358178200736234</v>
      </c>
      <c r="N88" s="4">
        <v>0.26300000000000001</v>
      </c>
      <c r="O88" s="4">
        <v>7.7868852459016464</v>
      </c>
      <c r="P88" s="35">
        <v>2.4266490183101697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3.5489438181193744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2.4266490192201697</v>
      </c>
      <c r="AH88" s="38" t="str">
        <f t="shared" si="45"/>
        <v xml:space="preserve"> </v>
      </c>
      <c r="AI88" s="1">
        <f t="shared" si="29"/>
        <v>66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-174.28236604645119</v>
      </c>
      <c r="AR88" s="21">
        <v>-354.89438181193742</v>
      </c>
      <c r="AS88">
        <v>-3.4855504081182431</v>
      </c>
      <c r="AT88">
        <v>174.28236604645119</v>
      </c>
      <c r="AU88">
        <v>354.89438181193742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4</v>
      </c>
      <c r="F89" s="4">
        <v>12</v>
      </c>
      <c r="G89" s="4">
        <v>3200</v>
      </c>
      <c r="H89" s="4">
        <v>2870</v>
      </c>
      <c r="I89" s="34">
        <v>8873.2456873408919</v>
      </c>
      <c r="J89" s="35">
        <v>12.149256953628518</v>
      </c>
      <c r="K89" s="35">
        <v>13.106583253362475</v>
      </c>
      <c r="L89" s="35">
        <v>0</v>
      </c>
      <c r="M89" s="35">
        <v>0</v>
      </c>
      <c r="N89" s="4">
        <v>2.6270000000000002</v>
      </c>
      <c r="O89" s="4">
        <v>-4.4032023289665201</v>
      </c>
      <c r="P89" s="35">
        <v>3.2645005638120397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-1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1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3.2645005647320398</v>
      </c>
      <c r="AH89" s="38" t="str">
        <f t="shared" si="45"/>
        <v xml:space="preserve"> </v>
      </c>
      <c r="AI89" s="1">
        <f t="shared" si="29"/>
        <v>55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9.9470437875419311</v>
      </c>
      <c r="AR89" s="21">
        <v>100</v>
      </c>
      <c r="AS89">
        <v>11.498257839721248</v>
      </c>
      <c r="AT89">
        <v>-9.9470437875419311</v>
      </c>
      <c r="AU89">
        <v>-100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5</v>
      </c>
      <c r="D90" s="4">
        <v>2</v>
      </c>
      <c r="E90" s="4">
        <v>11</v>
      </c>
      <c r="F90" s="4">
        <v>18</v>
      </c>
      <c r="G90" s="4">
        <v>330</v>
      </c>
      <c r="H90" s="4">
        <v>322.7</v>
      </c>
      <c r="I90" s="34">
        <v>9793.3879382292034</v>
      </c>
      <c r="J90" s="35">
        <v>17.633879781420763</v>
      </c>
      <c r="K90" s="35">
        <v>17.074074074074073</v>
      </c>
      <c r="L90" s="35">
        <v>21.689588914549656</v>
      </c>
      <c r="M90" s="35">
        <v>18.304818087318086</v>
      </c>
      <c r="N90" s="4">
        <v>0.183</v>
      </c>
      <c r="O90" s="4">
        <v>2.8089887640449467</v>
      </c>
      <c r="P90" s="35">
        <v>6.7245119305856837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6.7245119315156838</v>
      </c>
      <c r="AH90" s="38" t="str">
        <f t="shared" si="45"/>
        <v xml:space="preserve"> </v>
      </c>
      <c r="AI90" s="1">
        <f t="shared" si="29"/>
        <v>13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-30.706183091943238</v>
      </c>
      <c r="AR90" s="21">
        <v>-164.43369993409632</v>
      </c>
      <c r="AS90">
        <v>2.2621629996901094</v>
      </c>
      <c r="AT90">
        <v>30.706183091943238</v>
      </c>
      <c r="AU90">
        <v>164.43369993409632</v>
      </c>
      <c r="AV90" t="s">
        <v>2001</v>
      </c>
    </row>
    <row r="91" spans="1:48" x14ac:dyDescent="0.25">
      <c r="A91" s="14">
        <v>9.3999999999999862E-10</v>
      </c>
      <c r="B91" t="s">
        <v>951</v>
      </c>
      <c r="C91" s="4">
        <v>5</v>
      </c>
      <c r="D91" s="4">
        <v>2</v>
      </c>
      <c r="E91" s="4">
        <v>5</v>
      </c>
      <c r="F91" s="4">
        <v>12</v>
      </c>
      <c r="G91" s="4">
        <v>400</v>
      </c>
      <c r="H91" s="4">
        <v>358.6</v>
      </c>
      <c r="I91" s="34">
        <v>6395.892248657351</v>
      </c>
      <c r="J91" s="35">
        <v>10.704477611940298</v>
      </c>
      <c r="K91" s="35">
        <v>10.547058823529412</v>
      </c>
      <c r="L91" s="35">
        <v>8.8575807257249242</v>
      </c>
      <c r="M91" s="35">
        <v>7.3592822634930535</v>
      </c>
      <c r="N91" s="4">
        <v>0.34</v>
      </c>
      <c r="O91" s="4">
        <v>2.102102102102104</v>
      </c>
      <c r="P91" s="35">
        <v>4.6569994422755157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4.6569994432155157</v>
      </c>
      <c r="AH91" s="38" t="str">
        <f t="shared" si="45"/>
        <v xml:space="preserve"> </v>
      </c>
      <c r="AI91" s="1">
        <f t="shared" si="29"/>
        <v>39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951</v>
      </c>
      <c r="AP91" t="s">
        <v>1242</v>
      </c>
      <c r="AQ91" s="22">
        <v>20.656065029771518</v>
      </c>
      <c r="AR91" s="21">
        <v>-7.9892686300372162</v>
      </c>
      <c r="AS91">
        <v>11.54489682097044</v>
      </c>
      <c r="AT91">
        <v>-20.656065029771518</v>
      </c>
      <c r="AU91">
        <v>7.9892686300372162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9</v>
      </c>
      <c r="D92" s="4">
        <v>1</v>
      </c>
      <c r="E92" s="4">
        <v>6</v>
      </c>
      <c r="F92" s="4">
        <v>16</v>
      </c>
      <c r="G92" s="4">
        <v>1840</v>
      </c>
      <c r="H92" s="4">
        <v>1746</v>
      </c>
      <c r="I92" s="34">
        <v>8989.6172591609484</v>
      </c>
      <c r="J92" s="35">
        <v>18.282722513089006</v>
      </c>
      <c r="K92" s="35">
        <v>18.321091290661069</v>
      </c>
      <c r="L92" s="35">
        <v>12.174968849095318</v>
      </c>
      <c r="M92" s="35">
        <v>13.558891324471064</v>
      </c>
      <c r="N92" s="4">
        <v>0.95300000000000007</v>
      </c>
      <c r="O92" s="4">
        <v>-1.5495867768594942</v>
      </c>
      <c r="P92" s="35">
        <v>2.7205040091638026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2.7205040101138027</v>
      </c>
      <c r="AH92" s="38" t="str">
        <f t="shared" si="45"/>
        <v xml:space="preserve"> </v>
      </c>
      <c r="AI92" s="1">
        <f t="shared" si="29"/>
        <v>63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-35.515547675037439</v>
      </c>
      <c r="AR92" s="21">
        <v>-48.433982406599618</v>
      </c>
      <c r="AS92">
        <v>5.3837342497136342</v>
      </c>
      <c r="AT92">
        <v>35.515547675037439</v>
      </c>
      <c r="AU92">
        <v>48.433982406599618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1</v>
      </c>
      <c r="D93" s="4">
        <v>0</v>
      </c>
      <c r="E93" s="4">
        <v>1</v>
      </c>
      <c r="F93" s="4">
        <v>2</v>
      </c>
      <c r="G93" s="4" t="s">
        <v>132</v>
      </c>
      <c r="H93" s="4">
        <v>640</v>
      </c>
      <c r="I93" s="34">
        <v>12086.936877148437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7</v>
      </c>
      <c r="D94" s="4">
        <v>2</v>
      </c>
      <c r="E94" s="4">
        <v>8</v>
      </c>
      <c r="F94" s="4">
        <v>17</v>
      </c>
      <c r="G94" s="4">
        <v>1920</v>
      </c>
      <c r="H94" s="4">
        <v>1828.5</v>
      </c>
      <c r="I94" s="34">
        <v>20797.434124490308</v>
      </c>
      <c r="J94" s="35">
        <v>23.479602913695246</v>
      </c>
      <c r="K94" s="35">
        <v>21.859575113762272</v>
      </c>
      <c r="L94" s="35">
        <v>15.387084451445252</v>
      </c>
      <c r="M94" s="35">
        <v>14.248550989569621</v>
      </c>
      <c r="N94" s="4">
        <v>1.012</v>
      </c>
      <c r="O94" s="4">
        <v>0.29732408325073256</v>
      </c>
      <c r="P94" s="35">
        <v>1.7254905945817272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-74.035964597934381</v>
      </c>
      <c r="AR94" s="21">
        <v>-87.595241602971413</v>
      </c>
      <c r="AS94">
        <v>5.0041017227235418</v>
      </c>
      <c r="AT94">
        <v>74.035964597934381</v>
      </c>
      <c r="AU94">
        <v>87.595241602971413</v>
      </c>
      <c r="AV94" t="s">
        <v>2005</v>
      </c>
    </row>
    <row r="95" spans="1:48" x14ac:dyDescent="0.25">
      <c r="A95" s="14">
        <v>9.7999999999999848E-10</v>
      </c>
      <c r="B95" t="s">
        <v>1234</v>
      </c>
      <c r="C95" s="4">
        <v>4</v>
      </c>
      <c r="D95" s="4">
        <v>3</v>
      </c>
      <c r="E95" s="4">
        <v>9</v>
      </c>
      <c r="F95" s="4">
        <v>16</v>
      </c>
      <c r="G95" s="4">
        <v>8395</v>
      </c>
      <c r="H95" s="4">
        <v>9275</v>
      </c>
      <c r="I95" s="34">
        <v>8872.376888788247</v>
      </c>
      <c r="J95" s="35">
        <v>35.852338616157709</v>
      </c>
      <c r="K95" s="35">
        <v>34.621127286300855</v>
      </c>
      <c r="L95" s="35">
        <v>22.386057022357594</v>
      </c>
      <c r="M95" s="35">
        <v>21.273158469881317</v>
      </c>
      <c r="N95" s="4">
        <v>2.5870000000000002</v>
      </c>
      <c r="O95" s="4">
        <v>3.8538739462063458</v>
      </c>
      <c r="P95" s="35">
        <v>1.2657681940700807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1234</v>
      </c>
      <c r="AP95" t="s">
        <v>1244</v>
      </c>
      <c r="AQ95" s="22">
        <v>-165.74539429350102</v>
      </c>
      <c r="AR95" s="21">
        <v>-172.92485388631385</v>
      </c>
      <c r="AS95">
        <v>-9.4878706199460936</v>
      </c>
      <c r="AT95">
        <v>165.74539429350102</v>
      </c>
      <c r="AU95">
        <v>172.92485388631385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7</v>
      </c>
      <c r="D96" s="4">
        <v>2</v>
      </c>
      <c r="E96" s="4">
        <v>10</v>
      </c>
      <c r="F96" s="4">
        <v>19</v>
      </c>
      <c r="G96" s="4">
        <v>1527.5</v>
      </c>
      <c r="H96" s="4">
        <v>1674.5</v>
      </c>
      <c r="I96" s="34">
        <v>22422.396241668474</v>
      </c>
      <c r="J96" s="35">
        <v>24.918154761904763</v>
      </c>
      <c r="K96" s="35">
        <v>19.584795321637429</v>
      </c>
      <c r="L96" s="35">
        <v>14.193746746746747</v>
      </c>
      <c r="M96" s="35">
        <v>13.891308351702179</v>
      </c>
      <c r="N96" s="4">
        <v>0.85499999999999998</v>
      </c>
      <c r="O96" s="4">
        <v>27.421758569299541</v>
      </c>
      <c r="P96" s="35">
        <v>4.7775455359808898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4.7775455369708899</v>
      </c>
      <c r="AH96" s="38" t="str">
        <f t="shared" si="45"/>
        <v xml:space="preserve"> </v>
      </c>
      <c r="AI96" s="1">
        <f t="shared" si="29"/>
        <v>36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-84.698826293148727</v>
      </c>
      <c r="AR96" s="21">
        <v>-73.046385662571041</v>
      </c>
      <c r="AS96">
        <v>-8.7787399223648865</v>
      </c>
      <c r="AT96">
        <v>84.698826293148727</v>
      </c>
      <c r="AU96">
        <v>73.046385662571041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9</v>
      </c>
      <c r="D97" s="4">
        <v>11</v>
      </c>
      <c r="E97" s="4">
        <v>5</v>
      </c>
      <c r="F97" s="4">
        <v>25</v>
      </c>
      <c r="G97" s="4">
        <v>706.09844970703125</v>
      </c>
      <c r="H97" s="4">
        <v>635.20000000000005</v>
      </c>
      <c r="I97" s="34">
        <v>26382.888499185687</v>
      </c>
      <c r="J97" s="35">
        <v>11.124560950588849</v>
      </c>
      <c r="K97" s="35">
        <v>9.6093413566204031</v>
      </c>
      <c r="L97" s="35" t="s">
        <v>1238</v>
      </c>
      <c r="M97" s="35" t="s">
        <v>1238</v>
      </c>
      <c r="N97" s="4">
        <v>0.74199999999999999</v>
      </c>
      <c r="O97" s="4">
        <v>22.039473684210527</v>
      </c>
      <c r="P97" s="35">
        <v>3.9736266400411697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3.9736266410411698</v>
      </c>
      <c r="AH97" s="38" t="str">
        <f t="shared" si="45"/>
        <v xml:space="preserve"> </v>
      </c>
      <c r="AI97" s="1">
        <f t="shared" si="29"/>
        <v>46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759</v>
      </c>
      <c r="AP97" t="s">
        <v>1246</v>
      </c>
      <c r="AQ97" s="22">
        <v>17.542315222249105</v>
      </c>
      <c r="AR97" s="21" t="e">
        <v>#VALUE!</v>
      </c>
      <c r="AS97">
        <v>11.161594727177459</v>
      </c>
      <c r="AT97">
        <v>-17.542315222249105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13</v>
      </c>
      <c r="D98" s="4">
        <v>2</v>
      </c>
      <c r="E98" s="4">
        <v>5</v>
      </c>
      <c r="F98" s="4">
        <v>20</v>
      </c>
      <c r="G98" s="4">
        <v>1268</v>
      </c>
      <c r="H98" s="4">
        <v>1170.5</v>
      </c>
      <c r="I98" s="34">
        <v>8138.4294946108948</v>
      </c>
      <c r="J98" s="35">
        <v>29.85969387755102</v>
      </c>
      <c r="K98" s="35">
        <v>22.126654064272209</v>
      </c>
      <c r="L98" s="35" t="s">
        <v>1238</v>
      </c>
      <c r="M98" s="35" t="s">
        <v>1238</v>
      </c>
      <c r="N98" s="4">
        <v>0.39200000000000002</v>
      </c>
      <c r="O98" s="4">
        <v>-7.9812206572769897</v>
      </c>
      <c r="P98" s="35">
        <v>4.4596326356258009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4.459632636635801</v>
      </c>
      <c r="AH98" s="38" t="str">
        <f t="shared" si="45"/>
        <v xml:space="preserve"> </v>
      </c>
      <c r="AI98" s="1">
        <f t="shared" si="29"/>
        <v>41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-121.32659762944735</v>
      </c>
      <c r="AR98" s="21" t="e">
        <v>#VALUE!</v>
      </c>
      <c r="AS98">
        <v>8.3297736010252024</v>
      </c>
      <c r="AT98">
        <v>121.32659762944735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3</v>
      </c>
      <c r="E99" s="4">
        <v>9</v>
      </c>
      <c r="F99" s="4">
        <v>14</v>
      </c>
      <c r="G99" s="4">
        <v>2320</v>
      </c>
      <c r="H99" s="4">
        <v>2616</v>
      </c>
      <c r="I99" s="34">
        <v>8089.1271974803358</v>
      </c>
      <c r="J99" s="35">
        <v>19.669172932330827</v>
      </c>
      <c r="K99" s="35">
        <v>19.406528189910979</v>
      </c>
      <c r="L99" s="35">
        <v>13.520692304917599</v>
      </c>
      <c r="M99" s="35">
        <v>13.307692307692308</v>
      </c>
      <c r="N99" s="4">
        <v>1.3480000000000001</v>
      </c>
      <c r="O99" s="4">
        <v>-7.417582417582409</v>
      </c>
      <c r="P99" s="35">
        <v>3.8264525993883796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3.8264526004083796</v>
      </c>
      <c r="AH99" s="38" t="str">
        <f t="shared" si="45"/>
        <v xml:space="preserve"> </v>
      </c>
      <c r="AI99" s="1">
        <f t="shared" si="29"/>
        <v>47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-45.792222155729753</v>
      </c>
      <c r="AR99" s="21">
        <v>-64.840684899355125</v>
      </c>
      <c r="AS99">
        <v>-11.314984709480125</v>
      </c>
      <c r="AT99">
        <v>45.792222155729753</v>
      </c>
      <c r="AU99">
        <v>64.840684899355125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12</v>
      </c>
      <c r="D100" s="4">
        <v>3</v>
      </c>
      <c r="E100" s="4">
        <v>4</v>
      </c>
      <c r="F100" s="4">
        <v>19</v>
      </c>
      <c r="G100" s="4">
        <v>285</v>
      </c>
      <c r="H100" s="4">
        <v>257.39999999999998</v>
      </c>
      <c r="I100" s="34">
        <v>32758.394856613231</v>
      </c>
      <c r="J100" s="35">
        <v>18.12676056338028</v>
      </c>
      <c r="K100" s="35">
        <v>15.141176470588233</v>
      </c>
      <c r="L100" s="35">
        <v>11.525795366270062</v>
      </c>
      <c r="M100" s="35">
        <v>7.9019544832516697</v>
      </c>
      <c r="N100" s="4">
        <v>0.17</v>
      </c>
      <c r="O100" s="4">
        <v>10.389610389610398</v>
      </c>
      <c r="P100" s="35">
        <v>3.2245532245532251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3.2245532255832252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58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-34.359523509811865</v>
      </c>
      <c r="AR100" s="21">
        <v>-40.519431944675823</v>
      </c>
      <c r="AS100">
        <v>10.722610722610737</v>
      </c>
      <c r="AT100">
        <v>34.359523509811865</v>
      </c>
      <c r="AU100">
        <v>40.519431944675823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7</v>
      </c>
      <c r="D101" s="4">
        <v>3</v>
      </c>
      <c r="E101" s="4">
        <v>14</v>
      </c>
      <c r="F101" s="4">
        <v>24</v>
      </c>
      <c r="G101" s="4">
        <v>971.59466552734375</v>
      </c>
      <c r="H101" s="4">
        <v>880</v>
      </c>
      <c r="I101" s="34">
        <v>6736.3221377925793</v>
      </c>
      <c r="J101" s="35">
        <v>12.720543017011735</v>
      </c>
      <c r="K101" s="35">
        <v>11.054700148418643</v>
      </c>
      <c r="L101" s="35">
        <v>9.3000770957316305</v>
      </c>
      <c r="M101" s="35">
        <v>8.1103779840189922</v>
      </c>
      <c r="N101" s="4">
        <v>0.95500000000000007</v>
      </c>
      <c r="O101" s="4">
        <v>7.3033707865168607</v>
      </c>
      <c r="P101" s="35">
        <v>3.7888695479377841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3.7888695489777842</v>
      </c>
      <c r="AH101" s="38" t="str">
        <f t="shared" si="45"/>
        <v xml:space="preserve"> </v>
      </c>
      <c r="AI101" s="1">
        <f t="shared" si="53"/>
        <v>49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>
        <v>5.712546233741211</v>
      </c>
      <c r="AR101" s="21">
        <v>-13.384066696024878</v>
      </c>
      <c r="AS101">
        <v>10.408484719016343</v>
      </c>
      <c r="AT101">
        <v>-5.712546233741211</v>
      </c>
      <c r="AU101">
        <v>13.384066696024878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14</v>
      </c>
      <c r="D102" s="4">
        <v>0</v>
      </c>
      <c r="E102" s="4">
        <v>5</v>
      </c>
      <c r="F102" s="4">
        <v>19</v>
      </c>
      <c r="G102" s="4">
        <v>215</v>
      </c>
      <c r="H102" s="4">
        <v>231.9</v>
      </c>
      <c r="I102" s="34">
        <v>9895.7795465485615</v>
      </c>
      <c r="J102" s="35">
        <v>11.423645320197043</v>
      </c>
      <c r="K102" s="35">
        <v>11.312195121951218</v>
      </c>
      <c r="L102" s="35">
        <v>8.5504292035346019</v>
      </c>
      <c r="M102" s="35">
        <v>8.5136023020906748</v>
      </c>
      <c r="N102" s="4">
        <v>0.20300000000000001</v>
      </c>
      <c r="O102" s="4">
        <v>-4.2452830188679149</v>
      </c>
      <c r="P102" s="35">
        <v>7.9775765416127644</v>
      </c>
      <c r="Q102" s="36">
        <f t="shared" si="33"/>
        <v>73.684210527365792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>
        <f t="shared" si="51"/>
        <v>10</v>
      </c>
      <c r="AF102" s="1" t="str">
        <f t="shared" si="52"/>
        <v xml:space="preserve"> </v>
      </c>
      <c r="AG102" s="38">
        <f t="shared" si="44"/>
        <v>7.9775765426627645</v>
      </c>
      <c r="AH102" s="38" t="str">
        <f t="shared" si="45"/>
        <v xml:space="preserve"> </v>
      </c>
      <c r="AI102" s="1">
        <f t="shared" si="53"/>
        <v>5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793</v>
      </c>
      <c r="AP102" t="s">
        <v>1248</v>
      </c>
      <c r="AQ102" s="22">
        <v>15.325436301755669</v>
      </c>
      <c r="AR102" s="21">
        <v>-4.2445589551252771</v>
      </c>
      <c r="AS102">
        <v>-7.2876239758516643</v>
      </c>
      <c r="AT102">
        <v>-15.325436301755669</v>
      </c>
      <c r="AU102">
        <v>4.2445589551252771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9</v>
      </c>
      <c r="D103" s="4">
        <v>5</v>
      </c>
      <c r="E103" s="4">
        <v>6</v>
      </c>
      <c r="F103" s="4">
        <v>20</v>
      </c>
      <c r="G103" s="4">
        <v>4825</v>
      </c>
      <c r="H103" s="4">
        <v>4630</v>
      </c>
      <c r="I103" s="34">
        <v>157330.35779700649</v>
      </c>
      <c r="J103" s="35">
        <v>22.024374103910716</v>
      </c>
      <c r="K103" s="35">
        <v>20.331431731355355</v>
      </c>
      <c r="L103" s="35">
        <v>14.393037257697301</v>
      </c>
      <c r="M103" s="35">
        <v>13.643373586709236</v>
      </c>
      <c r="N103" s="4">
        <v>2.7320000000000002</v>
      </c>
      <c r="O103" s="4">
        <v>8.8446215139442224</v>
      </c>
      <c r="P103" s="35">
        <v>3.2315865755521189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3.231586576612119</v>
      </c>
      <c r="AH103" s="38" t="str">
        <f t="shared" si="45"/>
        <v xml:space="preserve"> </v>
      </c>
      <c r="AI103" s="1">
        <f t="shared" si="53"/>
        <v>57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-63.249489607174155</v>
      </c>
      <c r="AR103" s="21">
        <v>-75.476082572919594</v>
      </c>
      <c r="AS103">
        <v>4.2116630669546407</v>
      </c>
      <c r="AT103">
        <v>63.249489607174155</v>
      </c>
      <c r="AU103">
        <v>75.476082572919594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7</v>
      </c>
      <c r="D104" s="4">
        <v>4</v>
      </c>
      <c r="E104" s="4">
        <v>4</v>
      </c>
      <c r="F104" s="4">
        <v>15</v>
      </c>
      <c r="G104" s="4">
        <v>973</v>
      </c>
      <c r="H104" s="4">
        <v>1010.5</v>
      </c>
      <c r="I104" s="34">
        <v>8954.8709616067717</v>
      </c>
      <c r="J104" s="35">
        <v>19.247619047619047</v>
      </c>
      <c r="K104" s="35">
        <v>17.821869488536155</v>
      </c>
      <c r="L104" s="35">
        <v>13.762925512104283</v>
      </c>
      <c r="M104" s="35">
        <v>13.099834805080629</v>
      </c>
      <c r="N104" s="4">
        <v>0.56700000000000006</v>
      </c>
      <c r="O104" s="4">
        <v>2.3465703971119152</v>
      </c>
      <c r="P104" s="35">
        <v>4.2058386937159824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4.2058386947859825</v>
      </c>
      <c r="AH104" s="38" t="str">
        <f t="shared" si="45"/>
        <v xml:space="preserve"> </v>
      </c>
      <c r="AI104" s="1">
        <f t="shared" si="53"/>
        <v>44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-42.667572338375791</v>
      </c>
      <c r="AR104" s="21">
        <v>-67.793927742067964</v>
      </c>
      <c r="AS104">
        <v>-3.7110341415141024</v>
      </c>
      <c r="AT104">
        <v>42.667572338375791</v>
      </c>
      <c r="AU104">
        <v>67.793927742067964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19</v>
      </c>
      <c r="D105" s="4">
        <v>2</v>
      </c>
      <c r="E105" s="4">
        <v>5</v>
      </c>
      <c r="F105" s="4">
        <v>26</v>
      </c>
      <c r="G105" s="4">
        <v>190</v>
      </c>
      <c r="H105" s="4">
        <v>151.12</v>
      </c>
      <c r="I105" s="34">
        <v>52577.423581015326</v>
      </c>
      <c r="J105" s="35">
        <v>20.601884084965381</v>
      </c>
      <c r="K105" s="35">
        <v>22.662072493461917</v>
      </c>
      <c r="L105" s="35">
        <v>7.6712068953608856</v>
      </c>
      <c r="M105" s="35">
        <v>7.3502069260600962</v>
      </c>
      <c r="N105" s="4">
        <v>0.08</v>
      </c>
      <c r="O105" s="4">
        <v>50.943396226415103</v>
      </c>
      <c r="P105" s="35">
        <v>5.0193997055131314</v>
      </c>
      <c r="Q105" s="36">
        <f t="shared" si="33"/>
        <v>73.076923078003077</v>
      </c>
      <c r="R105" s="36" t="str">
        <f t="shared" si="34"/>
        <v xml:space="preserve"> </v>
      </c>
      <c r="S105" s="37">
        <f t="shared" si="35"/>
        <v>0.25727898466920063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9</v>
      </c>
      <c r="AD105" s="1" t="str">
        <f t="shared" si="43"/>
        <v xml:space="preserve"> </v>
      </c>
      <c r="AE105" s="1">
        <f t="shared" si="51"/>
        <v>11</v>
      </c>
      <c r="AF105" s="1" t="str">
        <f t="shared" si="52"/>
        <v xml:space="preserve"> </v>
      </c>
      <c r="AG105" s="38">
        <f t="shared" si="44"/>
        <v>5.0193997065931315</v>
      </c>
      <c r="AH105" s="38" t="str">
        <f t="shared" si="45"/>
        <v xml:space="preserve"> </v>
      </c>
      <c r="AI105" s="1">
        <f t="shared" si="53"/>
        <v>31</v>
      </c>
      <c r="AJ105" s="1" t="str">
        <f t="shared" si="54"/>
        <v xml:space="preserve"> </v>
      </c>
      <c r="AK105" s="25">
        <f t="shared" si="46"/>
        <v>50.9433962274951</v>
      </c>
      <c r="AL105" s="25" t="str">
        <f t="shared" si="47"/>
        <v xml:space="preserve"> </v>
      </c>
      <c r="AM105" s="1">
        <f t="shared" si="55"/>
        <v>1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-52.705681711952664</v>
      </c>
      <c r="AR105" s="21">
        <v>6.4746856064445746</v>
      </c>
      <c r="AS105">
        <v>25.727898358920065</v>
      </c>
      <c r="AT105">
        <v>52.705681711952664</v>
      </c>
      <c r="AU105">
        <v>-6.4746856064445746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11</v>
      </c>
      <c r="D106" s="4">
        <v>4</v>
      </c>
      <c r="E106" s="4">
        <v>10</v>
      </c>
      <c r="F106" s="4">
        <v>25</v>
      </c>
      <c r="G106" s="4">
        <v>1085</v>
      </c>
      <c r="H106" s="4">
        <v>980.4</v>
      </c>
      <c r="I106" s="34">
        <v>15766.218257750514</v>
      </c>
      <c r="J106" s="35">
        <v>10.065708418891171</v>
      </c>
      <c r="K106" s="35">
        <v>10.761800219538967</v>
      </c>
      <c r="L106" s="35">
        <v>8.6872006981404404</v>
      </c>
      <c r="M106" s="35">
        <v>9.4249238365607155</v>
      </c>
      <c r="N106" s="4">
        <v>0.97399999999999998</v>
      </c>
      <c r="O106" s="4">
        <v>-9.8148148148148238</v>
      </c>
      <c r="P106" s="35">
        <v>6.0995512035903712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6.0995512046803713</v>
      </c>
      <c r="AH106" s="38" t="str">
        <f t="shared" si="45"/>
        <v xml:space="preserve"> </v>
      </c>
      <c r="AI106" s="1">
        <f t="shared" si="53"/>
        <v>20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25.39076233604095</v>
      </c>
      <c r="AR106" s="21">
        <v>-5.9120406444567397</v>
      </c>
      <c r="AS106">
        <v>10.669114647082822</v>
      </c>
      <c r="AT106">
        <v>-25.39076233604095</v>
      </c>
      <c r="AU106">
        <v>5.9120406444567397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4</v>
      </c>
      <c r="D107" s="3">
        <v>9</v>
      </c>
      <c r="E107" s="3">
        <v>14</v>
      </c>
      <c r="F107" s="3">
        <v>27</v>
      </c>
      <c r="G107" s="4">
        <v>4245</v>
      </c>
      <c r="H107" s="4">
        <v>4720</v>
      </c>
      <c r="I107" s="5">
        <v>8242.2432050951829</v>
      </c>
      <c r="J107" s="4">
        <v>23.114593535749265</v>
      </c>
      <c r="K107" s="4">
        <v>23.659147869674186</v>
      </c>
      <c r="L107" s="4">
        <v>14.071393404595762</v>
      </c>
      <c r="M107" s="4">
        <v>12.505804658311922</v>
      </c>
      <c r="N107" s="4">
        <v>1.9950000000000001</v>
      </c>
      <c r="O107" s="4">
        <v>3.798126951092621</v>
      </c>
      <c r="P107" s="4">
        <v>2.0614406779661016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2.0614406790661017</v>
      </c>
      <c r="AH107" t="str">
        <f t="shared" si="45"/>
        <v xml:space="preserve"> </v>
      </c>
      <c r="AI107">
        <f t="shared" si="53"/>
        <v>82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-71.330435061867647</v>
      </c>
      <c r="AR107">
        <v>-71.55468625361712</v>
      </c>
      <c r="AS107">
        <v>-10.0635593220339</v>
      </c>
      <c r="AT107">
        <v>71.330435061867647</v>
      </c>
      <c r="AU107">
        <v>71.55468625361712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953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1192</v>
      </c>
      <c r="P2" s="2" t="s">
        <v>25</v>
      </c>
    </row>
    <row r="3" spans="1:48" x14ac:dyDescent="0.25">
      <c r="B3" s="24">
        <f ca="1">NOW()</f>
        <v>43879.360076851852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877</v>
      </c>
      <c r="K4" s="29" t="s">
        <v>880</v>
      </c>
      <c r="L4" s="29" t="s">
        <v>877</v>
      </c>
      <c r="M4" s="29" t="s">
        <v>880</v>
      </c>
      <c r="N4" s="28" t="s">
        <v>26</v>
      </c>
      <c r="O4" s="28" t="s">
        <v>27</v>
      </c>
      <c r="P4" s="29" t="s">
        <v>880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879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953</v>
      </c>
      <c r="C6" s="31"/>
      <c r="D6" s="31"/>
      <c r="E6" s="31"/>
      <c r="F6" s="31"/>
      <c r="G6" s="32"/>
      <c r="H6" s="32"/>
      <c r="I6" s="33"/>
      <c r="J6" s="32">
        <v>15.974205736588885</v>
      </c>
      <c r="K6" s="32">
        <v>14.618276911130428</v>
      </c>
      <c r="L6" s="32">
        <v>11.584002770419712</v>
      </c>
      <c r="M6" s="32">
        <v>10.947840103389352</v>
      </c>
      <c r="N6" s="32"/>
      <c r="O6" s="32"/>
      <c r="P6" s="32">
        <v>3.0286924905145347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1110</v>
      </c>
      <c r="C7" s="4">
        <v>15</v>
      </c>
      <c r="D7" s="4">
        <v>0</v>
      </c>
      <c r="E7" s="4">
        <v>9</v>
      </c>
      <c r="F7" s="4">
        <v>24</v>
      </c>
      <c r="G7" s="4">
        <v>28.25</v>
      </c>
      <c r="H7" s="4">
        <v>26.12</v>
      </c>
      <c r="I7" s="34">
        <v>35056.573679226705</v>
      </c>
      <c r="J7" s="35" t="s">
        <v>1238</v>
      </c>
      <c r="K7" s="35">
        <v>28.24881369190291</v>
      </c>
      <c r="L7" s="35">
        <v>9.723492765957447</v>
      </c>
      <c r="M7" s="35">
        <v>8.9748331864707875</v>
      </c>
      <c r="N7" s="4">
        <v>0.69800000000000006</v>
      </c>
      <c r="O7" s="4">
        <v>36.862745098039227</v>
      </c>
      <c r="P7" s="35">
        <v>1.1056071957986897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1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1110</v>
      </c>
      <c r="AP7" t="s">
        <v>1242</v>
      </c>
      <c r="AQ7" s="22" t="e">
        <v>#VALUE!</v>
      </c>
      <c r="AR7" s="21">
        <v>16.061028655942344</v>
      </c>
      <c r="AS7">
        <v>8.1546707503828522</v>
      </c>
      <c r="AT7" t="e">
        <v>#VALUE!</v>
      </c>
      <c r="AU7">
        <v>-16.061028655942344</v>
      </c>
      <c r="AV7" t="s">
        <v>2019</v>
      </c>
    </row>
    <row r="8" spans="1:48" x14ac:dyDescent="0.25">
      <c r="A8" s="14">
        <v>1.1000000000000001E-10</v>
      </c>
      <c r="B8" t="s">
        <v>1128</v>
      </c>
      <c r="C8" s="4">
        <v>13</v>
      </c>
      <c r="D8" s="4">
        <v>0</v>
      </c>
      <c r="E8" s="4">
        <v>3</v>
      </c>
      <c r="F8" s="4">
        <v>16</v>
      </c>
      <c r="G8" s="4">
        <v>59</v>
      </c>
      <c r="H8" s="4">
        <v>46.22</v>
      </c>
      <c r="I8" s="34">
        <v>9204.8027889125406</v>
      </c>
      <c r="J8" s="35">
        <v>12.907009215302988</v>
      </c>
      <c r="K8" s="35">
        <v>10.593628237451293</v>
      </c>
      <c r="L8" s="35">
        <v>4.2539232148053845</v>
      </c>
      <c r="M8" s="35">
        <v>3.912835724086317</v>
      </c>
      <c r="N8" s="4">
        <v>3.581</v>
      </c>
      <c r="O8" s="4">
        <v>46.163265306122433</v>
      </c>
      <c r="P8" s="35" t="s">
        <v>137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81.250000000110006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0.27650367817144539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/>
      </c>
      <c r="V8" s="37" t="str">
        <f t="shared" ref="V8:V24" si="9">IF(ISERROR((IF(((J8/$J$6-1))&lt;($V$5/100),((J8/$J$6-1)),"")))=TRUE," ",((IF(((J8/$J$6-1))&lt;($V$5/100),((J8/$J$6-1)),""))))</f>
        <v/>
      </c>
      <c r="W8" s="37" t="str">
        <f t="shared" ref="W8:W24" si="10">IF(ISERROR((IF(((L8/$L$6-1))&gt;($W$5/100),((L8/$L$6-1)),"")))=TRUE," ",((IF(((L8/$L$6-1))&gt;($W$5/100),((L8/$L$6-1)),""))))</f>
        <v/>
      </c>
      <c r="X8" s="37">
        <f t="shared" ref="X8:X24" si="11">IF(ISERROR((IF(((L8/$L$6-1))&lt;($X$5/100),((L8/$L$6-1)),"")))=TRUE," ",((IF(((L8/$L$6-1))&lt;($X$5/100),((L8/$L$6-1)),""))))</f>
        <v>-0.63277605339771026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4" si="13">IF(ISERROR((RANK(X8,X$7:X$184,1)))=TRUE," ",((RANK(X8,X$7:X$184,1))))</f>
        <v>15</v>
      </c>
      <c r="AC8" s="1">
        <f t="shared" si="1"/>
        <v>41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34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1128</v>
      </c>
      <c r="AP8" t="s">
        <v>1244</v>
      </c>
      <c r="AQ8" s="22">
        <v>19.200932878061593</v>
      </c>
      <c r="AR8" s="21">
        <v>63.277605339771029</v>
      </c>
      <c r="AS8">
        <v>27.650367806144537</v>
      </c>
      <c r="AT8">
        <v>-19.200932878061593</v>
      </c>
      <c r="AU8">
        <v>-63.277605339771029</v>
      </c>
      <c r="AV8" t="s">
        <v>2020</v>
      </c>
    </row>
    <row r="9" spans="1:48" x14ac:dyDescent="0.25">
      <c r="A9" s="14">
        <v>1.2E-10</v>
      </c>
      <c r="B9" t="s">
        <v>1190</v>
      </c>
      <c r="C9" s="4">
        <v>5</v>
      </c>
      <c r="D9" s="4">
        <v>4</v>
      </c>
      <c r="E9" s="4">
        <v>13</v>
      </c>
      <c r="F9" s="4">
        <v>22</v>
      </c>
      <c r="G9" s="4">
        <v>2.125</v>
      </c>
      <c r="H9" s="4">
        <v>2.06</v>
      </c>
      <c r="I9" s="34">
        <v>1817.8368607186333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-0.184</v>
      </c>
      <c r="O9" s="4">
        <v>26.104417670682732</v>
      </c>
      <c r="P9" s="35">
        <v>0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1190</v>
      </c>
      <c r="AP9" t="s">
        <v>1313</v>
      </c>
      <c r="AQ9" s="22" t="e">
        <v>#VALUE!</v>
      </c>
      <c r="AR9" s="21" t="e">
        <v>#VALUE!</v>
      </c>
      <c r="AS9">
        <v>3.1553398058252302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1044</v>
      </c>
      <c r="C10" s="4">
        <v>3</v>
      </c>
      <c r="D10" s="4">
        <v>0</v>
      </c>
      <c r="E10" s="4">
        <v>5</v>
      </c>
      <c r="F10" s="4">
        <v>8</v>
      </c>
      <c r="G10" s="4">
        <v>52</v>
      </c>
      <c r="H10" s="4">
        <v>54.14</v>
      </c>
      <c r="I10" s="34">
        <v>4684.9915083939786</v>
      </c>
      <c r="J10" s="35">
        <v>16.939924906132664</v>
      </c>
      <c r="K10" s="35">
        <v>17.933090427293806</v>
      </c>
      <c r="L10" s="35">
        <v>9.086220015296032</v>
      </c>
      <c r="M10" s="35">
        <v>9.6230116387957079</v>
      </c>
      <c r="N10" s="4">
        <v>3.1960000000000002</v>
      </c>
      <c r="O10" s="4">
        <v>3.3301002263174979</v>
      </c>
      <c r="P10" s="35">
        <v>3.1880310306612483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3.1880310307912483</v>
      </c>
      <c r="AH10" s="38" t="str">
        <f t="shared" si="16"/>
        <v xml:space="preserve"> </v>
      </c>
      <c r="AI10" s="1">
        <f t="shared" si="17"/>
        <v>68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1044</v>
      </c>
      <c r="AP10" t="s">
        <v>1250</v>
      </c>
      <c r="AQ10" s="22">
        <v>-6.0454909963491898</v>
      </c>
      <c r="AR10" s="21">
        <v>21.562345975105291</v>
      </c>
      <c r="AS10">
        <v>-3.9527151828592566</v>
      </c>
      <c r="AT10">
        <v>6.0454909963491898</v>
      </c>
      <c r="AU10">
        <v>-21.562345975105291</v>
      </c>
      <c r="AV10" t="s">
        <v>2022</v>
      </c>
    </row>
    <row r="11" spans="1:48" x14ac:dyDescent="0.25">
      <c r="A11" s="14">
        <v>1.3999999999999998E-10</v>
      </c>
      <c r="B11" t="s">
        <v>981</v>
      </c>
      <c r="C11" s="4">
        <v>5</v>
      </c>
      <c r="D11" s="4">
        <v>0</v>
      </c>
      <c r="E11" s="4">
        <v>2</v>
      </c>
      <c r="F11" s="4">
        <v>7</v>
      </c>
      <c r="G11" s="4">
        <v>23.850000381469727</v>
      </c>
      <c r="H11" s="4">
        <v>23.03</v>
      </c>
      <c r="I11" s="34">
        <v>634.48974842697396</v>
      </c>
      <c r="J11" s="35">
        <v>11.994791666666668</v>
      </c>
      <c r="K11" s="35">
        <v>12.73783185840708</v>
      </c>
      <c r="L11" s="35">
        <v>11.665805510087365</v>
      </c>
      <c r="M11" s="35">
        <v>11.012631598544155</v>
      </c>
      <c r="N11" s="4">
        <v>1.92</v>
      </c>
      <c r="O11" s="4">
        <v>43.176733780760621</v>
      </c>
      <c r="P11" s="35">
        <v>7.2210160660008684</v>
      </c>
      <c r="Q11" s="36">
        <f t="shared" si="4"/>
        <v>71.428571428711436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 t="str">
        <f t="shared" si="13"/>
        <v xml:space="preserve"> 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56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7.2210160661408684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10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981</v>
      </c>
      <c r="AP11" t="s">
        <v>1246</v>
      </c>
      <c r="AQ11" s="22">
        <v>24.911498797135046</v>
      </c>
      <c r="AR11" s="21">
        <v>-0.70616989039868905</v>
      </c>
      <c r="AS11">
        <v>3.5605748218398903</v>
      </c>
      <c r="AT11">
        <v>-24.911498797135046</v>
      </c>
      <c r="AU11">
        <v>0.70616989039868905</v>
      </c>
      <c r="AV11" t="s">
        <v>2023</v>
      </c>
    </row>
    <row r="12" spans="1:48" x14ac:dyDescent="0.25">
      <c r="A12" s="14">
        <v>1.4999999999999997E-10</v>
      </c>
      <c r="B12" t="s">
        <v>1135</v>
      </c>
      <c r="C12" s="4">
        <v>12</v>
      </c>
      <c r="D12" s="4">
        <v>0</v>
      </c>
      <c r="E12" s="4">
        <v>6</v>
      </c>
      <c r="F12" s="4">
        <v>18</v>
      </c>
      <c r="G12" s="4">
        <v>87.388343811035156</v>
      </c>
      <c r="H12" s="4">
        <v>66.06</v>
      </c>
      <c r="I12" s="34">
        <v>11971.893393944314</v>
      </c>
      <c r="J12" s="35" t="s">
        <v>1238</v>
      </c>
      <c r="K12" s="35">
        <v>30.370216015000572</v>
      </c>
      <c r="L12" s="35">
        <v>12.58958043423314</v>
      </c>
      <c r="M12" s="35">
        <v>9.3868364160124642</v>
      </c>
      <c r="N12" s="4">
        <v>1.6420000000000001</v>
      </c>
      <c r="O12" s="4">
        <v>71.041666666666686</v>
      </c>
      <c r="P12" s="35">
        <v>1.3515709939235419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0.32286321254835237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>
        <f t="shared" si="22"/>
        <v>34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71.041666666816681</v>
      </c>
      <c r="AL12" s="25" t="str">
        <f t="shared" si="19"/>
        <v xml:space="preserve"> </v>
      </c>
      <c r="AM12" s="1">
        <f t="shared" si="27"/>
        <v>4</v>
      </c>
      <c r="AN12" s="1" t="str">
        <f t="shared" si="28"/>
        <v xml:space="preserve"> </v>
      </c>
      <c r="AO12" t="s">
        <v>1135</v>
      </c>
      <c r="AP12" t="s">
        <v>1242</v>
      </c>
      <c r="AQ12" s="22" t="e">
        <v>#VALUE!</v>
      </c>
      <c r="AR12" s="21">
        <v>-8.6807443311496471</v>
      </c>
      <c r="AS12">
        <v>32.286321239835239</v>
      </c>
      <c r="AT12" t="e">
        <v>#VALUE!</v>
      </c>
      <c r="AU12">
        <v>8.6807443311496471</v>
      </c>
      <c r="AV12" t="s">
        <v>2024</v>
      </c>
    </row>
    <row r="13" spans="1:48" x14ac:dyDescent="0.25">
      <c r="A13" s="14">
        <v>1.5999999999999996E-10</v>
      </c>
      <c r="B13" t="s">
        <v>1046</v>
      </c>
      <c r="C13" s="4">
        <v>6</v>
      </c>
      <c r="D13" s="4">
        <v>0</v>
      </c>
      <c r="E13" s="4">
        <v>0</v>
      </c>
      <c r="F13" s="4">
        <v>6</v>
      </c>
      <c r="G13" s="4">
        <v>57</v>
      </c>
      <c r="H13" s="4">
        <v>46.3</v>
      </c>
      <c r="I13" s="34">
        <v>641.31515221977247</v>
      </c>
      <c r="J13" s="35">
        <v>21.277573529411761</v>
      </c>
      <c r="K13" s="35">
        <v>16.059660076309399</v>
      </c>
      <c r="L13" s="35">
        <v>10.490097222222223</v>
      </c>
      <c r="M13" s="35">
        <v>8.9648308605341249</v>
      </c>
      <c r="N13" s="4">
        <v>2.1760000000000002</v>
      </c>
      <c r="O13" s="4">
        <v>-35.62130177514792</v>
      </c>
      <c r="P13" s="35">
        <v>5.1835853131749463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0.23110151203904983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49</v>
      </c>
      <c r="AD13" s="1" t="str">
        <f t="shared" si="14"/>
        <v xml:space="preserve"> </v>
      </c>
      <c r="AE13" s="1">
        <f t="shared" si="23"/>
        <v>14</v>
      </c>
      <c r="AF13" s="1" t="str">
        <f t="shared" si="24"/>
        <v xml:space="preserve"> </v>
      </c>
      <c r="AG13" s="38">
        <f t="shared" si="15"/>
        <v>5.1835853133349463</v>
      </c>
      <c r="AH13" s="38" t="str">
        <f t="shared" si="16"/>
        <v xml:space="preserve"> </v>
      </c>
      <c r="AI13" s="1">
        <f t="shared" si="25"/>
        <v>30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1046</v>
      </c>
      <c r="AP13" t="s">
        <v>1244</v>
      </c>
      <c r="AQ13" s="22">
        <v>-33.199571110290151</v>
      </c>
      <c r="AR13" s="21">
        <v>9.4432431507252996</v>
      </c>
      <c r="AS13">
        <v>23.110151187904982</v>
      </c>
      <c r="AT13">
        <v>33.199571110290151</v>
      </c>
      <c r="AU13">
        <v>-9.4432431507252996</v>
      </c>
      <c r="AV13" t="s">
        <v>2025</v>
      </c>
    </row>
    <row r="14" spans="1:48" x14ac:dyDescent="0.25">
      <c r="A14" s="14">
        <v>1.6999999999999996E-10</v>
      </c>
      <c r="B14" t="s">
        <v>1184</v>
      </c>
      <c r="C14" s="4">
        <v>8</v>
      </c>
      <c r="D14" s="4">
        <v>0</v>
      </c>
      <c r="E14" s="4">
        <v>5</v>
      </c>
      <c r="F14" s="4">
        <v>13</v>
      </c>
      <c r="G14" s="4">
        <v>10.5</v>
      </c>
      <c r="H14" s="4">
        <v>7.96</v>
      </c>
      <c r="I14" s="34">
        <v>2349.9084383258878</v>
      </c>
      <c r="J14" s="35">
        <v>29.311744813302191</v>
      </c>
      <c r="K14" s="35">
        <v>24.830197052590702</v>
      </c>
      <c r="L14" s="35">
        <v>7.4503020147034844</v>
      </c>
      <c r="M14" s="35">
        <v>7.2322049824365235</v>
      </c>
      <c r="N14" s="4">
        <v>0.20500000000000002</v>
      </c>
      <c r="O14" s="4">
        <v>310.00000000000006</v>
      </c>
      <c r="P14" s="35">
        <v>0.79881406908658281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0.31909547755693479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-0.35684562906630379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41</v>
      </c>
      <c r="AC14" s="1">
        <f t="shared" si="22"/>
        <v>36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1184</v>
      </c>
      <c r="AP14" t="s">
        <v>1242</v>
      </c>
      <c r="AQ14" s="22">
        <v>-83.494223729469681</v>
      </c>
      <c r="AR14" s="21">
        <v>35.684562906630376</v>
      </c>
      <c r="AS14">
        <v>31.909547738693476</v>
      </c>
      <c r="AT14">
        <v>83.494223729469681</v>
      </c>
      <c r="AU14">
        <v>-35.684562906630376</v>
      </c>
      <c r="AV14" t="s">
        <v>2026</v>
      </c>
    </row>
    <row r="15" spans="1:48" x14ac:dyDescent="0.25">
      <c r="A15" s="14">
        <v>1.7999999999999995E-10</v>
      </c>
      <c r="B15" t="s">
        <v>1097</v>
      </c>
      <c r="C15" s="4">
        <v>7</v>
      </c>
      <c r="D15" s="4">
        <v>1</v>
      </c>
      <c r="E15" s="4">
        <v>1</v>
      </c>
      <c r="F15" s="4">
        <v>9</v>
      </c>
      <c r="G15" s="4">
        <v>44</v>
      </c>
      <c r="H15" s="4">
        <v>45.14</v>
      </c>
      <c r="I15" s="34">
        <v>1369.7109607864181</v>
      </c>
      <c r="J15" s="35">
        <v>32.997076023391813</v>
      </c>
      <c r="K15" s="35">
        <v>30.770279481935923</v>
      </c>
      <c r="L15" s="35">
        <v>23.01899314297648</v>
      </c>
      <c r="M15" s="35">
        <v>19.973060312282929</v>
      </c>
      <c r="N15" s="4">
        <v>1.3680000000000001</v>
      </c>
      <c r="O15" s="4">
        <v>30.285714285714288</v>
      </c>
      <c r="P15" s="35">
        <v>1.329198050509526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43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1097</v>
      </c>
      <c r="AP15" t="s">
        <v>1254</v>
      </c>
      <c r="AQ15" s="22">
        <v>-106.56473672310405</v>
      </c>
      <c r="AR15" s="21">
        <v>-98.713636375817757</v>
      </c>
      <c r="AS15">
        <v>-2.5254762959680987</v>
      </c>
      <c r="AT15">
        <v>106.56473672310405</v>
      </c>
      <c r="AU15">
        <v>98.713636375817757</v>
      </c>
      <c r="AV15" t="s">
        <v>2027</v>
      </c>
    </row>
    <row r="16" spans="1:48" x14ac:dyDescent="0.25">
      <c r="A16" s="14">
        <v>1.8999999999999994E-10</v>
      </c>
      <c r="B16" t="s">
        <v>1096</v>
      </c>
      <c r="C16" s="4">
        <v>7</v>
      </c>
      <c r="D16" s="4">
        <v>0</v>
      </c>
      <c r="E16" s="4">
        <v>7</v>
      </c>
      <c r="F16" s="4">
        <v>14</v>
      </c>
      <c r="G16" s="4">
        <v>23</v>
      </c>
      <c r="H16" s="4">
        <v>22.33</v>
      </c>
      <c r="I16" s="34">
        <v>4704.2633999546588</v>
      </c>
      <c r="J16" s="35">
        <v>20.888681010289989</v>
      </c>
      <c r="K16" s="35">
        <v>17.624309392265189</v>
      </c>
      <c r="L16" s="35">
        <v>12.345946977166227</v>
      </c>
      <c r="M16" s="35">
        <v>11.937426708860661</v>
      </c>
      <c r="N16" s="4">
        <v>1.069</v>
      </c>
      <c r="O16" s="4">
        <v>21.47727272727272</v>
      </c>
      <c r="P16" s="35">
        <v>4.3439319301388268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4.3439319303288269</v>
      </c>
      <c r="AH16" s="38" t="str">
        <f t="shared" si="16"/>
        <v xml:space="preserve"> </v>
      </c>
      <c r="AI16" s="1">
        <f t="shared" si="25"/>
        <v>48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1096</v>
      </c>
      <c r="AP16" t="s">
        <v>1250</v>
      </c>
      <c r="AQ16" s="22">
        <v>-30.765068102538006</v>
      </c>
      <c r="AR16" s="21">
        <v>-6.5775554602954145</v>
      </c>
      <c r="AS16">
        <v>3.0004478280340363</v>
      </c>
      <c r="AT16">
        <v>30.765068102538006</v>
      </c>
      <c r="AU16">
        <v>6.5775554602954145</v>
      </c>
      <c r="AV16" t="s">
        <v>2028</v>
      </c>
    </row>
    <row r="17" spans="1:48" x14ac:dyDescent="0.25">
      <c r="A17" s="14">
        <v>1.9999999999999993E-10</v>
      </c>
      <c r="B17" t="s">
        <v>1017</v>
      </c>
      <c r="C17" s="4">
        <v>9</v>
      </c>
      <c r="D17" s="4">
        <v>0</v>
      </c>
      <c r="E17" s="4">
        <v>4</v>
      </c>
      <c r="F17" s="4">
        <v>13</v>
      </c>
      <c r="G17" s="4">
        <v>9.5</v>
      </c>
      <c r="H17" s="4">
        <v>5.7</v>
      </c>
      <c r="I17" s="34">
        <v>1088.3161607030861</v>
      </c>
      <c r="J17" s="35" t="s">
        <v>1238</v>
      </c>
      <c r="K17" s="35" t="s">
        <v>1238</v>
      </c>
      <c r="L17" s="35" t="s">
        <v>1238</v>
      </c>
      <c r="M17" s="35" t="s">
        <v>1238</v>
      </c>
      <c r="N17" s="4">
        <v>-4.1000000000000002E-2</v>
      </c>
      <c r="O17" s="4" t="s">
        <v>132</v>
      </c>
      <c r="P17" s="35">
        <v>0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0.66666666686666654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13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1017</v>
      </c>
      <c r="AP17" t="s">
        <v>1313</v>
      </c>
      <c r="AQ17" s="22" t="e">
        <v>#VALUE!</v>
      </c>
      <c r="AR17" s="21" t="e">
        <v>#VALUE!</v>
      </c>
      <c r="AS17">
        <v>66.666666666666657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1106</v>
      </c>
      <c r="C18" s="4">
        <v>9</v>
      </c>
      <c r="D18" s="4">
        <v>0</v>
      </c>
      <c r="E18" s="4">
        <v>3</v>
      </c>
      <c r="F18" s="4">
        <v>12</v>
      </c>
      <c r="G18" s="4">
        <v>60</v>
      </c>
      <c r="H18" s="4">
        <v>59.07</v>
      </c>
      <c r="I18" s="34">
        <v>5477.0185226098301</v>
      </c>
      <c r="J18" s="35">
        <v>30.606217616580313</v>
      </c>
      <c r="K18" s="35">
        <v>15.068877551020408</v>
      </c>
      <c r="L18" s="35">
        <v>33.239410301953818</v>
      </c>
      <c r="M18" s="35">
        <v>27.439571847507331</v>
      </c>
      <c r="N18" s="4">
        <v>3.92</v>
      </c>
      <c r="O18" s="4">
        <v>147.3186119873817</v>
      </c>
      <c r="P18" s="35">
        <v>2.7543592348061621</v>
      </c>
      <c r="Q18" s="36">
        <f t="shared" si="4"/>
        <v>75.000000000209994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>
        <f t="shared" si="23"/>
        <v>53</v>
      </c>
      <c r="AF18" s="1" t="str">
        <f t="shared" si="24"/>
        <v xml:space="preserve"> </v>
      </c>
      <c r="AG18" s="38">
        <f t="shared" si="15"/>
        <v>2.7543592350161621</v>
      </c>
      <c r="AH18" s="38" t="str">
        <f t="shared" si="16"/>
        <v xml:space="preserve"> </v>
      </c>
      <c r="AI18" s="1">
        <f t="shared" si="25"/>
        <v>76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1106</v>
      </c>
      <c r="AP18" t="s">
        <v>1254</v>
      </c>
      <c r="AQ18" s="22">
        <v>-91.597742768999368</v>
      </c>
      <c r="AR18" s="21">
        <v>-186.94235456186345</v>
      </c>
      <c r="AS18">
        <v>1.5744032503808958</v>
      </c>
      <c r="AT18">
        <v>91.597742768999368</v>
      </c>
      <c r="AU18">
        <v>186.94235456186345</v>
      </c>
      <c r="AV18" t="s">
        <v>2030</v>
      </c>
    </row>
    <row r="19" spans="1:48" x14ac:dyDescent="0.25">
      <c r="A19" s="14">
        <v>2.1999999999999991E-10</v>
      </c>
      <c r="B19" t="s">
        <v>1091</v>
      </c>
      <c r="C19" s="4">
        <v>8</v>
      </c>
      <c r="D19" s="4">
        <v>0</v>
      </c>
      <c r="E19" s="4">
        <v>6</v>
      </c>
      <c r="F19" s="4">
        <v>14</v>
      </c>
      <c r="G19" s="4">
        <v>20.556098937988281</v>
      </c>
      <c r="H19" s="4">
        <v>21.83</v>
      </c>
      <c r="I19" s="34">
        <v>8638.7824860080673</v>
      </c>
      <c r="J19" s="35">
        <v>26.795451812160252</v>
      </c>
      <c r="K19" s="35">
        <v>23.95232974488162</v>
      </c>
      <c r="L19" s="35">
        <v>16.900284401023697</v>
      </c>
      <c r="M19" s="35">
        <v>15.206350475097613</v>
      </c>
      <c r="N19" s="4">
        <v>0.61499999999999999</v>
      </c>
      <c r="O19" s="4">
        <v>-6.8181818181818237</v>
      </c>
      <c r="P19" s="35">
        <v>3.665225830200447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3.665225830420447</v>
      </c>
      <c r="AH19" s="38" t="str">
        <f t="shared" si="16"/>
        <v xml:space="preserve"> </v>
      </c>
      <c r="AI19" s="1">
        <f t="shared" si="25"/>
        <v>62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1091</v>
      </c>
      <c r="AP19" t="s">
        <v>1250</v>
      </c>
      <c r="AQ19" s="22">
        <v>-67.741997655541169</v>
      </c>
      <c r="AR19" s="21">
        <v>-45.893304205514831</v>
      </c>
      <c r="AS19">
        <v>-5.8355522767371326</v>
      </c>
      <c r="AT19">
        <v>67.741997655541169</v>
      </c>
      <c r="AU19">
        <v>45.893304205514831</v>
      </c>
      <c r="AV19" t="s">
        <v>2031</v>
      </c>
    </row>
    <row r="20" spans="1:48" x14ac:dyDescent="0.25">
      <c r="A20" s="14">
        <v>2.299999999999999E-10</v>
      </c>
      <c r="B20" t="s">
        <v>1042</v>
      </c>
      <c r="C20" s="4">
        <v>10</v>
      </c>
      <c r="D20" s="4">
        <v>0</v>
      </c>
      <c r="E20" s="4">
        <v>0</v>
      </c>
      <c r="F20" s="4">
        <v>10</v>
      </c>
      <c r="G20" s="4">
        <v>26</v>
      </c>
      <c r="H20" s="4">
        <v>18.16</v>
      </c>
      <c r="I20" s="34">
        <v>832.33619064415393</v>
      </c>
      <c r="J20" s="35">
        <v>15.561268209083119</v>
      </c>
      <c r="K20" s="35">
        <v>13.979984603541187</v>
      </c>
      <c r="L20" s="35">
        <v>6.155239159588735</v>
      </c>
      <c r="M20" s="35">
        <v>5.6780494845360829</v>
      </c>
      <c r="N20" s="4">
        <v>1.167</v>
      </c>
      <c r="O20" s="4">
        <v>24.14893617021276</v>
      </c>
      <c r="P20" s="35">
        <v>3.320484581497797</v>
      </c>
      <c r="Q20" s="36">
        <f t="shared" si="4"/>
        <v>100.00000000023</v>
      </c>
      <c r="R20" s="36" t="str">
        <f t="shared" si="5"/>
        <v xml:space="preserve"> </v>
      </c>
      <c r="S20" s="37">
        <f t="shared" si="6"/>
        <v>0.43171806190400885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-0.4686431554292767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31</v>
      </c>
      <c r="AC20" s="1">
        <f t="shared" si="22"/>
        <v>20</v>
      </c>
      <c r="AD20" s="1" t="str">
        <f t="shared" si="14"/>
        <v xml:space="preserve"> </v>
      </c>
      <c r="AE20" s="1">
        <f t="shared" si="23"/>
        <v>13</v>
      </c>
      <c r="AF20" s="1" t="str">
        <f t="shared" si="24"/>
        <v xml:space="preserve"> </v>
      </c>
      <c r="AG20" s="38">
        <f t="shared" si="15"/>
        <v>3.320484581727797</v>
      </c>
      <c r="AH20" s="38" t="str">
        <f t="shared" si="16"/>
        <v xml:space="preserve"> </v>
      </c>
      <c r="AI20" s="1">
        <f t="shared" si="25"/>
        <v>67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1042</v>
      </c>
      <c r="AP20" t="s">
        <v>1244</v>
      </c>
      <c r="AQ20" s="22">
        <v>2.5850269760826605</v>
      </c>
      <c r="AR20" s="21">
        <v>46.86431554292767</v>
      </c>
      <c r="AS20">
        <v>43.171806167400881</v>
      </c>
      <c r="AT20">
        <v>-2.5850269760826605</v>
      </c>
      <c r="AU20">
        <v>-46.86431554292767</v>
      </c>
      <c r="AV20" t="s">
        <v>2032</v>
      </c>
    </row>
    <row r="21" spans="1:48" x14ac:dyDescent="0.25">
      <c r="A21" s="14">
        <v>2.399999999999999E-10</v>
      </c>
      <c r="B21" t="s">
        <v>1189</v>
      </c>
      <c r="C21" s="4">
        <v>16</v>
      </c>
      <c r="D21" s="4">
        <v>0</v>
      </c>
      <c r="E21" s="4">
        <v>2</v>
      </c>
      <c r="F21" s="4">
        <v>18</v>
      </c>
      <c r="G21" s="4">
        <v>9.5</v>
      </c>
      <c r="H21" s="4">
        <v>7.11</v>
      </c>
      <c r="I21" s="34">
        <v>1900.8320156171997</v>
      </c>
      <c r="J21" s="35" t="s">
        <v>1238</v>
      </c>
      <c r="K21" s="35">
        <v>26.529850746268657</v>
      </c>
      <c r="L21" s="35">
        <v>5.942076843198338</v>
      </c>
      <c r="M21" s="35">
        <v>4.7182736059213894</v>
      </c>
      <c r="N21" s="4">
        <v>0.26800000000000002</v>
      </c>
      <c r="O21" s="4" t="s">
        <v>132</v>
      </c>
      <c r="P21" s="35">
        <v>8.4388185654008439</v>
      </c>
      <c r="Q21" s="36">
        <f t="shared" si="4"/>
        <v>88.888888889128879</v>
      </c>
      <c r="R21" s="36" t="str">
        <f t="shared" si="5"/>
        <v xml:space="preserve"> </v>
      </c>
      <c r="S21" s="37">
        <f t="shared" si="6"/>
        <v>0.33614627309513367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-0.48704459408696732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27</v>
      </c>
      <c r="AC21" s="1">
        <f t="shared" si="22"/>
        <v>30</v>
      </c>
      <c r="AD21" s="1" t="str">
        <f t="shared" si="14"/>
        <v xml:space="preserve"> </v>
      </c>
      <c r="AE21" s="1">
        <f t="shared" si="23"/>
        <v>21</v>
      </c>
      <c r="AF21" s="1" t="str">
        <f t="shared" si="24"/>
        <v xml:space="preserve"> </v>
      </c>
      <c r="AG21" s="38">
        <f t="shared" si="15"/>
        <v>8.4388185656408439</v>
      </c>
      <c r="AH21" s="38" t="str">
        <f t="shared" si="16"/>
        <v xml:space="preserve"> </v>
      </c>
      <c r="AI21" s="1">
        <f t="shared" si="25"/>
        <v>6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1189</v>
      </c>
      <c r="AP21" t="s">
        <v>1295</v>
      </c>
      <c r="AQ21" s="22" t="e">
        <v>#VALUE!</v>
      </c>
      <c r="AR21" s="21">
        <v>48.704459408696735</v>
      </c>
      <c r="AS21">
        <v>33.614627285513365</v>
      </c>
      <c r="AT21" t="e">
        <v>#VALUE!</v>
      </c>
      <c r="AU21">
        <v>-48.704459408696735</v>
      </c>
      <c r="AV21" t="s">
        <v>2033</v>
      </c>
    </row>
    <row r="22" spans="1:48" x14ac:dyDescent="0.25">
      <c r="A22" s="14">
        <v>2.4999999999999991E-10</v>
      </c>
      <c r="B22" t="s">
        <v>1094</v>
      </c>
      <c r="C22" s="4">
        <v>6</v>
      </c>
      <c r="D22" s="4">
        <v>0</v>
      </c>
      <c r="E22" s="4">
        <v>5</v>
      </c>
      <c r="F22" s="4">
        <v>11</v>
      </c>
      <c r="G22" s="4">
        <v>7.3000001907348633</v>
      </c>
      <c r="H22" s="4">
        <v>6.17</v>
      </c>
      <c r="I22" s="34">
        <v>1372.5331533023998</v>
      </c>
      <c r="J22" s="35">
        <v>13.08330995818463</v>
      </c>
      <c r="K22" s="35">
        <v>10.466647966547704</v>
      </c>
      <c r="L22" s="35">
        <v>7.5528829462025042</v>
      </c>
      <c r="M22" s="35">
        <v>6.0520949957591181</v>
      </c>
      <c r="N22" s="4">
        <v>0.44500000000000001</v>
      </c>
      <c r="O22" s="4">
        <v>2.0642201834862406</v>
      </c>
      <c r="P22" s="35">
        <v>0.21470016173450834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0.18314427751659054</v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>
        <f t="shared" si="11"/>
        <v>-0.34799023309204125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>
        <f t="shared" si="13"/>
        <v>44</v>
      </c>
      <c r="AC22" s="1">
        <f t="shared" si="22"/>
        <v>62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1094</v>
      </c>
      <c r="AP22" t="s">
        <v>1242</v>
      </c>
      <c r="AQ22" s="22">
        <v>18.097273980781804</v>
      </c>
      <c r="AR22" s="21">
        <v>34.799023309204124</v>
      </c>
      <c r="AS22">
        <v>18.314427726659055</v>
      </c>
      <c r="AT22">
        <v>-18.097273980781804</v>
      </c>
      <c r="AU22">
        <v>-34.799023309204124</v>
      </c>
      <c r="AV22" t="s">
        <v>2034</v>
      </c>
    </row>
    <row r="23" spans="1:48" x14ac:dyDescent="0.25">
      <c r="A23" s="14">
        <v>2.5999999999999993E-10</v>
      </c>
      <c r="B23" t="s">
        <v>1129</v>
      </c>
      <c r="C23" s="4">
        <v>3</v>
      </c>
      <c r="D23" s="4">
        <v>0</v>
      </c>
      <c r="E23" s="4">
        <v>1</v>
      </c>
      <c r="F23" s="4">
        <v>4</v>
      </c>
      <c r="G23" s="4">
        <v>24.5</v>
      </c>
      <c r="H23" s="4">
        <v>19.87</v>
      </c>
      <c r="I23" s="34">
        <v>1384.1310175239846</v>
      </c>
      <c r="J23" s="35">
        <v>22.004429678848282</v>
      </c>
      <c r="K23" s="35">
        <v>22.004429678848282</v>
      </c>
      <c r="L23" s="35">
        <v>13.591088852988692</v>
      </c>
      <c r="M23" s="35">
        <v>11.799276297335203</v>
      </c>
      <c r="N23" s="4">
        <v>0.90300000000000002</v>
      </c>
      <c r="O23" s="4">
        <v>-7.8571428571428532</v>
      </c>
      <c r="P23" s="35" t="s">
        <v>137</v>
      </c>
      <c r="Q23" s="36">
        <f t="shared" si="4"/>
        <v>75.000000000260002</v>
      </c>
      <c r="R23" s="36" t="str">
        <f t="shared" si="5"/>
        <v xml:space="preserve"> </v>
      </c>
      <c r="S23" s="37">
        <f t="shared" si="6"/>
        <v>0.23301459512663311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47</v>
      </c>
      <c r="AD23" s="1" t="str">
        <f t="shared" si="14"/>
        <v xml:space="preserve"> </v>
      </c>
      <c r="AE23" s="1">
        <f t="shared" si="23"/>
        <v>52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1129</v>
      </c>
      <c r="AP23" t="s">
        <v>1244</v>
      </c>
      <c r="AQ23" s="22">
        <v>-37.749757588555298</v>
      </c>
      <c r="AR23" s="21">
        <v>-17.326360519303119</v>
      </c>
      <c r="AS23">
        <v>23.301459486663312</v>
      </c>
      <c r="AT23">
        <v>37.749757588555298</v>
      </c>
      <c r="AU23">
        <v>17.326360519303119</v>
      </c>
      <c r="AV23" t="s">
        <v>2035</v>
      </c>
    </row>
    <row r="24" spans="1:48" x14ac:dyDescent="0.25">
      <c r="A24" s="14">
        <v>2.6999999999999995E-10</v>
      </c>
      <c r="B24" t="s">
        <v>1133</v>
      </c>
      <c r="C24" s="4">
        <v>11</v>
      </c>
      <c r="D24" s="4">
        <v>0</v>
      </c>
      <c r="E24" s="4">
        <v>1</v>
      </c>
      <c r="F24" s="4">
        <v>12</v>
      </c>
      <c r="G24" s="4">
        <v>48.75</v>
      </c>
      <c r="H24" s="4">
        <v>44.06</v>
      </c>
      <c r="I24" s="34">
        <v>37391.20627493762</v>
      </c>
      <c r="J24" s="35">
        <v>19.845084062705336</v>
      </c>
      <c r="K24" s="35">
        <v>19.518991132097504</v>
      </c>
      <c r="L24" s="35">
        <v>12.828264677102069</v>
      </c>
      <c r="M24" s="35">
        <v>11.629361680458306</v>
      </c>
      <c r="N24" s="4">
        <v>1.704</v>
      </c>
      <c r="O24" s="4">
        <v>2.6506024096385432</v>
      </c>
      <c r="P24" s="35">
        <v>0.71255991716467149</v>
      </c>
      <c r="Q24" s="36">
        <f t="shared" si="4"/>
        <v>91.666666666936678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18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1133</v>
      </c>
      <c r="AP24" t="s">
        <v>1239</v>
      </c>
      <c r="AQ24" s="22">
        <v>-24.23205503889443</v>
      </c>
      <c r="AR24" s="21">
        <v>-10.741208642142585</v>
      </c>
      <c r="AS24">
        <v>10.644575578756243</v>
      </c>
      <c r="AT24">
        <v>24.23205503889443</v>
      </c>
      <c r="AU24">
        <v>10.741208642142585</v>
      </c>
      <c r="AV24" t="s">
        <v>2036</v>
      </c>
    </row>
    <row r="25" spans="1:48" x14ac:dyDescent="0.25">
      <c r="A25" s="14">
        <v>2.7999999999999996E-10</v>
      </c>
      <c r="B25" t="s">
        <v>1139</v>
      </c>
      <c r="C25" s="4">
        <v>9</v>
      </c>
      <c r="D25" s="4">
        <v>0</v>
      </c>
      <c r="E25" s="4">
        <v>0</v>
      </c>
      <c r="F25" s="4">
        <v>9</v>
      </c>
      <c r="G25" s="4">
        <v>27</v>
      </c>
      <c r="H25" s="4">
        <v>25.71</v>
      </c>
      <c r="I25" s="34">
        <v>2096.6632350788668</v>
      </c>
      <c r="J25" s="35">
        <v>32.09737827715356</v>
      </c>
      <c r="K25" s="35">
        <v>28.92013498312711</v>
      </c>
      <c r="L25" s="35">
        <v>20.541510708266795</v>
      </c>
      <c r="M25" s="35">
        <v>18.78967090069284</v>
      </c>
      <c r="N25" s="4">
        <v>0.88900000000000001</v>
      </c>
      <c r="O25" s="4">
        <v>9.75308641975308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/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12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1139</v>
      </c>
      <c r="AP25" t="s">
        <v>1248</v>
      </c>
      <c r="AQ25" s="22">
        <v>-100.93254592079393</v>
      </c>
      <c r="AR25" s="21">
        <v>-77.326534837513123</v>
      </c>
      <c r="AS25">
        <v>5.0175029171528607</v>
      </c>
      <c r="AT25">
        <v>100.93254592079393</v>
      </c>
      <c r="AU25">
        <v>77.326534837513123</v>
      </c>
      <c r="AV25" t="s">
        <v>2037</v>
      </c>
    </row>
    <row r="26" spans="1:48" x14ac:dyDescent="0.25">
      <c r="A26" s="14">
        <v>2.8999999999999998E-10</v>
      </c>
      <c r="B26" t="s">
        <v>1116</v>
      </c>
      <c r="C26" s="4">
        <v>4</v>
      </c>
      <c r="D26" s="4">
        <v>0</v>
      </c>
      <c r="E26" s="4">
        <v>6</v>
      </c>
      <c r="F26" s="4">
        <v>10</v>
      </c>
      <c r="G26" s="4">
        <v>13.5</v>
      </c>
      <c r="H26" s="4">
        <v>12.3</v>
      </c>
      <c r="I26" s="34">
        <v>1311.8300069844711</v>
      </c>
      <c r="J26" s="35">
        <v>8.8489208633093526</v>
      </c>
      <c r="K26" s="35">
        <v>8.7234042553191493</v>
      </c>
      <c r="L26" s="35">
        <v>15.554027619821285</v>
      </c>
      <c r="M26" s="35">
        <v>17.09554285714286</v>
      </c>
      <c r="N26" s="4">
        <v>1.3900000000000001</v>
      </c>
      <c r="O26" s="4">
        <v>22.791519434628974</v>
      </c>
      <c r="P26" s="35">
        <v>4.3902439024390238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>
        <f t="shared" si="34"/>
        <v>-0.44604939931123355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>
        <f t="shared" si="38"/>
        <v>15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4.3902439027290239</v>
      </c>
      <c r="AH26" s="38" t="str">
        <f t="shared" si="46"/>
        <v xml:space="preserve"> </v>
      </c>
      <c r="AI26" s="1">
        <f t="shared" si="47"/>
        <v>46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1116</v>
      </c>
      <c r="AP26" t="s">
        <v>1254</v>
      </c>
      <c r="AQ26" s="22">
        <v>44.604939931123354</v>
      </c>
      <c r="AR26" s="21">
        <v>-34.271615158269952</v>
      </c>
      <c r="AS26">
        <v>9.7560975609755971</v>
      </c>
      <c r="AT26">
        <v>-44.604939931123354</v>
      </c>
      <c r="AU26">
        <v>34.271615158269952</v>
      </c>
      <c r="AV26" t="s">
        <v>2038</v>
      </c>
    </row>
    <row r="27" spans="1:48" x14ac:dyDescent="0.25">
      <c r="A27" s="14">
        <v>3E-10</v>
      </c>
      <c r="B27" t="s">
        <v>1151</v>
      </c>
      <c r="C27" s="4">
        <v>5</v>
      </c>
      <c r="D27" s="4">
        <v>0</v>
      </c>
      <c r="E27" s="4">
        <v>2</v>
      </c>
      <c r="F27" s="4">
        <v>7</v>
      </c>
      <c r="G27" s="4">
        <v>43</v>
      </c>
      <c r="H27" s="4">
        <v>33.43</v>
      </c>
      <c r="I27" s="34">
        <v>881.58440642382243</v>
      </c>
      <c r="J27" s="35">
        <v>18.738789237668161</v>
      </c>
      <c r="K27" s="35">
        <v>15.52717138875987</v>
      </c>
      <c r="L27" s="35">
        <v>8.4927784810126585</v>
      </c>
      <c r="M27" s="35">
        <v>7.4606993333592797</v>
      </c>
      <c r="N27" s="4">
        <v>1.784</v>
      </c>
      <c r="O27" s="4">
        <v>-2.5136612021857947</v>
      </c>
      <c r="P27" s="35">
        <v>1.7050553395154056</v>
      </c>
      <c r="Q27" s="36">
        <f t="shared" si="29"/>
        <v>71.428571428871436</v>
      </c>
      <c r="R27" s="36" t="str">
        <f t="shared" si="30"/>
        <v xml:space="preserve"> </v>
      </c>
      <c r="S27" s="37">
        <f t="shared" si="31"/>
        <v>0.28626981782916538</v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>
        <f t="shared" si="41"/>
        <v>40</v>
      </c>
      <c r="AD27" s="1" t="str">
        <f t="shared" si="42"/>
        <v xml:space="preserve"> </v>
      </c>
      <c r="AE27" s="1">
        <f t="shared" si="43"/>
        <v>55</v>
      </c>
      <c r="AF27" s="1" t="str">
        <f t="shared" si="44"/>
        <v xml:space="preserve"> 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1151</v>
      </c>
      <c r="AP27" t="s">
        <v>1244</v>
      </c>
      <c r="AQ27" s="22">
        <v>-17.306547484530022</v>
      </c>
      <c r="AR27" s="21">
        <v>26.685286171552359</v>
      </c>
      <c r="AS27">
        <v>28.626981752916535</v>
      </c>
      <c r="AT27">
        <v>17.306547484530022</v>
      </c>
      <c r="AU27">
        <v>-26.685286171552359</v>
      </c>
      <c r="AV27" t="s">
        <v>2039</v>
      </c>
    </row>
    <row r="28" spans="1:48" x14ac:dyDescent="0.25">
      <c r="A28" s="14">
        <v>3.1000000000000002E-10</v>
      </c>
      <c r="B28" t="s">
        <v>960</v>
      </c>
      <c r="C28" s="4">
        <v>8</v>
      </c>
      <c r="D28" s="4">
        <v>0</v>
      </c>
      <c r="E28" s="4">
        <v>2</v>
      </c>
      <c r="F28" s="4">
        <v>10</v>
      </c>
      <c r="G28" s="4">
        <v>94.438217163085938</v>
      </c>
      <c r="H28" s="4">
        <v>90.07</v>
      </c>
      <c r="I28" s="34">
        <v>71335.80781778782</v>
      </c>
      <c r="J28" s="35">
        <v>31.478126474007556</v>
      </c>
      <c r="K28" s="35">
        <v>23.365207279675712</v>
      </c>
      <c r="L28" s="35">
        <v>18.381818675218948</v>
      </c>
      <c r="M28" s="35">
        <v>29.120224719101124</v>
      </c>
      <c r="N28" s="4">
        <v>2.91</v>
      </c>
      <c r="O28" s="4">
        <v>11.923076923076925</v>
      </c>
      <c r="P28" s="35">
        <v>0.99275285731519225</v>
      </c>
      <c r="Q28" s="36">
        <f t="shared" si="29"/>
        <v>80.000000000309996</v>
      </c>
      <c r="R28" s="36" t="str">
        <f t="shared" si="30"/>
        <v xml:space="preserve"> </v>
      </c>
      <c r="S28" s="37" t="str">
        <f t="shared" si="31"/>
        <v/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 t="str">
        <f t="shared" si="41"/>
        <v xml:space="preserve"> </v>
      </c>
      <c r="AD28" s="1" t="str">
        <f t="shared" si="42"/>
        <v xml:space="preserve"> </v>
      </c>
      <c r="AE28" s="1">
        <f t="shared" si="43"/>
        <v>37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960</v>
      </c>
      <c r="AP28" t="s">
        <v>1246</v>
      </c>
      <c r="AQ28" s="22">
        <v>-97.055972566491818</v>
      </c>
      <c r="AR28" s="21">
        <v>-58.682789011046978</v>
      </c>
      <c r="AS28">
        <v>4.8498025569956082</v>
      </c>
      <c r="AT28">
        <v>97.055972566491818</v>
      </c>
      <c r="AU28">
        <v>58.682789011046978</v>
      </c>
      <c r="AV28" t="s">
        <v>2040</v>
      </c>
    </row>
    <row r="29" spans="1:48" x14ac:dyDescent="0.25">
      <c r="A29" s="14">
        <v>3.2000000000000003E-10</v>
      </c>
      <c r="B29" t="s">
        <v>1064</v>
      </c>
      <c r="C29" s="4">
        <v>3</v>
      </c>
      <c r="D29" s="4">
        <v>1</v>
      </c>
      <c r="E29" s="4">
        <v>9</v>
      </c>
      <c r="F29" s="4">
        <v>13</v>
      </c>
      <c r="G29" s="4">
        <v>9.4780797958374023</v>
      </c>
      <c r="H29" s="4">
        <v>7.73</v>
      </c>
      <c r="I29" s="34">
        <v>3222.9483233124593</v>
      </c>
      <c r="J29" s="35">
        <v>34.941817183521891</v>
      </c>
      <c r="K29" s="35" t="s">
        <v>1238</v>
      </c>
      <c r="L29" s="35">
        <v>18.115089011663596</v>
      </c>
      <c r="M29" s="35">
        <v>24.337715463917526</v>
      </c>
      <c r="N29" s="4">
        <v>8.2000000000000003E-2</v>
      </c>
      <c r="O29" s="4">
        <v>-65.833333333333314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>
        <f t="shared" si="31"/>
        <v>0.22614227662496786</v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>
        <f t="shared" si="41"/>
        <v>52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>
        <f t="shared" si="50"/>
        <v>-65.833333333013314</v>
      </c>
      <c r="AM29" s="1" t="str">
        <f t="shared" si="51"/>
        <v xml:space="preserve"> </v>
      </c>
      <c r="AN29" s="1">
        <f t="shared" si="52"/>
        <v>4</v>
      </c>
      <c r="AO29" t="s">
        <v>1064</v>
      </c>
      <c r="AP29" t="s">
        <v>1293</v>
      </c>
      <c r="AQ29" s="22">
        <v>-118.73899560143846</v>
      </c>
      <c r="AR29" s="21">
        <v>-56.380219952306263</v>
      </c>
      <c r="AS29">
        <v>22.614227630496785</v>
      </c>
      <c r="AT29">
        <v>118.73899560143846</v>
      </c>
      <c r="AU29">
        <v>56.380219952306263</v>
      </c>
      <c r="AV29" t="s">
        <v>2041</v>
      </c>
    </row>
    <row r="30" spans="1:48" x14ac:dyDescent="0.25">
      <c r="A30" s="14">
        <v>3.3000000000000005E-10</v>
      </c>
      <c r="B30" t="s">
        <v>1136</v>
      </c>
      <c r="C30" s="4">
        <v>10</v>
      </c>
      <c r="D30" s="4">
        <v>0</v>
      </c>
      <c r="E30" s="4">
        <v>7</v>
      </c>
      <c r="F30" s="4">
        <v>17</v>
      </c>
      <c r="G30" s="4">
        <v>1.9280600547790527</v>
      </c>
      <c r="H30" s="4">
        <v>1.65</v>
      </c>
      <c r="I30" s="34">
        <v>3045.6363246735104</v>
      </c>
      <c r="J30" s="35" t="s">
        <v>1238</v>
      </c>
      <c r="K30" s="35" t="s">
        <v>1238</v>
      </c>
      <c r="L30" s="35">
        <v>13.191612254034958</v>
      </c>
      <c r="M30" s="35">
        <v>10.517827401174621</v>
      </c>
      <c r="N30" s="4">
        <v>-0.09</v>
      </c>
      <c r="O30" s="4">
        <v>64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0.16852124565063817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71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>
        <f t="shared" si="49"/>
        <v>64.000000000330004</v>
      </c>
      <c r="AL30" s="25" t="str">
        <f t="shared" si="50"/>
        <v xml:space="preserve"> </v>
      </c>
      <c r="AM30" s="1">
        <f t="shared" si="51"/>
        <v>5</v>
      </c>
      <c r="AN30" s="1" t="str">
        <f t="shared" si="52"/>
        <v xml:space="preserve"> </v>
      </c>
      <c r="AO30" t="s">
        <v>1136</v>
      </c>
      <c r="AP30" t="s">
        <v>1244</v>
      </c>
      <c r="AQ30" s="22" t="e">
        <v>#VALUE!</v>
      </c>
      <c r="AR30" s="21">
        <v>-13.877840980151968</v>
      </c>
      <c r="AS30">
        <v>16.852124532063819</v>
      </c>
      <c r="AT30" t="e">
        <v>#VALUE!</v>
      </c>
      <c r="AU30">
        <v>13.877840980151968</v>
      </c>
      <c r="AV30" t="s">
        <v>2042</v>
      </c>
    </row>
    <row r="31" spans="1:48" x14ac:dyDescent="0.25">
      <c r="A31" s="14">
        <v>3.4000000000000007E-10</v>
      </c>
      <c r="B31" t="s">
        <v>1146</v>
      </c>
      <c r="C31" s="4">
        <v>6</v>
      </c>
      <c r="D31" s="4">
        <v>0</v>
      </c>
      <c r="E31" s="4">
        <v>1</v>
      </c>
      <c r="F31" s="4">
        <v>7</v>
      </c>
      <c r="G31" s="4">
        <v>67.773902893066406</v>
      </c>
      <c r="H31" s="4">
        <v>60.45</v>
      </c>
      <c r="I31" s="34">
        <v>6579.7406556615424</v>
      </c>
      <c r="J31" s="35">
        <v>36.216645695007188</v>
      </c>
      <c r="K31" s="35">
        <v>4.076920716135894</v>
      </c>
      <c r="L31" s="35">
        <v>23.476511402617337</v>
      </c>
      <c r="M31" s="35">
        <v>17.737056039813577</v>
      </c>
      <c r="N31" s="4">
        <v>11.193</v>
      </c>
      <c r="O31" s="4">
        <v>1705.3225806451615</v>
      </c>
      <c r="P31" s="35">
        <v>0.54784946149789759</v>
      </c>
      <c r="Q31" s="36">
        <f t="shared" si="29"/>
        <v>85.714285714625703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>
        <f t="shared" si="43"/>
        <v>26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1146</v>
      </c>
      <c r="AP31" t="s">
        <v>1244</v>
      </c>
      <c r="AQ31" s="22">
        <v>-126.71953956404253</v>
      </c>
      <c r="AR31" s="21">
        <v>-102.66320604278252</v>
      </c>
      <c r="AS31">
        <v>12.115637540225643</v>
      </c>
      <c r="AT31">
        <v>126.71953956404253</v>
      </c>
      <c r="AU31">
        <v>102.66320604278252</v>
      </c>
      <c r="AV31" t="s">
        <v>2043</v>
      </c>
    </row>
    <row r="32" spans="1:48" x14ac:dyDescent="0.25">
      <c r="A32" s="14">
        <v>3.5000000000000008E-10</v>
      </c>
      <c r="B32" t="s">
        <v>996</v>
      </c>
      <c r="C32" s="4">
        <v>9</v>
      </c>
      <c r="D32" s="4">
        <v>0</v>
      </c>
      <c r="E32" s="4">
        <v>1</v>
      </c>
      <c r="F32" s="4">
        <v>10</v>
      </c>
      <c r="G32" s="4">
        <v>23.325649261474609</v>
      </c>
      <c r="H32" s="4">
        <v>20.75</v>
      </c>
      <c r="I32" s="34">
        <v>2111.5472429079809</v>
      </c>
      <c r="J32" s="35" t="s">
        <v>1238</v>
      </c>
      <c r="K32" s="35" t="s">
        <v>1238</v>
      </c>
      <c r="L32" s="35">
        <v>10.106565980167812</v>
      </c>
      <c r="M32" s="35">
        <v>9.5581291335310894</v>
      </c>
      <c r="N32" s="4">
        <v>0.27700000000000002</v>
      </c>
      <c r="O32" s="4">
        <v>44.270833333333343</v>
      </c>
      <c r="P32" s="35">
        <v>1.564103611980576</v>
      </c>
      <c r="Q32" s="36">
        <f t="shared" si="29"/>
        <v>90.000000000349999</v>
      </c>
      <c r="R32" s="36" t="str">
        <f t="shared" si="30"/>
        <v xml:space="preserve"> </v>
      </c>
      <c r="S32" s="37" t="str">
        <f t="shared" si="31"/>
        <v/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/>
      </c>
      <c r="X32" s="37" t="str">
        <f t="shared" si="36"/>
        <v/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 t="str">
        <f t="shared" si="41"/>
        <v xml:space="preserve"> </v>
      </c>
      <c r="AD32" s="1" t="str">
        <f t="shared" si="42"/>
        <v xml:space="preserve"> </v>
      </c>
      <c r="AE32" s="1">
        <f t="shared" si="43"/>
        <v>20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996</v>
      </c>
      <c r="AP32" t="s">
        <v>1239</v>
      </c>
      <c r="AQ32" s="22" t="e">
        <v>#VALUE!</v>
      </c>
      <c r="AR32" s="21">
        <v>12.75411288768511</v>
      </c>
      <c r="AS32">
        <v>12.412767525178836</v>
      </c>
      <c r="AT32" t="e">
        <v>#VALUE!</v>
      </c>
      <c r="AU32">
        <v>-12.75411288768511</v>
      </c>
      <c r="AV32" t="s">
        <v>2044</v>
      </c>
    </row>
    <row r="33" spans="1:48" x14ac:dyDescent="0.25">
      <c r="A33" s="14">
        <v>3.600000000000001E-10</v>
      </c>
      <c r="B33" t="s">
        <v>1112</v>
      </c>
      <c r="C33" s="4">
        <v>8</v>
      </c>
      <c r="D33" s="4">
        <v>3</v>
      </c>
      <c r="E33" s="4">
        <v>8</v>
      </c>
      <c r="F33" s="4">
        <v>19</v>
      </c>
      <c r="G33" s="4">
        <v>66.75</v>
      </c>
      <c r="H33" s="4">
        <v>64.33</v>
      </c>
      <c r="I33" s="34">
        <v>43895.533660569556</v>
      </c>
      <c r="J33" s="35">
        <v>18.332858364206327</v>
      </c>
      <c r="K33" s="35">
        <v>17.974294495669181</v>
      </c>
      <c r="L33" s="35">
        <v>8.7764776602716843</v>
      </c>
      <c r="M33" s="35">
        <v>8.5578272177936938</v>
      </c>
      <c r="N33" s="4">
        <v>3.5790000000000002</v>
      </c>
      <c r="O33" s="4">
        <v>2.2571428571428624</v>
      </c>
      <c r="P33" s="35">
        <v>5.168661588683352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5.168661589043352</v>
      </c>
      <c r="AH33" s="38" t="str">
        <f t="shared" si="46"/>
        <v xml:space="preserve"> </v>
      </c>
      <c r="AI33" s="1">
        <f t="shared" si="47"/>
        <v>32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1112</v>
      </c>
      <c r="AP33" t="s">
        <v>1262</v>
      </c>
      <c r="AQ33" s="22">
        <v>-14.765382808454453</v>
      </c>
      <c r="AR33" s="21">
        <v>24.236226162835294</v>
      </c>
      <c r="AS33">
        <v>3.7618529457484895</v>
      </c>
      <c r="AT33">
        <v>14.765382808454453</v>
      </c>
      <c r="AU33">
        <v>-24.236226162835294</v>
      </c>
      <c r="AV33" t="s">
        <v>2045</v>
      </c>
    </row>
    <row r="34" spans="1:48" x14ac:dyDescent="0.25">
      <c r="A34" s="14">
        <v>3.7000000000000012E-10</v>
      </c>
      <c r="B34" t="s">
        <v>1163</v>
      </c>
      <c r="C34" s="4">
        <v>6</v>
      </c>
      <c r="D34" s="4">
        <v>1</v>
      </c>
      <c r="E34" s="4">
        <v>5</v>
      </c>
      <c r="F34" s="4">
        <v>12</v>
      </c>
      <c r="G34" s="4">
        <v>53</v>
      </c>
      <c r="H34" s="4">
        <v>50.25</v>
      </c>
      <c r="I34" s="34">
        <v>1917.6091551093111</v>
      </c>
      <c r="J34" s="35">
        <v>15.250379362670714</v>
      </c>
      <c r="K34" s="35">
        <v>18.680297397769518</v>
      </c>
      <c r="L34" s="35">
        <v>24.721038602941174</v>
      </c>
      <c r="M34" s="35">
        <v>23.408607484769362</v>
      </c>
      <c r="N34" s="4">
        <v>3.2949999999999999</v>
      </c>
      <c r="O34" s="4">
        <v>-13.788592360020935</v>
      </c>
      <c r="P34" s="35">
        <v>2.0099502487562191</v>
      </c>
      <c r="Q34" s="36" t="str">
        <f t="shared" si="29"/>
        <v xml:space="preserve"> </v>
      </c>
      <c r="R34" s="36" t="str">
        <f t="shared" si="30"/>
        <v xml:space="preserve"> </v>
      </c>
      <c r="S34" s="37" t="str">
        <f t="shared" si="31"/>
        <v/>
      </c>
      <c r="T34" s="37" t="str">
        <f t="shared" si="32"/>
        <v/>
      </c>
      <c r="U34" s="37" t="str">
        <f t="shared" si="33"/>
        <v/>
      </c>
      <c r="V34" s="37" t="str">
        <f t="shared" si="34"/>
        <v/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 t="str">
        <f t="shared" si="41"/>
        <v xml:space="preserve"> 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2.0099502491262191</v>
      </c>
      <c r="AH34" s="38" t="str">
        <f t="shared" si="46"/>
        <v xml:space="preserve"> </v>
      </c>
      <c r="AI34" s="1">
        <f t="shared" si="47"/>
        <v>90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1163</v>
      </c>
      <c r="AP34" t="s">
        <v>1254</v>
      </c>
      <c r="AQ34" s="22">
        <v>4.5312198043139578</v>
      </c>
      <c r="AR34" s="21">
        <v>-113.40670485738742</v>
      </c>
      <c r="AS34">
        <v>5.4726368159204064</v>
      </c>
      <c r="AT34">
        <v>-4.5312198043139578</v>
      </c>
      <c r="AU34">
        <v>113.40670485738742</v>
      </c>
      <c r="AV34" t="s">
        <v>2046</v>
      </c>
    </row>
    <row r="35" spans="1:48" x14ac:dyDescent="0.25">
      <c r="A35" s="14">
        <v>3.8000000000000014E-10</v>
      </c>
      <c r="B35" t="s">
        <v>1130</v>
      </c>
      <c r="C35" s="4">
        <v>2</v>
      </c>
      <c r="D35" s="4">
        <v>3</v>
      </c>
      <c r="E35" s="4">
        <v>8</v>
      </c>
      <c r="F35" s="4">
        <v>13</v>
      </c>
      <c r="G35" s="4">
        <v>63.859199523925781</v>
      </c>
      <c r="H35" s="4">
        <v>72.069999999999993</v>
      </c>
      <c r="I35" s="34">
        <v>16791.294309711076</v>
      </c>
      <c r="J35" s="35" t="s">
        <v>1238</v>
      </c>
      <c r="K35" s="35" t="s">
        <v>1238</v>
      </c>
      <c r="L35" s="35">
        <v>24.15695840656122</v>
      </c>
      <c r="M35" s="35">
        <v>21.594013405948889</v>
      </c>
      <c r="N35" s="4">
        <v>1.1870000000000001</v>
      </c>
      <c r="O35" s="4" t="s">
        <v>132</v>
      </c>
      <c r="P35" s="35">
        <v>3.9941350013054877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3.9941350016854877</v>
      </c>
      <c r="AH35" s="38" t="str">
        <f t="shared" si="46"/>
        <v xml:space="preserve"> </v>
      </c>
      <c r="AI35" s="1">
        <f t="shared" si="47"/>
        <v>55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1130</v>
      </c>
      <c r="AP35" t="s">
        <v>1250</v>
      </c>
      <c r="AQ35" s="22" t="e">
        <v>#VALUE!</v>
      </c>
      <c r="AR35" s="21">
        <v>-108.53722918857662</v>
      </c>
      <c r="AS35">
        <v>-11.392813203932583</v>
      </c>
      <c r="AT35" t="e">
        <v>#VALUE!</v>
      </c>
      <c r="AU35">
        <v>108.53722918857662</v>
      </c>
      <c r="AV35" t="s">
        <v>2047</v>
      </c>
    </row>
    <row r="36" spans="1:48" x14ac:dyDescent="0.25">
      <c r="A36" s="14">
        <v>3.9000000000000015E-10</v>
      </c>
      <c r="B36" t="s">
        <v>1122</v>
      </c>
      <c r="C36" s="4">
        <v>11</v>
      </c>
      <c r="D36" s="4">
        <v>1</v>
      </c>
      <c r="E36" s="4">
        <v>6</v>
      </c>
      <c r="F36" s="4">
        <v>18</v>
      </c>
      <c r="G36" s="4">
        <v>43.810798645019531</v>
      </c>
      <c r="H36" s="4">
        <v>36.770000000000003</v>
      </c>
      <c r="I36" s="34">
        <v>9782.5136782777463</v>
      </c>
      <c r="J36" s="35">
        <v>6.3575877452122604</v>
      </c>
      <c r="K36" s="35">
        <v>6.2460009216014241</v>
      </c>
      <c r="L36" s="35">
        <v>9.1027428107143713</v>
      </c>
      <c r="M36" s="35">
        <v>8.9991614149287464</v>
      </c>
      <c r="N36" s="4">
        <v>4.3659999999999997</v>
      </c>
      <c r="O36" s="4">
        <v>8.8778054862842861</v>
      </c>
      <c r="P36" s="35" t="s">
        <v>137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0.19148215010497213</v>
      </c>
      <c r="T36" s="37" t="str">
        <f t="shared" si="32"/>
        <v/>
      </c>
      <c r="U36" s="37" t="str">
        <f t="shared" si="33"/>
        <v/>
      </c>
      <c r="V36" s="37">
        <f t="shared" si="34"/>
        <v>-0.60200914837034936</v>
      </c>
      <c r="W36" s="37" t="str">
        <f t="shared" si="35"/>
        <v/>
      </c>
      <c r="X36" s="37" t="str">
        <f t="shared" si="36"/>
        <v/>
      </c>
      <c r="Y36" s="1" t="str">
        <f t="shared" si="37"/>
        <v xml:space="preserve"> </v>
      </c>
      <c r="Z36" s="1">
        <f t="shared" si="38"/>
        <v>8</v>
      </c>
      <c r="AA36" s="1" t="str">
        <f t="shared" si="39"/>
        <v xml:space="preserve"> </v>
      </c>
      <c r="AB36" s="1" t="str">
        <f t="shared" si="40"/>
        <v xml:space="preserve"> </v>
      </c>
      <c r="AC36" s="1">
        <f t="shared" si="41"/>
        <v>58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1122</v>
      </c>
      <c r="AP36" t="s">
        <v>1313</v>
      </c>
      <c r="AQ36" s="22">
        <v>60.200914837034937</v>
      </c>
      <c r="AR36" s="21">
        <v>21.419711380260999</v>
      </c>
      <c r="AS36">
        <v>19.148214971497211</v>
      </c>
      <c r="AT36">
        <v>-60.200914837034937</v>
      </c>
      <c r="AU36">
        <v>-21.419711380260999</v>
      </c>
      <c r="AV36" t="s">
        <v>2048</v>
      </c>
    </row>
    <row r="37" spans="1:48" x14ac:dyDescent="0.25">
      <c r="A37" s="14">
        <v>4.0000000000000017E-10</v>
      </c>
      <c r="B37" t="s">
        <v>997</v>
      </c>
      <c r="C37" s="4">
        <v>8</v>
      </c>
      <c r="D37" s="4">
        <v>1</v>
      </c>
      <c r="E37" s="4">
        <v>3</v>
      </c>
      <c r="F37" s="4">
        <v>12</v>
      </c>
      <c r="G37" s="4">
        <v>77.050094604492188</v>
      </c>
      <c r="H37" s="4">
        <v>73.5</v>
      </c>
      <c r="I37" s="34">
        <v>21938.814492947084</v>
      </c>
      <c r="J37" s="35" t="s">
        <v>1238</v>
      </c>
      <c r="K37" s="35" t="s">
        <v>1238</v>
      </c>
      <c r="L37" s="35">
        <v>30.860985113355632</v>
      </c>
      <c r="M37" s="35">
        <v>27.150930989164927</v>
      </c>
      <c r="N37" s="4">
        <v>1.02</v>
      </c>
      <c r="O37" s="4">
        <v>460.43956043956047</v>
      </c>
      <c r="P37" s="35">
        <v>3.8749727829783951</v>
      </c>
      <c r="Q37" s="36" t="str">
        <f t="shared" si="29"/>
        <v xml:space="preserve"> 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 t="str">
        <f t="shared" si="43"/>
        <v xml:space="preserve"> </v>
      </c>
      <c r="AF37" s="1" t="str">
        <f t="shared" si="44"/>
        <v xml:space="preserve"> </v>
      </c>
      <c r="AG37" s="38">
        <f t="shared" si="45"/>
        <v>3.8749727833783951</v>
      </c>
      <c r="AH37" s="38" t="str">
        <f t="shared" si="46"/>
        <v xml:space="preserve"> </v>
      </c>
      <c r="AI37" s="1">
        <f t="shared" si="47"/>
        <v>60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997</v>
      </c>
      <c r="AP37" t="s">
        <v>1250</v>
      </c>
      <c r="AQ37" s="22" t="e">
        <v>#VALUE!</v>
      </c>
      <c r="AR37" s="21">
        <v>-166.41037407346437</v>
      </c>
      <c r="AS37">
        <v>4.8300606863839191</v>
      </c>
      <c r="AT37" t="e">
        <v>#VALUE!</v>
      </c>
      <c r="AU37">
        <v>166.41037407346437</v>
      </c>
      <c r="AV37" t="s">
        <v>2049</v>
      </c>
    </row>
    <row r="38" spans="1:48" x14ac:dyDescent="0.25">
      <c r="A38" s="14">
        <v>4.1000000000000019E-10</v>
      </c>
      <c r="B38" t="s">
        <v>1102</v>
      </c>
      <c r="C38" s="4">
        <v>14</v>
      </c>
      <c r="D38" s="4">
        <v>1</v>
      </c>
      <c r="E38" s="4">
        <v>2</v>
      </c>
      <c r="F38" s="4">
        <v>17</v>
      </c>
      <c r="G38" s="4">
        <v>4.25</v>
      </c>
      <c r="H38" s="4">
        <v>1.74</v>
      </c>
      <c r="I38" s="34">
        <v>349.30723876566447</v>
      </c>
      <c r="J38" s="35" t="s">
        <v>1238</v>
      </c>
      <c r="K38" s="35">
        <v>12.253521126760562</v>
      </c>
      <c r="L38" s="35">
        <v>3.8236869851729818</v>
      </c>
      <c r="M38" s="35">
        <v>3.4641462686567164</v>
      </c>
      <c r="N38" s="4">
        <v>0.14200000000000002</v>
      </c>
      <c r="O38" s="4">
        <v>-49.285714285714285</v>
      </c>
      <c r="P38" s="35">
        <v>6.264367816091954</v>
      </c>
      <c r="Q38" s="36">
        <f t="shared" si="29"/>
        <v>82.352941176880591</v>
      </c>
      <c r="R38" s="36" t="str">
        <f t="shared" si="30"/>
        <v xml:space="preserve"> </v>
      </c>
      <c r="S38" s="37">
        <f t="shared" si="31"/>
        <v>1.4425287360421839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-0.66991660301247991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10</v>
      </c>
      <c r="AC38" s="1">
        <f t="shared" si="41"/>
        <v>2</v>
      </c>
      <c r="AD38" s="1" t="str">
        <f t="shared" si="42"/>
        <v xml:space="preserve"> </v>
      </c>
      <c r="AE38" s="1">
        <f t="shared" si="43"/>
        <v>33</v>
      </c>
      <c r="AF38" s="1" t="str">
        <f t="shared" si="44"/>
        <v xml:space="preserve"> </v>
      </c>
      <c r="AG38" s="38">
        <f t="shared" si="45"/>
        <v>6.2643678165019541</v>
      </c>
      <c r="AH38" s="38" t="str">
        <f t="shared" si="46"/>
        <v xml:space="preserve"> </v>
      </c>
      <c r="AI38" s="1">
        <f t="shared" si="47"/>
        <v>13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1102</v>
      </c>
      <c r="AP38" t="s">
        <v>1295</v>
      </c>
      <c r="AQ38" s="22" t="e">
        <v>#VALUE!</v>
      </c>
      <c r="AR38" s="21">
        <v>66.99166030124799</v>
      </c>
      <c r="AS38">
        <v>144.25287356321837</v>
      </c>
      <c r="AT38" t="e">
        <v>#VALUE!</v>
      </c>
      <c r="AU38">
        <v>-66.99166030124799</v>
      </c>
      <c r="AV38" t="s">
        <v>2050</v>
      </c>
    </row>
    <row r="39" spans="1:48" x14ac:dyDescent="0.25">
      <c r="A39" s="14">
        <v>4.200000000000002E-10</v>
      </c>
      <c r="B39" t="s">
        <v>1025</v>
      </c>
      <c r="C39" s="4">
        <v>7</v>
      </c>
      <c r="D39" s="4">
        <v>0</v>
      </c>
      <c r="E39" s="4">
        <v>1</v>
      </c>
      <c r="F39" s="4">
        <v>8</v>
      </c>
      <c r="G39" s="4">
        <v>28</v>
      </c>
      <c r="H39" s="4">
        <v>31.05</v>
      </c>
      <c r="I39" s="34">
        <v>2261.0564563628636</v>
      </c>
      <c r="J39" s="35" t="s">
        <v>1238</v>
      </c>
      <c r="K39" s="35" t="s">
        <v>1238</v>
      </c>
      <c r="L39" s="35">
        <v>13.335046102689819</v>
      </c>
      <c r="M39" s="35">
        <v>12.883058799426347</v>
      </c>
      <c r="N39" s="4">
        <v>5.6000000000000001E-2</v>
      </c>
      <c r="O39" s="4" t="s">
        <v>132</v>
      </c>
      <c r="P39" s="35">
        <v>2.21256038647343</v>
      </c>
      <c r="Q39" s="36">
        <f t="shared" si="29"/>
        <v>87.500000000420002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24</v>
      </c>
      <c r="AF39" s="1" t="str">
        <f t="shared" si="44"/>
        <v xml:space="preserve"> </v>
      </c>
      <c r="AG39" s="38">
        <f t="shared" si="45"/>
        <v>2.21256038689343</v>
      </c>
      <c r="AH39" s="38" t="str">
        <f t="shared" si="46"/>
        <v xml:space="preserve"> </v>
      </c>
      <c r="AI39" s="1">
        <f t="shared" si="47"/>
        <v>84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1025</v>
      </c>
      <c r="AP39" t="s">
        <v>1250</v>
      </c>
      <c r="AQ39" s="22" t="e">
        <v>#VALUE!</v>
      </c>
      <c r="AR39" s="21">
        <v>-15.116047250450237</v>
      </c>
      <c r="AS39">
        <v>-9.8228663446054743</v>
      </c>
      <c r="AT39" t="e">
        <v>#VALUE!</v>
      </c>
      <c r="AU39">
        <v>15.116047250450237</v>
      </c>
      <c r="AV39" t="s">
        <v>2051</v>
      </c>
    </row>
    <row r="40" spans="1:48" x14ac:dyDescent="0.25">
      <c r="A40" s="14">
        <v>4.3000000000000022E-10</v>
      </c>
      <c r="B40" t="s">
        <v>1008</v>
      </c>
      <c r="C40" s="4">
        <v>5</v>
      </c>
      <c r="D40" s="4">
        <v>2</v>
      </c>
      <c r="E40" s="4">
        <v>9</v>
      </c>
      <c r="F40" s="4">
        <v>16</v>
      </c>
      <c r="G40" s="4">
        <v>105</v>
      </c>
      <c r="H40" s="4">
        <v>101.81</v>
      </c>
      <c r="I40" s="34">
        <v>49152.353109387586</v>
      </c>
      <c r="J40" s="35">
        <v>10.822791538216222</v>
      </c>
      <c r="K40" s="35">
        <v>10.417476721579863</v>
      </c>
      <c r="L40" s="35" t="s">
        <v>1238</v>
      </c>
      <c r="M40" s="35" t="s">
        <v>1238</v>
      </c>
      <c r="N40" s="4">
        <v>9.7729999999999997</v>
      </c>
      <c r="O40" s="4">
        <v>3.6373276776246022</v>
      </c>
      <c r="P40" s="35">
        <v>4.2068559080640409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-0.32248327605881266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25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4.2068559084940409</v>
      </c>
      <c r="AH40" s="38" t="str">
        <f t="shared" si="46"/>
        <v xml:space="preserve"> </v>
      </c>
      <c r="AI40" s="1">
        <f t="shared" si="47"/>
        <v>50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1008</v>
      </c>
      <c r="AP40" t="s">
        <v>1246</v>
      </c>
      <c r="AQ40" s="22">
        <v>32.248327605881265</v>
      </c>
      <c r="AR40" s="21" t="e">
        <v>#VALUE!</v>
      </c>
      <c r="AS40">
        <v>3.1332874963166724</v>
      </c>
      <c r="AT40">
        <v>-32.248327605881265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1009</v>
      </c>
      <c r="C41" s="4">
        <v>5</v>
      </c>
      <c r="D41" s="4">
        <v>1</v>
      </c>
      <c r="E41" s="4">
        <v>10</v>
      </c>
      <c r="F41" s="4">
        <v>16</v>
      </c>
      <c r="G41" s="4">
        <v>78</v>
      </c>
      <c r="H41" s="4">
        <v>74.73</v>
      </c>
      <c r="I41" s="34">
        <v>68435.212006146889</v>
      </c>
      <c r="J41" s="35">
        <v>10.466386554621849</v>
      </c>
      <c r="K41" s="35">
        <v>10.248217224355459</v>
      </c>
      <c r="L41" s="35" t="s">
        <v>1238</v>
      </c>
      <c r="M41" s="35" t="s">
        <v>1238</v>
      </c>
      <c r="N41" s="4">
        <v>7.2919999999999998</v>
      </c>
      <c r="O41" s="4">
        <v>2.1288515406162358</v>
      </c>
      <c r="P41" s="35">
        <v>4.9016459253311924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-0.34479455647371482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20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4.9016459257711924</v>
      </c>
      <c r="AH41" s="38" t="str">
        <f t="shared" si="46"/>
        <v xml:space="preserve"> </v>
      </c>
      <c r="AI41" s="1">
        <f t="shared" si="47"/>
        <v>38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1009</v>
      </c>
      <c r="AP41" t="s">
        <v>1246</v>
      </c>
      <c r="AQ41" s="22">
        <v>34.479455647371481</v>
      </c>
      <c r="AR41" s="21" t="e">
        <v>#VALUE!</v>
      </c>
      <c r="AS41">
        <v>4.3757527097551208</v>
      </c>
      <c r="AT41">
        <v>-34.479455647371481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1134</v>
      </c>
      <c r="C42" s="4">
        <v>4</v>
      </c>
      <c r="D42" s="4">
        <v>1</v>
      </c>
      <c r="E42" s="4">
        <v>1</v>
      </c>
      <c r="F42" s="4">
        <v>6</v>
      </c>
      <c r="G42" s="4">
        <v>29.235799789428711</v>
      </c>
      <c r="H42" s="4">
        <v>24.37</v>
      </c>
      <c r="I42" s="34">
        <v>18453.626730601078</v>
      </c>
      <c r="J42" s="35" t="s">
        <v>1238</v>
      </c>
      <c r="K42" s="35">
        <v>11.643429197056147</v>
      </c>
      <c r="L42" s="35">
        <v>29.343210479041918</v>
      </c>
      <c r="M42" s="35">
        <v>26.828996167533536</v>
      </c>
      <c r="N42" s="4">
        <v>1.58</v>
      </c>
      <c r="O42" s="4">
        <v>156.49350649350652</v>
      </c>
      <c r="P42" s="35">
        <v>7.3111263733199738</v>
      </c>
      <c r="Q42" s="36" t="str">
        <f t="shared" si="29"/>
        <v xml:space="preserve"> </v>
      </c>
      <c r="R42" s="36" t="str">
        <f t="shared" si="30"/>
        <v xml:space="preserve"> </v>
      </c>
      <c r="S42" s="37">
        <f t="shared" si="31"/>
        <v>0.19966351253160483</v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>
        <f t="shared" si="41"/>
        <v>57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7.3111263737699739</v>
      </c>
      <c r="AH42" s="38" t="str">
        <f t="shared" si="46"/>
        <v xml:space="preserve"> </v>
      </c>
      <c r="AI42" s="1">
        <f t="shared" si="47"/>
        <v>9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1134</v>
      </c>
      <c r="AP42" t="s">
        <v>1254</v>
      </c>
      <c r="AQ42" s="22" t="e">
        <v>#VALUE!</v>
      </c>
      <c r="AR42" s="21">
        <v>-153.30804093012796</v>
      </c>
      <c r="AS42">
        <v>19.966351208160482</v>
      </c>
      <c r="AT42" t="e">
        <v>#VALUE!</v>
      </c>
      <c r="AU42">
        <v>153.30804093012796</v>
      </c>
      <c r="AV42" t="s">
        <v>2054</v>
      </c>
    </row>
    <row r="43" spans="1:48" x14ac:dyDescent="0.25">
      <c r="A43" s="14">
        <v>4.6000000000000027E-10</v>
      </c>
      <c r="B43" t="s">
        <v>975</v>
      </c>
      <c r="C43" s="4">
        <v>11</v>
      </c>
      <c r="D43" s="4">
        <v>0</v>
      </c>
      <c r="E43" s="4">
        <v>5</v>
      </c>
      <c r="F43" s="4">
        <v>16</v>
      </c>
      <c r="G43" s="4">
        <v>2.875</v>
      </c>
      <c r="H43" s="4">
        <v>1.45</v>
      </c>
      <c r="I43" s="34">
        <v>611.11396677147138</v>
      </c>
      <c r="J43" s="35">
        <v>5.9183673469387754</v>
      </c>
      <c r="K43" s="35" t="s">
        <v>1238</v>
      </c>
      <c r="L43" s="35">
        <v>2.7587588403155605</v>
      </c>
      <c r="M43" s="35">
        <v>3.3735141451414514</v>
      </c>
      <c r="N43" s="4">
        <v>0.245</v>
      </c>
      <c r="O43" s="4" t="s">
        <v>132</v>
      </c>
      <c r="P43" s="35" t="s">
        <v>137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0.98275862114965529</v>
      </c>
      <c r="T43" s="37" t="str">
        <f t="shared" si="32"/>
        <v/>
      </c>
      <c r="U43" s="37" t="str">
        <f t="shared" si="33"/>
        <v/>
      </c>
      <c r="V43" s="37">
        <f t="shared" si="34"/>
        <v>-0.62950475006198481</v>
      </c>
      <c r="W43" s="37" t="str">
        <f t="shared" si="35"/>
        <v/>
      </c>
      <c r="X43" s="37">
        <f t="shared" si="36"/>
        <v>-0.76184753275783224</v>
      </c>
      <c r="Y43" s="1" t="str">
        <f t="shared" si="37"/>
        <v xml:space="preserve"> </v>
      </c>
      <c r="Z43" s="1">
        <f t="shared" si="38"/>
        <v>6</v>
      </c>
      <c r="AA43" s="1" t="str">
        <f t="shared" si="39"/>
        <v xml:space="preserve"> </v>
      </c>
      <c r="AB43" s="1">
        <f t="shared" si="40"/>
        <v>5</v>
      </c>
      <c r="AC43" s="1">
        <f t="shared" si="41"/>
        <v>5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975</v>
      </c>
      <c r="AP43" t="s">
        <v>1295</v>
      </c>
      <c r="AQ43" s="22">
        <v>62.950475006198481</v>
      </c>
      <c r="AR43" s="21">
        <v>76.184753275783223</v>
      </c>
      <c r="AS43">
        <v>98.275862068965523</v>
      </c>
      <c r="AT43">
        <v>-62.950475006198481</v>
      </c>
      <c r="AU43">
        <v>-76.184753275783223</v>
      </c>
      <c r="AV43" t="s">
        <v>2055</v>
      </c>
    </row>
    <row r="44" spans="1:48" x14ac:dyDescent="0.25">
      <c r="A44" s="14">
        <v>4.7000000000000024E-10</v>
      </c>
      <c r="B44" t="s">
        <v>1121</v>
      </c>
      <c r="C44" s="4">
        <v>14</v>
      </c>
      <c r="D44" s="4">
        <v>0</v>
      </c>
      <c r="E44" s="4">
        <v>1</v>
      </c>
      <c r="F44" s="4">
        <v>15</v>
      </c>
      <c r="G44" s="4">
        <v>6.5</v>
      </c>
      <c r="H44" s="4">
        <v>5.49</v>
      </c>
      <c r="I44" s="34">
        <v>4270.3222900199989</v>
      </c>
      <c r="J44" s="35">
        <v>18.097530885942238</v>
      </c>
      <c r="K44" s="35">
        <v>11.051558861015394</v>
      </c>
      <c r="L44" s="35">
        <v>7.0357215243535451</v>
      </c>
      <c r="M44" s="35">
        <v>5.0798611188689318</v>
      </c>
      <c r="N44" s="4">
        <v>0.22900000000000001</v>
      </c>
      <c r="O44" s="4">
        <v>43.125</v>
      </c>
      <c r="P44" s="35">
        <v>0.96517304036569518</v>
      </c>
      <c r="Q44" s="36">
        <f t="shared" si="29"/>
        <v>93.333333333803324</v>
      </c>
      <c r="R44" s="36" t="str">
        <f t="shared" si="30"/>
        <v xml:space="preserve"> </v>
      </c>
      <c r="S44" s="37">
        <f t="shared" si="31"/>
        <v>0.18397085657200371</v>
      </c>
      <c r="T44" s="37" t="str">
        <f t="shared" si="32"/>
        <v/>
      </c>
      <c r="U44" s="37" t="str">
        <f t="shared" si="33"/>
        <v/>
      </c>
      <c r="V44" s="37" t="str">
        <f t="shared" si="34"/>
        <v/>
      </c>
      <c r="W44" s="37" t="str">
        <f t="shared" si="35"/>
        <v/>
      </c>
      <c r="X44" s="37">
        <f t="shared" si="36"/>
        <v>-0.39263468217397302</v>
      </c>
      <c r="Y44" s="1" t="str">
        <f t="shared" si="37"/>
        <v xml:space="preserve"> </v>
      </c>
      <c r="Z44" s="1" t="str">
        <f t="shared" si="38"/>
        <v xml:space="preserve"> </v>
      </c>
      <c r="AA44" s="1" t="str">
        <f t="shared" si="39"/>
        <v xml:space="preserve"> </v>
      </c>
      <c r="AB44" s="1">
        <f t="shared" si="40"/>
        <v>36</v>
      </c>
      <c r="AC44" s="1">
        <f t="shared" si="41"/>
        <v>60</v>
      </c>
      <c r="AD44" s="1" t="str">
        <f t="shared" si="42"/>
        <v xml:space="preserve"> </v>
      </c>
      <c r="AE44" s="1">
        <f t="shared" si="43"/>
        <v>16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1121</v>
      </c>
      <c r="AP44" t="s">
        <v>1242</v>
      </c>
      <c r="AQ44" s="22">
        <v>-13.292211108123396</v>
      </c>
      <c r="AR44" s="21">
        <v>39.263468217397303</v>
      </c>
      <c r="AS44">
        <v>18.397085610200371</v>
      </c>
      <c r="AT44">
        <v>13.292211108123396</v>
      </c>
      <c r="AU44">
        <v>-39.263468217397303</v>
      </c>
      <c r="AV44" t="s">
        <v>2056</v>
      </c>
    </row>
    <row r="45" spans="1:48" x14ac:dyDescent="0.25">
      <c r="A45" s="14">
        <v>4.800000000000002E-10</v>
      </c>
      <c r="B45" t="s">
        <v>1038</v>
      </c>
      <c r="C45" s="4">
        <v>10</v>
      </c>
      <c r="D45" s="4">
        <v>0</v>
      </c>
      <c r="E45" s="4">
        <v>2</v>
      </c>
      <c r="F45" s="4">
        <v>12</v>
      </c>
      <c r="G45" s="4">
        <v>220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>
        <v>0</v>
      </c>
      <c r="M45" s="35">
        <v>0</v>
      </c>
      <c r="N45" s="4">
        <v>4.984</v>
      </c>
      <c r="O45" s="4">
        <v>14.601057714417101</v>
      </c>
      <c r="P45" s="35" t="s">
        <v>137</v>
      </c>
      <c r="Q45" s="36">
        <f t="shared" si="29"/>
        <v>83.333333333813329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/>
      </c>
      <c r="X45" s="37">
        <f t="shared" si="36"/>
        <v>-1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>
        <f t="shared" si="40"/>
        <v>1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31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1038</v>
      </c>
      <c r="AP45" t="s">
        <v>1244</v>
      </c>
      <c r="AQ45" s="22" t="e">
        <v>#VALUE!</v>
      </c>
      <c r="AR45" s="21">
        <v>100</v>
      </c>
      <c r="AS45" t="s">
        <v>137</v>
      </c>
      <c r="AT45" t="e">
        <v>#VALUE!</v>
      </c>
      <c r="AU45">
        <v>-100</v>
      </c>
      <c r="AV45" t="s">
        <v>2057</v>
      </c>
    </row>
    <row r="46" spans="1:48" x14ac:dyDescent="0.25">
      <c r="A46" s="14">
        <v>4.9000000000000017E-10</v>
      </c>
      <c r="B46" t="s">
        <v>1140</v>
      </c>
      <c r="C46" s="4">
        <v>4</v>
      </c>
      <c r="D46" s="4">
        <v>0</v>
      </c>
      <c r="E46" s="4">
        <v>7</v>
      </c>
      <c r="F46" s="4">
        <v>11</v>
      </c>
      <c r="G46" s="4">
        <v>43</v>
      </c>
      <c r="H46" s="4">
        <v>40.46</v>
      </c>
      <c r="I46" s="34">
        <v>8126.3469702043894</v>
      </c>
      <c r="J46" s="35">
        <v>33.604651162790702</v>
      </c>
      <c r="K46" s="35">
        <v>29.815770081061164</v>
      </c>
      <c r="L46" s="35">
        <v>18.993065511640498</v>
      </c>
      <c r="M46" s="35">
        <v>14.609539293948318</v>
      </c>
      <c r="N46" s="4">
        <v>1.357</v>
      </c>
      <c r="O46" s="4">
        <v>7.0189274447949508</v>
      </c>
      <c r="P46" s="35">
        <v>1.0751359367276323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 t="str">
        <f t="shared" si="34"/>
        <v/>
      </c>
      <c r="W46" s="37" t="str">
        <f t="shared" si="35"/>
        <v/>
      </c>
      <c r="X46" s="37" t="str">
        <f t="shared" si="36"/>
        <v/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1140</v>
      </c>
      <c r="AP46" t="s">
        <v>1244</v>
      </c>
      <c r="AQ46" s="22">
        <v>-110.36821308629649</v>
      </c>
      <c r="AR46" s="21">
        <v>-63.959435162948772</v>
      </c>
      <c r="AS46">
        <v>6.2778052397429507</v>
      </c>
      <c r="AT46">
        <v>110.36821308629649</v>
      </c>
      <c r="AU46">
        <v>63.959435162948772</v>
      </c>
      <c r="AV46" t="s">
        <v>2058</v>
      </c>
    </row>
    <row r="47" spans="1:48" x14ac:dyDescent="0.25">
      <c r="A47" s="14">
        <v>5.0000000000000013E-10</v>
      </c>
      <c r="B47" t="s">
        <v>1088</v>
      </c>
      <c r="C47" s="4">
        <v>6</v>
      </c>
      <c r="D47" s="4">
        <v>1</v>
      </c>
      <c r="E47" s="4">
        <v>5</v>
      </c>
      <c r="F47" s="4">
        <v>12</v>
      </c>
      <c r="G47" s="4">
        <v>60</v>
      </c>
      <c r="H47" s="4">
        <v>58.78</v>
      </c>
      <c r="I47" s="34">
        <v>7520.730577866022</v>
      </c>
      <c r="J47" s="35">
        <v>11.007490636704121</v>
      </c>
      <c r="K47" s="35">
        <v>16.060109289617486</v>
      </c>
      <c r="L47" s="35">
        <v>31.112094845894518</v>
      </c>
      <c r="M47" s="35">
        <v>27.564204887218047</v>
      </c>
      <c r="N47" s="4">
        <v>5.34</v>
      </c>
      <c r="O47" s="4">
        <v>239.04761904761904</v>
      </c>
      <c r="P47" s="35">
        <v>2.3817625042531474</v>
      </c>
      <c r="Q47" s="36" t="str">
        <f t="shared" si="29"/>
        <v xml:space="preserve"> </v>
      </c>
      <c r="R47" s="36" t="str">
        <f t="shared" si="30"/>
        <v xml:space="preserve"> </v>
      </c>
      <c r="S47" s="37" t="str">
        <f t="shared" si="31"/>
        <v/>
      </c>
      <c r="T47" s="37" t="str">
        <f t="shared" si="32"/>
        <v/>
      </c>
      <c r="U47" s="37" t="str">
        <f t="shared" si="33"/>
        <v/>
      </c>
      <c r="V47" s="37">
        <f t="shared" si="34"/>
        <v>-0.31092094228563194</v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>
        <f t="shared" si="38"/>
        <v>28</v>
      </c>
      <c r="AA47" s="1" t="str">
        <f t="shared" si="39"/>
        <v xml:space="preserve"> </v>
      </c>
      <c r="AB47" s="1" t="str">
        <f t="shared" si="40"/>
        <v xml:space="preserve"> </v>
      </c>
      <c r="AC47" s="1" t="str">
        <f t="shared" si="41"/>
        <v xml:space="preserve"> 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2.3817625047531474</v>
      </c>
      <c r="AH47" s="38" t="str">
        <f t="shared" si="46"/>
        <v xml:space="preserve"> </v>
      </c>
      <c r="AI47" s="1">
        <f t="shared" si="47"/>
        <v>80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1088</v>
      </c>
      <c r="AP47" t="s">
        <v>1254</v>
      </c>
      <c r="AQ47" s="22">
        <v>31.092094228563194</v>
      </c>
      <c r="AR47" s="21">
        <v>-168.57810259973948</v>
      </c>
      <c r="AS47">
        <v>2.0755358965634629</v>
      </c>
      <c r="AT47">
        <v>-31.092094228563194</v>
      </c>
      <c r="AU47">
        <v>168.57810259973948</v>
      </c>
      <c r="AV47" t="s">
        <v>2059</v>
      </c>
    </row>
    <row r="48" spans="1:48" x14ac:dyDescent="0.25">
      <c r="A48" s="14">
        <v>5.100000000000001E-10</v>
      </c>
      <c r="B48" t="s">
        <v>993</v>
      </c>
      <c r="C48" s="4">
        <v>4</v>
      </c>
      <c r="D48" s="4">
        <v>0</v>
      </c>
      <c r="E48" s="4">
        <v>3</v>
      </c>
      <c r="F48" s="4">
        <v>7</v>
      </c>
      <c r="G48" s="4">
        <v>13.375</v>
      </c>
      <c r="H48" s="4">
        <v>11.59</v>
      </c>
      <c r="I48" s="34">
        <v>824.56629484412235</v>
      </c>
      <c r="J48" s="35">
        <v>12.369263607257203</v>
      </c>
      <c r="K48" s="35">
        <v>10.517241379310343</v>
      </c>
      <c r="L48" s="35">
        <v>6.0448887868360881</v>
      </c>
      <c r="M48" s="35">
        <v>5.9417114331755094</v>
      </c>
      <c r="N48" s="4">
        <v>0.93700000000000006</v>
      </c>
      <c r="O48" s="4">
        <v>346.19047619047626</v>
      </c>
      <c r="P48" s="35">
        <v>2.7351164797238998</v>
      </c>
      <c r="Q48" s="36" t="str">
        <f t="shared" si="29"/>
        <v xml:space="preserve"> </v>
      </c>
      <c r="R48" s="36" t="str">
        <f t="shared" si="30"/>
        <v xml:space="preserve"> </v>
      </c>
      <c r="S48" s="37">
        <f t="shared" si="31"/>
        <v>0.15401207988877491</v>
      </c>
      <c r="T48" s="37" t="str">
        <f t="shared" si="32"/>
        <v/>
      </c>
      <c r="U48" s="37" t="str">
        <f t="shared" si="33"/>
        <v/>
      </c>
      <c r="V48" s="37" t="str">
        <f t="shared" si="34"/>
        <v/>
      </c>
      <c r="W48" s="37" t="str">
        <f t="shared" si="35"/>
        <v/>
      </c>
      <c r="X48" s="37">
        <f t="shared" si="36"/>
        <v>-0.47816925577124414</v>
      </c>
      <c r="Y48" s="1" t="str">
        <f t="shared" si="37"/>
        <v xml:space="preserve"> </v>
      </c>
      <c r="Z48" s="1" t="str">
        <f t="shared" si="38"/>
        <v xml:space="preserve"> </v>
      </c>
      <c r="AA48" s="1" t="str">
        <f t="shared" si="39"/>
        <v xml:space="preserve"> </v>
      </c>
      <c r="AB48" s="1">
        <f t="shared" si="40"/>
        <v>30</v>
      </c>
      <c r="AC48" s="1">
        <f t="shared" si="41"/>
        <v>75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2.7351164802338999</v>
      </c>
      <c r="AH48" s="38" t="str">
        <f t="shared" si="46"/>
        <v xml:space="preserve"> </v>
      </c>
      <c r="AI48" s="1">
        <f t="shared" si="47"/>
        <v>77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993</v>
      </c>
      <c r="AP48" t="s">
        <v>1242</v>
      </c>
      <c r="AQ48" s="22">
        <v>22.567269939904243</v>
      </c>
      <c r="AR48" s="21">
        <v>47.816925577124415</v>
      </c>
      <c r="AS48">
        <v>15.401207937877492</v>
      </c>
      <c r="AT48">
        <v>-22.567269939904243</v>
      </c>
      <c r="AU48">
        <v>-47.816925577124415</v>
      </c>
      <c r="AV48" t="s">
        <v>2060</v>
      </c>
    </row>
    <row r="49" spans="1:48" x14ac:dyDescent="0.25">
      <c r="A49" s="14">
        <v>5.2000000000000007E-10</v>
      </c>
      <c r="B49" t="s">
        <v>1069</v>
      </c>
      <c r="C49" s="4">
        <v>4</v>
      </c>
      <c r="D49" s="4">
        <v>0</v>
      </c>
      <c r="E49" s="4">
        <v>7</v>
      </c>
      <c r="F49" s="4">
        <v>11</v>
      </c>
      <c r="G49" s="4">
        <v>120</v>
      </c>
      <c r="H49" s="4">
        <v>106.99</v>
      </c>
      <c r="I49" s="34">
        <v>3984.1896887439889</v>
      </c>
      <c r="J49" s="35">
        <v>15.350071736011477</v>
      </c>
      <c r="K49" s="35">
        <v>14.491399160232968</v>
      </c>
      <c r="L49" s="35">
        <v>7.3852032450159664</v>
      </c>
      <c r="M49" s="35">
        <v>7.4663947299537554</v>
      </c>
      <c r="N49" s="4">
        <v>7.383</v>
      </c>
      <c r="O49" s="4">
        <v>5.4864980711530134</v>
      </c>
      <c r="P49" s="35">
        <v>1.9347602579680343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 t="str">
        <f t="shared" si="34"/>
        <v/>
      </c>
      <c r="W49" s="37" t="str">
        <f t="shared" si="35"/>
        <v/>
      </c>
      <c r="X49" s="37">
        <f t="shared" si="36"/>
        <v>-0.36246534195637237</v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>
        <f t="shared" si="40"/>
        <v>40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 t="str">
        <f t="shared" si="45"/>
        <v xml:space="preserve"> </v>
      </c>
      <c r="AH49" s="38" t="str">
        <f t="shared" si="46"/>
        <v xml:space="preserve"> </v>
      </c>
      <c r="AI49" s="1" t="str">
        <f t="shared" si="47"/>
        <v xml:space="preserve"> 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1069</v>
      </c>
      <c r="AP49" t="s">
        <v>1262</v>
      </c>
      <c r="AQ49" s="22">
        <v>3.907136360137331</v>
      </c>
      <c r="AR49" s="21">
        <v>36.246534195637238</v>
      </c>
      <c r="AS49">
        <v>12.160014954668675</v>
      </c>
      <c r="AT49">
        <v>-3.907136360137331</v>
      </c>
      <c r="AU49">
        <v>-36.246534195637238</v>
      </c>
      <c r="AV49" t="s">
        <v>2061</v>
      </c>
    </row>
    <row r="50" spans="1:48" x14ac:dyDescent="0.25">
      <c r="A50" s="14">
        <v>5.3000000000000003E-10</v>
      </c>
      <c r="B50" t="s">
        <v>1081</v>
      </c>
      <c r="C50" s="4">
        <v>10</v>
      </c>
      <c r="D50" s="4">
        <v>0</v>
      </c>
      <c r="E50" s="4">
        <v>2</v>
      </c>
      <c r="F50" s="4">
        <v>12</v>
      </c>
      <c r="G50" s="4">
        <v>67</v>
      </c>
      <c r="H50" s="4">
        <v>58.69</v>
      </c>
      <c r="I50" s="34">
        <v>7921.3502565408417</v>
      </c>
      <c r="J50" s="35">
        <v>21.264492753623184</v>
      </c>
      <c r="K50" s="35">
        <v>19.794266441821247</v>
      </c>
      <c r="L50" s="35">
        <v>11.612045708955224</v>
      </c>
      <c r="M50" s="35">
        <v>11.150226621282693</v>
      </c>
      <c r="N50" s="4">
        <v>2.7600000000000002</v>
      </c>
      <c r="O50" s="4">
        <v>1.0989010989011081</v>
      </c>
      <c r="P50" s="35">
        <v>1.2353041403987051</v>
      </c>
      <c r="Q50" s="36">
        <f t="shared" si="29"/>
        <v>83.333333333863322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30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1081</v>
      </c>
      <c r="AP50" t="s">
        <v>1242</v>
      </c>
      <c r="AQ50" s="22">
        <v>-33.117684248406221</v>
      </c>
      <c r="AR50" s="21">
        <v>-0.24208332034518776</v>
      </c>
      <c r="AS50">
        <v>14.159141250638951</v>
      </c>
      <c r="AT50">
        <v>33.117684248406221</v>
      </c>
      <c r="AU50">
        <v>0.24208332034518776</v>
      </c>
      <c r="AV50" t="s">
        <v>2062</v>
      </c>
    </row>
    <row r="51" spans="1:48" x14ac:dyDescent="0.25">
      <c r="A51" s="14">
        <v>5.4E-10</v>
      </c>
      <c r="B51" t="s">
        <v>989</v>
      </c>
      <c r="C51" s="4">
        <v>7</v>
      </c>
      <c r="D51" s="4">
        <v>0</v>
      </c>
      <c r="E51" s="4">
        <v>6</v>
      </c>
      <c r="F51" s="4">
        <v>13</v>
      </c>
      <c r="G51" s="4">
        <v>14.5</v>
      </c>
      <c r="H51" s="4">
        <v>12.25</v>
      </c>
      <c r="I51" s="34">
        <v>3660.0907561554886</v>
      </c>
      <c r="J51" s="35" t="s">
        <v>1238</v>
      </c>
      <c r="K51" s="35" t="s">
        <v>1238</v>
      </c>
      <c r="L51" s="35">
        <v>14.656951641421493</v>
      </c>
      <c r="M51" s="35">
        <v>18.938560160914808</v>
      </c>
      <c r="N51" s="4">
        <v>-8.0000000000000002E-3</v>
      </c>
      <c r="O51" s="4" t="s">
        <v>132</v>
      </c>
      <c r="P51" s="35">
        <v>0.65306122448979587</v>
      </c>
      <c r="Q51" s="36" t="str">
        <f t="shared" si="29"/>
        <v xml:space="preserve"> </v>
      </c>
      <c r="R51" s="36" t="str">
        <f t="shared" si="30"/>
        <v xml:space="preserve"> </v>
      </c>
      <c r="S51" s="37">
        <f t="shared" si="31"/>
        <v>0.18367346992775507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61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989</v>
      </c>
      <c r="AP51" t="s">
        <v>1295</v>
      </c>
      <c r="AQ51" s="22" t="e">
        <v>#VALUE!</v>
      </c>
      <c r="AR51" s="21">
        <v>-26.527521892939276</v>
      </c>
      <c r="AS51">
        <v>18.367346938775508</v>
      </c>
      <c r="AT51" t="e">
        <v>#VALUE!</v>
      </c>
      <c r="AU51">
        <v>26.527521892939276</v>
      </c>
      <c r="AV51" t="s">
        <v>2063</v>
      </c>
    </row>
    <row r="52" spans="1:48" x14ac:dyDescent="0.25">
      <c r="A52" s="14">
        <v>5.4999999999999996E-10</v>
      </c>
      <c r="B52" t="s">
        <v>991</v>
      </c>
      <c r="C52" s="4">
        <v>6</v>
      </c>
      <c r="D52" s="4">
        <v>0</v>
      </c>
      <c r="E52" s="4">
        <v>2</v>
      </c>
      <c r="F52" s="4">
        <v>8</v>
      </c>
      <c r="G52" s="4">
        <v>17</v>
      </c>
      <c r="H52" s="4">
        <v>13.84</v>
      </c>
      <c r="I52" s="34">
        <v>1308.2482816825047</v>
      </c>
      <c r="J52" s="35" t="s">
        <v>1238</v>
      </c>
      <c r="K52" s="35">
        <v>25.677179962894247</v>
      </c>
      <c r="L52" s="35">
        <v>27.131696483652068</v>
      </c>
      <c r="M52" s="35">
        <v>6.87195</v>
      </c>
      <c r="N52" s="4">
        <v>-1.45</v>
      </c>
      <c r="O52" s="4" t="s">
        <v>132</v>
      </c>
      <c r="P52" s="35">
        <v>0.36127167630057805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0.22832369997196528</v>
      </c>
      <c r="T52" s="37" t="str">
        <f t="shared" si="32"/>
        <v/>
      </c>
      <c r="U52" s="37" t="str">
        <f t="shared" si="33"/>
        <v xml:space="preserve"> </v>
      </c>
      <c r="V52" s="37" t="str">
        <f t="shared" si="34"/>
        <v xml:space="preserve"> </v>
      </c>
      <c r="W52" s="37" t="str">
        <f t="shared" si="35"/>
        <v/>
      </c>
      <c r="X52" s="37" t="str">
        <f t="shared" si="36"/>
        <v/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 t="str">
        <f t="shared" si="40"/>
        <v xml:space="preserve"> </v>
      </c>
      <c r="AC52" s="1">
        <f t="shared" si="41"/>
        <v>50</v>
      </c>
      <c r="AD52" s="1" t="str">
        <f t="shared" si="42"/>
        <v xml:space="preserve"> </v>
      </c>
      <c r="AE52" s="1">
        <f t="shared" si="43"/>
        <v>51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991</v>
      </c>
      <c r="AP52" t="s">
        <v>1242</v>
      </c>
      <c r="AQ52" s="22" t="e">
        <v>#VALUE!</v>
      </c>
      <c r="AR52" s="21">
        <v>-134.2169371103235</v>
      </c>
      <c r="AS52">
        <v>22.832369942196529</v>
      </c>
      <c r="AT52" t="e">
        <v>#VALUE!</v>
      </c>
      <c r="AU52">
        <v>134.2169371103235</v>
      </c>
      <c r="AV52" t="s">
        <v>2064</v>
      </c>
    </row>
    <row r="53" spans="1:48" x14ac:dyDescent="0.25">
      <c r="A53" s="14">
        <v>5.5999999999999993E-10</v>
      </c>
      <c r="B53" t="s">
        <v>979</v>
      </c>
      <c r="C53" s="4">
        <v>7</v>
      </c>
      <c r="D53" s="4">
        <v>0</v>
      </c>
      <c r="E53" s="4">
        <v>5</v>
      </c>
      <c r="F53" s="4">
        <v>12</v>
      </c>
      <c r="G53" s="4">
        <v>13</v>
      </c>
      <c r="H53" s="4">
        <v>9.77</v>
      </c>
      <c r="I53" s="34">
        <v>2166.0419413184391</v>
      </c>
      <c r="J53" s="35">
        <v>10.491116339042705</v>
      </c>
      <c r="K53" s="35">
        <v>7.6586238695192339</v>
      </c>
      <c r="L53" s="35">
        <v>4.4732132739781472</v>
      </c>
      <c r="M53" s="35">
        <v>3.5789930386919218</v>
      </c>
      <c r="N53" s="4">
        <v>0.70300000000000007</v>
      </c>
      <c r="O53" s="4">
        <v>170.38461538461542</v>
      </c>
      <c r="P53" s="35">
        <v>0</v>
      </c>
      <c r="Q53" s="36" t="str">
        <f t="shared" si="29"/>
        <v xml:space="preserve"> </v>
      </c>
      <c r="R53" s="36" t="str">
        <f t="shared" si="30"/>
        <v xml:space="preserve"> </v>
      </c>
      <c r="S53" s="37">
        <f t="shared" si="31"/>
        <v>0.33060389001752316</v>
      </c>
      <c r="T53" s="37" t="str">
        <f t="shared" si="32"/>
        <v/>
      </c>
      <c r="U53" s="37" t="str">
        <f t="shared" si="33"/>
        <v/>
      </c>
      <c r="V53" s="37">
        <f t="shared" si="34"/>
        <v>-0.34324644917945279</v>
      </c>
      <c r="W53" s="37" t="str">
        <f t="shared" si="35"/>
        <v/>
      </c>
      <c r="X53" s="37">
        <f t="shared" si="36"/>
        <v>-0.61384563154622995</v>
      </c>
      <c r="Y53" s="1" t="str">
        <f t="shared" si="37"/>
        <v xml:space="preserve"> </v>
      </c>
      <c r="Z53" s="1">
        <f t="shared" si="38"/>
        <v>21</v>
      </c>
      <c r="AA53" s="1" t="str">
        <f t="shared" si="39"/>
        <v xml:space="preserve"> </v>
      </c>
      <c r="AB53" s="1">
        <f t="shared" si="40"/>
        <v>17</v>
      </c>
      <c r="AC53" s="1">
        <f t="shared" si="41"/>
        <v>31</v>
      </c>
      <c r="AD53" s="1" t="str">
        <f t="shared" si="42"/>
        <v xml:space="preserve"> </v>
      </c>
      <c r="AE53" s="1" t="str">
        <f t="shared" si="43"/>
        <v xml:space="preserve"> 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979</v>
      </c>
      <c r="AP53" t="s">
        <v>1242</v>
      </c>
      <c r="AQ53" s="22">
        <v>34.324644917945278</v>
      </c>
      <c r="AR53" s="21">
        <v>61.384563154622995</v>
      </c>
      <c r="AS53">
        <v>33.060388945752315</v>
      </c>
      <c r="AT53">
        <v>-34.324644917945278</v>
      </c>
      <c r="AU53">
        <v>-61.384563154622995</v>
      </c>
      <c r="AV53" t="s">
        <v>2065</v>
      </c>
    </row>
    <row r="54" spans="1:48" x14ac:dyDescent="0.25">
      <c r="A54" s="14">
        <v>5.6999999999999989E-10</v>
      </c>
      <c r="B54" t="s">
        <v>1111</v>
      </c>
      <c r="C54" s="4">
        <v>1</v>
      </c>
      <c r="D54" s="4">
        <v>0</v>
      </c>
      <c r="E54" s="4">
        <v>5</v>
      </c>
      <c r="F54" s="4">
        <v>6</v>
      </c>
      <c r="G54" s="4">
        <v>34</v>
      </c>
      <c r="H54" s="4">
        <v>33.81</v>
      </c>
      <c r="I54" s="34">
        <v>1616.4390278337919</v>
      </c>
      <c r="J54" s="35">
        <v>38.289920724801817</v>
      </c>
      <c r="K54" s="35">
        <v>33.91173520561685</v>
      </c>
      <c r="L54" s="35">
        <v>12.201085939518872</v>
      </c>
      <c r="M54" s="35">
        <v>12.081479411764708</v>
      </c>
      <c r="N54" s="4">
        <v>0.997</v>
      </c>
      <c r="O54" s="4">
        <v>71.89655172413795</v>
      </c>
      <c r="P54" s="35">
        <v>5.4125998225377101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 t="str">
        <f t="shared" si="34"/>
        <v/>
      </c>
      <c r="W54" s="37" t="str">
        <f t="shared" si="35"/>
        <v/>
      </c>
      <c r="X54" s="37" t="str">
        <f t="shared" si="36"/>
        <v/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>
        <f t="shared" si="45"/>
        <v>5.4125998231077102</v>
      </c>
      <c r="AH54" s="38" t="str">
        <f t="shared" si="46"/>
        <v xml:space="preserve"> </v>
      </c>
      <c r="AI54" s="1">
        <f t="shared" si="47"/>
        <v>23</v>
      </c>
      <c r="AJ54" s="1" t="str">
        <f t="shared" si="48"/>
        <v xml:space="preserve"> </v>
      </c>
      <c r="AK54" s="25">
        <f t="shared" si="49"/>
        <v>71.896551724707948</v>
      </c>
      <c r="AL54" s="25" t="str">
        <f t="shared" si="50"/>
        <v xml:space="preserve"> </v>
      </c>
      <c r="AM54" s="1">
        <f t="shared" si="51"/>
        <v>2</v>
      </c>
      <c r="AN54" s="1" t="str">
        <f t="shared" si="52"/>
        <v xml:space="preserve"> </v>
      </c>
      <c r="AO54" t="s">
        <v>1111</v>
      </c>
      <c r="AP54" t="s">
        <v>1262</v>
      </c>
      <c r="AQ54" s="22">
        <v>-139.69843231140331</v>
      </c>
      <c r="AR54" s="21">
        <v>-5.3270288459781101</v>
      </c>
      <c r="AS54">
        <v>0.56196391600118467</v>
      </c>
      <c r="AT54">
        <v>139.69843231140331</v>
      </c>
      <c r="AU54">
        <v>5.3270288459781101</v>
      </c>
      <c r="AV54" t="s">
        <v>2066</v>
      </c>
    </row>
    <row r="55" spans="1:48" x14ac:dyDescent="0.25">
      <c r="A55" s="14">
        <v>5.7999999999999986E-10</v>
      </c>
      <c r="B55" t="s">
        <v>1027</v>
      </c>
      <c r="C55" s="4">
        <v>3</v>
      </c>
      <c r="D55" s="4">
        <v>0</v>
      </c>
      <c r="E55" s="4">
        <v>6</v>
      </c>
      <c r="F55" s="4">
        <v>9</v>
      </c>
      <c r="G55" s="4">
        <v>12</v>
      </c>
      <c r="H55" s="4">
        <v>8.49</v>
      </c>
      <c r="I55" s="34">
        <v>604.22175194210581</v>
      </c>
      <c r="J55" s="35" t="s">
        <v>1238</v>
      </c>
      <c r="K55" s="35" t="s">
        <v>1238</v>
      </c>
      <c r="L55" s="35">
        <v>6.3747206922983581</v>
      </c>
      <c r="M55" s="35">
        <v>6.5139490786803629</v>
      </c>
      <c r="N55" s="4">
        <v>-0.63500000000000001</v>
      </c>
      <c r="O55" s="4">
        <v>55.281690140845065</v>
      </c>
      <c r="P55" s="35">
        <v>14.134275618374557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0.41342756241745587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-0.44969620444355363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33</v>
      </c>
      <c r="AC55" s="1">
        <f t="shared" si="41"/>
        <v>22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14.134275618954558</v>
      </c>
      <c r="AH55" s="38" t="str">
        <f t="shared" si="46"/>
        <v xml:space="preserve"> </v>
      </c>
      <c r="AI55" s="1">
        <f t="shared" si="47"/>
        <v>1</v>
      </c>
      <c r="AJ55" s="1" t="str">
        <f t="shared" si="48"/>
        <v xml:space="preserve"> </v>
      </c>
      <c r="AK55" s="25">
        <f t="shared" si="49"/>
        <v>55.281690141425067</v>
      </c>
      <c r="AL55" s="25" t="str">
        <f t="shared" si="50"/>
        <v xml:space="preserve"> </v>
      </c>
      <c r="AM55" s="1">
        <f t="shared" si="51"/>
        <v>9</v>
      </c>
      <c r="AN55" s="1" t="str">
        <f t="shared" si="52"/>
        <v xml:space="preserve"> </v>
      </c>
      <c r="AO55" t="s">
        <v>1027</v>
      </c>
      <c r="AP55" t="s">
        <v>1242</v>
      </c>
      <c r="AQ55" s="22" t="e">
        <v>#VALUE!</v>
      </c>
      <c r="AR55" s="21">
        <v>44.969620444355364</v>
      </c>
      <c r="AS55">
        <v>41.342756183745585</v>
      </c>
      <c r="AT55" t="e">
        <v>#VALUE!</v>
      </c>
      <c r="AU55">
        <v>-44.969620444355364</v>
      </c>
      <c r="AV55" t="s">
        <v>2067</v>
      </c>
    </row>
    <row r="56" spans="1:48" x14ac:dyDescent="0.25">
      <c r="A56" s="14">
        <v>5.8999999999999982E-10</v>
      </c>
      <c r="B56" t="s">
        <v>1063</v>
      </c>
      <c r="C56" s="4">
        <v>1</v>
      </c>
      <c r="D56" s="4">
        <v>0</v>
      </c>
      <c r="E56" s="4">
        <v>8</v>
      </c>
      <c r="F56" s="4">
        <v>9</v>
      </c>
      <c r="G56" s="4">
        <v>15</v>
      </c>
      <c r="H56" s="4">
        <v>14.89</v>
      </c>
      <c r="I56" s="34">
        <v>7836.3802734667333</v>
      </c>
      <c r="J56" s="35" t="s">
        <v>1238</v>
      </c>
      <c r="K56" s="35" t="s">
        <v>1238</v>
      </c>
      <c r="L56" s="35">
        <v>17.914437441853806</v>
      </c>
      <c r="M56" s="35">
        <v>17.726392328064268</v>
      </c>
      <c r="N56" s="4" t="s">
        <v>132</v>
      </c>
      <c r="O56" s="4" t="s">
        <v>132</v>
      </c>
      <c r="P56" s="35">
        <v>4.9697783747481532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4.9697783753381533</v>
      </c>
      <c r="AH56" s="38" t="str">
        <f t="shared" si="46"/>
        <v xml:space="preserve"> </v>
      </c>
      <c r="AI56" s="1">
        <f t="shared" si="47"/>
        <v>35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1063</v>
      </c>
      <c r="AP56" t="s">
        <v>1254</v>
      </c>
      <c r="AQ56" s="22" t="e">
        <v>#VALUE!</v>
      </c>
      <c r="AR56" s="21">
        <v>-54.648076290167616</v>
      </c>
      <c r="AS56">
        <v>0.73875083948957698</v>
      </c>
      <c r="AT56" t="e">
        <v>#VALUE!</v>
      </c>
      <c r="AU56">
        <v>54.648076290167616</v>
      </c>
      <c r="AV56" t="s">
        <v>2068</v>
      </c>
    </row>
    <row r="57" spans="1:48" x14ac:dyDescent="0.25">
      <c r="A57" s="14">
        <v>5.9999999999999979E-10</v>
      </c>
      <c r="B57" t="s">
        <v>1115</v>
      </c>
      <c r="C57" s="4">
        <v>7</v>
      </c>
      <c r="D57" s="4">
        <v>0</v>
      </c>
      <c r="E57" s="4">
        <v>1</v>
      </c>
      <c r="F57" s="4">
        <v>8</v>
      </c>
      <c r="G57" s="4">
        <v>9.25</v>
      </c>
      <c r="H57" s="4">
        <v>7.82</v>
      </c>
      <c r="I57" s="34">
        <v>994.65607330480225</v>
      </c>
      <c r="J57" s="35">
        <v>10.861111111111112</v>
      </c>
      <c r="K57" s="35">
        <v>9.1036088474970907</v>
      </c>
      <c r="L57" s="35">
        <v>8.8057368232341346</v>
      </c>
      <c r="M57" s="35">
        <v>7.2148061104582846</v>
      </c>
      <c r="N57" s="4">
        <v>0.85899999999999999</v>
      </c>
      <c r="O57" s="4">
        <v>40.819672131147541</v>
      </c>
      <c r="P57" s="35">
        <v>6.1381074168797953</v>
      </c>
      <c r="Q57" s="36">
        <f t="shared" si="29"/>
        <v>87.500000000599996</v>
      </c>
      <c r="R57" s="36" t="str">
        <f t="shared" si="30"/>
        <v xml:space="preserve"> </v>
      </c>
      <c r="S57" s="37">
        <f t="shared" si="31"/>
        <v>0.1828644507278771</v>
      </c>
      <c r="T57" s="37" t="str">
        <f t="shared" si="32"/>
        <v/>
      </c>
      <c r="U57" s="37" t="str">
        <f t="shared" si="33"/>
        <v/>
      </c>
      <c r="V57" s="37">
        <f t="shared" si="34"/>
        <v>-0.32008443548252541</v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>
        <f t="shared" si="38"/>
        <v>26</v>
      </c>
      <c r="AA57" s="1" t="str">
        <f t="shared" si="39"/>
        <v xml:space="preserve"> </v>
      </c>
      <c r="AB57" s="1" t="str">
        <f t="shared" si="40"/>
        <v xml:space="preserve"> </v>
      </c>
      <c r="AC57" s="1">
        <f t="shared" si="41"/>
        <v>63</v>
      </c>
      <c r="AD57" s="1" t="str">
        <f t="shared" si="42"/>
        <v xml:space="preserve"> </v>
      </c>
      <c r="AE57" s="1">
        <f t="shared" si="43"/>
        <v>23</v>
      </c>
      <c r="AF57" s="1" t="str">
        <f t="shared" si="44"/>
        <v xml:space="preserve"> </v>
      </c>
      <c r="AG57" s="38">
        <f t="shared" si="45"/>
        <v>6.1381074174797954</v>
      </c>
      <c r="AH57" s="38" t="str">
        <f t="shared" si="46"/>
        <v xml:space="preserve"> </v>
      </c>
      <c r="AI57" s="1">
        <f t="shared" si="47"/>
        <v>16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1115</v>
      </c>
      <c r="AP57" t="s">
        <v>1244</v>
      </c>
      <c r="AQ57" s="22">
        <v>32.008443548252544</v>
      </c>
      <c r="AR57" s="21">
        <v>23.983643670044763</v>
      </c>
      <c r="AS57">
        <v>18.286445012787709</v>
      </c>
      <c r="AT57">
        <v>-32.008443548252544</v>
      </c>
      <c r="AU57">
        <v>-23.983643670044763</v>
      </c>
      <c r="AV57" t="s">
        <v>2069</v>
      </c>
    </row>
    <row r="58" spans="1:48" x14ac:dyDescent="0.25">
      <c r="A58" s="14">
        <v>6.0999999999999975E-10</v>
      </c>
      <c r="B58" t="s">
        <v>1068</v>
      </c>
      <c r="C58" s="4">
        <v>5</v>
      </c>
      <c r="D58" s="4">
        <v>0</v>
      </c>
      <c r="E58" s="4">
        <v>1</v>
      </c>
      <c r="F58" s="4">
        <v>6</v>
      </c>
      <c r="G58" s="4">
        <v>128.50970458984375</v>
      </c>
      <c r="H58" s="4">
        <v>119.52</v>
      </c>
      <c r="I58" s="34">
        <v>3595.0023599778174</v>
      </c>
      <c r="J58" s="35">
        <v>19.742713752504454</v>
      </c>
      <c r="K58" s="35">
        <v>17.2019450617627</v>
      </c>
      <c r="L58" s="35">
        <v>12.315160486995019</v>
      </c>
      <c r="M58" s="35">
        <v>10.85094364002955</v>
      </c>
      <c r="N58" s="4">
        <v>5.2450000000000001</v>
      </c>
      <c r="O58" s="4">
        <v>12.312633832976449</v>
      </c>
      <c r="P58" s="35">
        <v>0.11083500651789796</v>
      </c>
      <c r="Q58" s="36">
        <f t="shared" si="29"/>
        <v>83.33333333394333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>
        <f t="shared" si="43"/>
        <v>29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1068</v>
      </c>
      <c r="AP58" t="s">
        <v>1254</v>
      </c>
      <c r="AQ58" s="22">
        <v>-23.591207463190543</v>
      </c>
      <c r="AR58" s="21">
        <v>-6.3117881708588008</v>
      </c>
      <c r="AS58">
        <v>7.5215065176068796</v>
      </c>
      <c r="AT58">
        <v>23.591207463190543</v>
      </c>
      <c r="AU58">
        <v>6.3117881708588008</v>
      </c>
      <c r="AV58" t="s">
        <v>2070</v>
      </c>
    </row>
    <row r="59" spans="1:48" x14ac:dyDescent="0.25">
      <c r="A59" s="14">
        <v>6.1999999999999972E-10</v>
      </c>
      <c r="B59" t="s">
        <v>1174</v>
      </c>
      <c r="C59" s="4">
        <v>3</v>
      </c>
      <c r="D59" s="4">
        <v>1</v>
      </c>
      <c r="E59" s="4">
        <v>6</v>
      </c>
      <c r="F59" s="4">
        <v>10</v>
      </c>
      <c r="G59" s="4">
        <v>26</v>
      </c>
      <c r="H59" s="4">
        <v>25.09</v>
      </c>
      <c r="I59" s="34">
        <v>4209.2265366960892</v>
      </c>
      <c r="J59" s="35">
        <v>10.542016806722689</v>
      </c>
      <c r="K59" s="35">
        <v>9.5362979855568213</v>
      </c>
      <c r="L59" s="35">
        <v>8.5016699748640505</v>
      </c>
      <c r="M59" s="35">
        <v>8.233688551340169</v>
      </c>
      <c r="N59" s="4">
        <v>2.6310000000000002</v>
      </c>
      <c r="O59" s="4">
        <v>13.896103896103904</v>
      </c>
      <c r="P59" s="35">
        <v>2.8696691909127141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-0.34006003299580512</v>
      </c>
      <c r="W59" s="37" t="str">
        <f t="shared" si="35"/>
        <v/>
      </c>
      <c r="X59" s="37" t="str">
        <f t="shared" si="36"/>
        <v/>
      </c>
      <c r="Y59" s="1" t="str">
        <f t="shared" si="37"/>
        <v xml:space="preserve"> </v>
      </c>
      <c r="Z59" s="1">
        <f t="shared" si="38"/>
        <v>22</v>
      </c>
      <c r="AA59" s="1" t="str">
        <f t="shared" si="39"/>
        <v xml:space="preserve"> </v>
      </c>
      <c r="AB59" s="1" t="str">
        <f t="shared" si="40"/>
        <v xml:space="preserve"> 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2.8696691915327142</v>
      </c>
      <c r="AH59" s="38" t="str">
        <f t="shared" si="46"/>
        <v xml:space="preserve"> </v>
      </c>
      <c r="AI59" s="1">
        <f t="shared" si="47"/>
        <v>73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1174</v>
      </c>
      <c r="AP59" t="s">
        <v>1246</v>
      </c>
      <c r="AQ59" s="22">
        <v>34.006003299580513</v>
      </c>
      <c r="AR59" s="21">
        <v>26.608529509562452</v>
      </c>
      <c r="AS59">
        <v>3.6269430051813378</v>
      </c>
      <c r="AT59">
        <v>-34.006003299580513</v>
      </c>
      <c r="AU59">
        <v>-26.608529509562452</v>
      </c>
      <c r="AV59" t="s">
        <v>2071</v>
      </c>
    </row>
    <row r="60" spans="1:48" x14ac:dyDescent="0.25">
      <c r="A60" s="14">
        <v>6.2999999999999969E-10</v>
      </c>
      <c r="B60" t="s">
        <v>1171</v>
      </c>
      <c r="C60" s="4">
        <v>8</v>
      </c>
      <c r="D60" s="4">
        <v>0</v>
      </c>
      <c r="E60" s="4">
        <v>4</v>
      </c>
      <c r="F60" s="4">
        <v>12</v>
      </c>
      <c r="G60" s="4">
        <v>121</v>
      </c>
      <c r="H60" s="4">
        <v>122.21</v>
      </c>
      <c r="I60" s="34">
        <v>1436.877042843427</v>
      </c>
      <c r="J60" s="35" t="s">
        <v>1238</v>
      </c>
      <c r="K60" s="35" t="s">
        <v>1238</v>
      </c>
      <c r="L60" s="35">
        <v>16.760611238025763</v>
      </c>
      <c r="M60" s="35">
        <v>14.988446351931332</v>
      </c>
      <c r="N60" s="4">
        <v>1.6879999999999999</v>
      </c>
      <c r="O60" s="4">
        <v>12.53333333333333</v>
      </c>
      <c r="P60" s="35">
        <v>0.76916782587349652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1171</v>
      </c>
      <c r="AP60" t="s">
        <v>1244</v>
      </c>
      <c r="AQ60" s="22" t="e">
        <v>#VALUE!</v>
      </c>
      <c r="AR60" s="21">
        <v>-44.687562409988033</v>
      </c>
      <c r="AS60">
        <v>-0.99009900990097988</v>
      </c>
      <c r="AT60" t="e">
        <v>#VALUE!</v>
      </c>
      <c r="AU60">
        <v>44.687562409988033</v>
      </c>
      <c r="AV60" t="s">
        <v>2072</v>
      </c>
    </row>
    <row r="61" spans="1:48" x14ac:dyDescent="0.25">
      <c r="A61" s="14">
        <v>6.3999999999999965E-10</v>
      </c>
      <c r="B61" t="s">
        <v>1059</v>
      </c>
      <c r="C61" s="4">
        <v>0</v>
      </c>
      <c r="D61" s="4">
        <v>1</v>
      </c>
      <c r="E61" s="4">
        <v>10</v>
      </c>
      <c r="F61" s="4">
        <v>11</v>
      </c>
      <c r="G61" s="4">
        <v>11.8885498046875</v>
      </c>
      <c r="H61" s="4">
        <v>10.69</v>
      </c>
      <c r="I61" s="34">
        <v>1039.3265161399515</v>
      </c>
      <c r="J61" s="35">
        <v>15.792077602078662</v>
      </c>
      <c r="K61" s="35">
        <v>10.466603961948374</v>
      </c>
      <c r="L61" s="35">
        <v>4.622831955922865</v>
      </c>
      <c r="M61" s="35">
        <v>4.4420028729445562</v>
      </c>
      <c r="N61" s="4">
        <v>0.77100000000000002</v>
      </c>
      <c r="O61" s="4">
        <v>42.777777777777771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 t="str">
        <f t="shared" si="34"/>
        <v/>
      </c>
      <c r="W61" s="37" t="str">
        <f t="shared" si="35"/>
        <v/>
      </c>
      <c r="X61" s="37">
        <f t="shared" si="36"/>
        <v>-0.60092965725737901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>
        <f t="shared" si="40"/>
        <v>18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 t="str">
        <f t="shared" si="50"/>
        <v xml:space="preserve"> </v>
      </c>
      <c r="AM61" s="1" t="str">
        <f t="shared" si="51"/>
        <v xml:space="preserve"> </v>
      </c>
      <c r="AN61" s="1" t="str">
        <f t="shared" si="52"/>
        <v xml:space="preserve"> </v>
      </c>
      <c r="AO61" t="s">
        <v>1059</v>
      </c>
      <c r="AP61" t="s">
        <v>1293</v>
      </c>
      <c r="AQ61" s="22">
        <v>1.1401389058928957</v>
      </c>
      <c r="AR61" s="21">
        <v>60.092965725737898</v>
      </c>
      <c r="AS61">
        <v>11.211878434869039</v>
      </c>
      <c r="AT61">
        <v>-1.1401389058928957</v>
      </c>
      <c r="AU61">
        <v>-60.092965725737898</v>
      </c>
      <c r="AV61" t="s">
        <v>2073</v>
      </c>
    </row>
    <row r="62" spans="1:48" x14ac:dyDescent="0.25">
      <c r="A62" s="14">
        <v>6.4999999999999962E-10</v>
      </c>
      <c r="B62" t="s">
        <v>1011</v>
      </c>
      <c r="C62" s="4">
        <v>1</v>
      </c>
      <c r="D62" s="4">
        <v>1</v>
      </c>
      <c r="E62" s="4">
        <v>15</v>
      </c>
      <c r="F62" s="4">
        <v>17</v>
      </c>
      <c r="G62" s="4">
        <v>114</v>
      </c>
      <c r="H62" s="4">
        <v>110.05</v>
      </c>
      <c r="I62" s="34">
        <v>36980.230159309736</v>
      </c>
      <c r="J62" s="35">
        <v>9.0703041292343194</v>
      </c>
      <c r="K62" s="35">
        <v>9.2153743091609446</v>
      </c>
      <c r="L62" s="35" t="s">
        <v>1238</v>
      </c>
      <c r="M62" s="35" t="s">
        <v>1238</v>
      </c>
      <c r="N62" s="4">
        <v>11.942</v>
      </c>
      <c r="O62" s="4">
        <v>0.18456375838926378</v>
      </c>
      <c r="P62" s="35">
        <v>5.318491594729668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-0.4321906028505188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16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5.3184915953796681</v>
      </c>
      <c r="AH62" s="38" t="str">
        <f t="shared" si="46"/>
        <v xml:space="preserve"> </v>
      </c>
      <c r="AI62" s="1">
        <f t="shared" si="47"/>
        <v>26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1011</v>
      </c>
      <c r="AP62" t="s">
        <v>1246</v>
      </c>
      <c r="AQ62" s="22">
        <v>43.219060285051881</v>
      </c>
      <c r="AR62" s="21" t="e">
        <v>#VALUE!</v>
      </c>
      <c r="AS62">
        <v>3.5892776010904237</v>
      </c>
      <c r="AT62">
        <v>-43.219060285051881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1141</v>
      </c>
      <c r="C63" s="4">
        <v>22</v>
      </c>
      <c r="D63" s="4">
        <v>1</v>
      </c>
      <c r="E63" s="4">
        <v>5</v>
      </c>
      <c r="F63" s="4">
        <v>28</v>
      </c>
      <c r="G63" s="4">
        <v>47</v>
      </c>
      <c r="H63" s="4">
        <v>38.81</v>
      </c>
      <c r="I63" s="34">
        <v>34777.445496275373</v>
      </c>
      <c r="J63" s="35">
        <v>11.717995169082124</v>
      </c>
      <c r="K63" s="35">
        <v>13.309327846364884</v>
      </c>
      <c r="L63" s="35">
        <v>6.0159989292714728</v>
      </c>
      <c r="M63" s="35">
        <v>6.0273537269349129</v>
      </c>
      <c r="N63" s="4">
        <v>3.3120000000000003</v>
      </c>
      <c r="O63" s="4">
        <v>24.044943820224731</v>
      </c>
      <c r="P63" s="35">
        <v>3.8366400412264881</v>
      </c>
      <c r="Q63" s="36">
        <f t="shared" si="29"/>
        <v>78.571428572088564</v>
      </c>
      <c r="R63" s="36" t="str">
        <f t="shared" si="30"/>
        <v xml:space="preserve"> </v>
      </c>
      <c r="S63" s="37">
        <f t="shared" si="31"/>
        <v>0.21102808620496266</v>
      </c>
      <c r="T63" s="37" t="str">
        <f t="shared" si="32"/>
        <v/>
      </c>
      <c r="U63" s="37" t="str">
        <f t="shared" si="33"/>
        <v/>
      </c>
      <c r="V63" s="37" t="str">
        <f t="shared" si="34"/>
        <v/>
      </c>
      <c r="W63" s="37" t="str">
        <f t="shared" si="35"/>
        <v/>
      </c>
      <c r="X63" s="37">
        <f t="shared" si="36"/>
        <v>-0.48066320006124263</v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>
        <f t="shared" si="40"/>
        <v>29</v>
      </c>
      <c r="AC63" s="1">
        <f t="shared" si="41"/>
        <v>54</v>
      </c>
      <c r="AD63" s="1" t="str">
        <f t="shared" si="42"/>
        <v xml:space="preserve"> </v>
      </c>
      <c r="AE63" s="1">
        <f t="shared" si="43"/>
        <v>39</v>
      </c>
      <c r="AF63" s="1" t="str">
        <f t="shared" si="44"/>
        <v xml:space="preserve"> </v>
      </c>
      <c r="AG63" s="38">
        <f t="shared" si="45"/>
        <v>3.8366400418864881</v>
      </c>
      <c r="AH63" s="38" t="str">
        <f t="shared" si="46"/>
        <v xml:space="preserve"> </v>
      </c>
      <c r="AI63" s="1">
        <f t="shared" si="47"/>
        <v>61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1141</v>
      </c>
      <c r="AP63" t="s">
        <v>1295</v>
      </c>
      <c r="AQ63" s="22">
        <v>26.644270379953351</v>
      </c>
      <c r="AR63" s="21">
        <v>48.066320006124265</v>
      </c>
      <c r="AS63">
        <v>21.102808554496267</v>
      </c>
      <c r="AT63">
        <v>-26.644270379953351</v>
      </c>
      <c r="AU63">
        <v>-48.066320006124265</v>
      </c>
      <c r="AV63" t="s">
        <v>2075</v>
      </c>
    </row>
    <row r="64" spans="1:48" x14ac:dyDescent="0.25">
      <c r="A64" s="14">
        <v>6.6999999999999955E-10</v>
      </c>
      <c r="B64" t="s">
        <v>1186</v>
      </c>
      <c r="C64" s="4">
        <v>8</v>
      </c>
      <c r="D64" s="4">
        <v>1</v>
      </c>
      <c r="E64" s="4">
        <v>21</v>
      </c>
      <c r="F64" s="4">
        <v>30</v>
      </c>
      <c r="G64" s="4">
        <v>128.03999328613281</v>
      </c>
      <c r="H64" s="4">
        <v>124.5</v>
      </c>
      <c r="I64" s="34">
        <v>66841.096203093693</v>
      </c>
      <c r="J64" s="35">
        <v>21.67856520982065</v>
      </c>
      <c r="K64" s="35">
        <v>20.243902439024389</v>
      </c>
      <c r="L64" s="35">
        <v>14.349547527183447</v>
      </c>
      <c r="M64" s="35">
        <v>13.328980540801892</v>
      </c>
      <c r="N64" s="4">
        <v>6.15</v>
      </c>
      <c r="O64" s="4">
        <v>6.0344827586206993</v>
      </c>
      <c r="P64" s="35">
        <v>1.8594377510040161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1186</v>
      </c>
      <c r="AP64" t="s">
        <v>1244</v>
      </c>
      <c r="AQ64" s="22">
        <v>-35.709815982687275</v>
      </c>
      <c r="AR64" s="21">
        <v>-23.873826790042575</v>
      </c>
      <c r="AS64">
        <v>2.8433681013114942</v>
      </c>
      <c r="AT64">
        <v>35.709815982687275</v>
      </c>
      <c r="AU64">
        <v>23.873826790042575</v>
      </c>
      <c r="AV64" t="s">
        <v>2076</v>
      </c>
    </row>
    <row r="65" spans="1:48" x14ac:dyDescent="0.25">
      <c r="A65" s="14">
        <v>6.7999999999999951E-10</v>
      </c>
      <c r="B65" t="s">
        <v>973</v>
      </c>
      <c r="C65" s="4">
        <v>20</v>
      </c>
      <c r="D65" s="4">
        <v>0</v>
      </c>
      <c r="E65" s="4">
        <v>10</v>
      </c>
      <c r="F65" s="4">
        <v>30</v>
      </c>
      <c r="G65" s="4">
        <v>379</v>
      </c>
      <c r="H65" s="4">
        <v>358.88</v>
      </c>
      <c r="I65" s="34">
        <v>37114.1044896116</v>
      </c>
      <c r="J65" s="35">
        <v>21.953875328806507</v>
      </c>
      <c r="K65" s="35">
        <v>19.469429826940814</v>
      </c>
      <c r="L65" s="35">
        <v>15.093562290497978</v>
      </c>
      <c r="M65" s="35">
        <v>13.771378037307011</v>
      </c>
      <c r="N65" s="4">
        <v>18.433</v>
      </c>
      <c r="O65" s="4">
        <v>12.122871046228701</v>
      </c>
      <c r="P65" s="35">
        <v>0.98807400802496659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973</v>
      </c>
      <c r="AP65" t="s">
        <v>1244</v>
      </c>
      <c r="AQ65" s="22">
        <v>-37.433282698501877</v>
      </c>
      <c r="AR65" s="21">
        <v>-30.296604633418166</v>
      </c>
      <c r="AS65">
        <v>5.6063308069549622</v>
      </c>
      <c r="AT65">
        <v>37.433282698501877</v>
      </c>
      <c r="AU65">
        <v>30.296604633418166</v>
      </c>
      <c r="AV65" t="s">
        <v>2077</v>
      </c>
    </row>
    <row r="66" spans="1:48" x14ac:dyDescent="0.25">
      <c r="A66" s="14">
        <v>6.8999999999999948E-10</v>
      </c>
      <c r="B66" t="s">
        <v>976</v>
      </c>
      <c r="C66" s="4">
        <v>14</v>
      </c>
      <c r="D66" s="4">
        <v>0</v>
      </c>
      <c r="E66" s="4">
        <v>4</v>
      </c>
      <c r="F66" s="4">
        <v>18</v>
      </c>
      <c r="G66" s="4">
        <v>7.75</v>
      </c>
      <c r="H66" s="4">
        <v>4.22</v>
      </c>
      <c r="I66" s="34">
        <v>1686.4706564492758</v>
      </c>
      <c r="J66" s="35" t="s">
        <v>1238</v>
      </c>
      <c r="K66" s="35">
        <v>27.402597402597401</v>
      </c>
      <c r="L66" s="35">
        <v>3.5022906554931432</v>
      </c>
      <c r="M66" s="35">
        <v>3.8362359965846675</v>
      </c>
      <c r="N66" s="4">
        <v>-0.06</v>
      </c>
      <c r="O66" s="4" t="s">
        <v>132</v>
      </c>
      <c r="P66" s="35">
        <v>0.94786729857819907</v>
      </c>
      <c r="Q66" s="36">
        <f t="shared" si="29"/>
        <v>77.777777778467765</v>
      </c>
      <c r="R66" s="36" t="str">
        <f t="shared" si="30"/>
        <v xml:space="preserve"> </v>
      </c>
      <c r="S66" s="37">
        <f t="shared" si="31"/>
        <v>0.83649289168526064</v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-0.69766144527896656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8</v>
      </c>
      <c r="AC66" s="1">
        <f t="shared" si="41"/>
        <v>7</v>
      </c>
      <c r="AD66" s="1" t="str">
        <f t="shared" si="42"/>
        <v xml:space="preserve"> </v>
      </c>
      <c r="AE66" s="1">
        <f t="shared" si="43"/>
        <v>42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976</v>
      </c>
      <c r="AP66" t="s">
        <v>1295</v>
      </c>
      <c r="AQ66" s="22" t="e">
        <v>#VALUE!</v>
      </c>
      <c r="AR66" s="21">
        <v>69.766144527896657</v>
      </c>
      <c r="AS66">
        <v>83.649289099526072</v>
      </c>
      <c r="AT66" t="e">
        <v>#VALUE!</v>
      </c>
      <c r="AU66">
        <v>-69.766144527896657</v>
      </c>
      <c r="AV66" t="s">
        <v>2078</v>
      </c>
    </row>
    <row r="67" spans="1:48" x14ac:dyDescent="0.25">
      <c r="A67" s="14">
        <v>6.9999999999999944E-10</v>
      </c>
      <c r="B67" t="s">
        <v>1124</v>
      </c>
      <c r="C67" s="4">
        <v>4</v>
      </c>
      <c r="D67" s="4">
        <v>0</v>
      </c>
      <c r="E67" s="4">
        <v>7</v>
      </c>
      <c r="F67" s="4">
        <v>11</v>
      </c>
      <c r="G67" s="4">
        <v>37.5</v>
      </c>
      <c r="H67" s="4">
        <v>38.200000000000003</v>
      </c>
      <c r="I67" s="34">
        <v>3181.4623929002596</v>
      </c>
      <c r="J67" s="35">
        <v>25.968728755948334</v>
      </c>
      <c r="K67" s="35">
        <v>20.276008492569002</v>
      </c>
      <c r="L67" s="35">
        <v>8.3338220069204159</v>
      </c>
      <c r="M67" s="35">
        <v>7.895602412798322</v>
      </c>
      <c r="N67" s="4">
        <v>1.4710000000000001</v>
      </c>
      <c r="O67" s="4">
        <v>22.583333333333343</v>
      </c>
      <c r="P67" s="35">
        <v>5.1753926701570681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 t="str">
        <f t="shared" si="36"/>
        <v/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 t="str">
        <f t="shared" si="40"/>
        <v xml:space="preserve"> 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5.1753926708570681</v>
      </c>
      <c r="AH67" s="38" t="str">
        <f t="shared" si="46"/>
        <v xml:space="preserve"> </v>
      </c>
      <c r="AI67" s="1">
        <f t="shared" si="47"/>
        <v>31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1124</v>
      </c>
      <c r="AP67" t="s">
        <v>1250</v>
      </c>
      <c r="AQ67" s="22">
        <v>-62.566635137714634</v>
      </c>
      <c r="AR67" s="21">
        <v>28.057492974697684</v>
      </c>
      <c r="AS67">
        <v>-1.8324607329842979</v>
      </c>
      <c r="AT67">
        <v>62.566635137714634</v>
      </c>
      <c r="AU67">
        <v>-28.057492974697684</v>
      </c>
      <c r="AV67" t="s">
        <v>2079</v>
      </c>
    </row>
    <row r="68" spans="1:48" x14ac:dyDescent="0.25">
      <c r="A68" s="14">
        <v>7.0999999999999941E-10</v>
      </c>
      <c r="B68" t="s">
        <v>1039</v>
      </c>
      <c r="C68" s="4">
        <v>7</v>
      </c>
      <c r="D68" s="4">
        <v>1</v>
      </c>
      <c r="E68" s="4">
        <v>8</v>
      </c>
      <c r="F68" s="4">
        <v>16</v>
      </c>
      <c r="G68" s="4">
        <v>12</v>
      </c>
      <c r="H68" s="4">
        <v>9.69</v>
      </c>
      <c r="I68" s="34">
        <v>2551.5522828061976</v>
      </c>
      <c r="J68" s="35">
        <v>3.3916695834791737</v>
      </c>
      <c r="K68" s="35" t="s">
        <v>1238</v>
      </c>
      <c r="L68" s="35" t="s">
        <v>1238</v>
      </c>
      <c r="M68" s="35" t="s">
        <v>1238</v>
      </c>
      <c r="N68" s="4">
        <v>2.8570000000000002</v>
      </c>
      <c r="O68" s="4" t="s">
        <v>132</v>
      </c>
      <c r="P68" s="35" t="s">
        <v>137</v>
      </c>
      <c r="Q68" s="36" t="str">
        <f t="shared" si="29"/>
        <v xml:space="preserve"> </v>
      </c>
      <c r="R68" s="36" t="str">
        <f t="shared" si="30"/>
        <v xml:space="preserve"> </v>
      </c>
      <c r="S68" s="37">
        <f t="shared" si="31"/>
        <v>0.23839009358925706</v>
      </c>
      <c r="T68" s="37" t="str">
        <f t="shared" si="32"/>
        <v/>
      </c>
      <c r="U68" s="37" t="str">
        <f t="shared" si="33"/>
        <v/>
      </c>
      <c r="V68" s="37">
        <f t="shared" si="34"/>
        <v>-0.78767835851077328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>
        <f t="shared" si="38"/>
        <v>3</v>
      </c>
      <c r="AA68" s="1" t="str">
        <f t="shared" si="39"/>
        <v xml:space="preserve"> </v>
      </c>
      <c r="AB68" s="1" t="str">
        <f t="shared" si="40"/>
        <v xml:space="preserve"> </v>
      </c>
      <c r="AC68" s="1">
        <f t="shared" si="41"/>
        <v>46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1039</v>
      </c>
      <c r="AP68" t="s">
        <v>1313</v>
      </c>
      <c r="AQ68" s="22">
        <v>78.767835851077322</v>
      </c>
      <c r="AR68" s="21" t="e">
        <v>#VALUE!</v>
      </c>
      <c r="AS68">
        <v>23.839009287925705</v>
      </c>
      <c r="AT68">
        <v>-78.767835851077322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1049</v>
      </c>
      <c r="C69" s="4">
        <v>5</v>
      </c>
      <c r="D69" s="4">
        <v>0</v>
      </c>
      <c r="E69" s="4">
        <v>4</v>
      </c>
      <c r="F69" s="4">
        <v>9</v>
      </c>
      <c r="G69" s="4">
        <v>17</v>
      </c>
      <c r="H69" s="4">
        <v>16.12</v>
      </c>
      <c r="I69" s="34">
        <v>1890.8166801291545</v>
      </c>
      <c r="J69" s="35" t="s">
        <v>1238</v>
      </c>
      <c r="K69" s="35" t="s">
        <v>1238</v>
      </c>
      <c r="L69" s="35">
        <v>19.248665480427047</v>
      </c>
      <c r="M69" s="35">
        <v>17.851072607260726</v>
      </c>
      <c r="N69" s="4" t="s">
        <v>132</v>
      </c>
      <c r="O69" s="4" t="s">
        <v>132</v>
      </c>
      <c r="P69" s="35">
        <v>5.5210918114143919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5.5210918121343919</v>
      </c>
      <c r="AH69" s="38" t="str">
        <f t="shared" si="46"/>
        <v xml:space="preserve"> </v>
      </c>
      <c r="AI69" s="1">
        <f t="shared" si="47"/>
        <v>21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1049</v>
      </c>
      <c r="AP69" t="s">
        <v>1254</v>
      </c>
      <c r="AQ69" s="22" t="e">
        <v>#VALUE!</v>
      </c>
      <c r="AR69" s="21">
        <v>-66.16592607850032</v>
      </c>
      <c r="AS69">
        <v>5.4590570719602827</v>
      </c>
      <c r="AT69" t="e">
        <v>#VALUE!</v>
      </c>
      <c r="AU69">
        <v>66.16592607850032</v>
      </c>
      <c r="AV69" t="s">
        <v>2081</v>
      </c>
    </row>
    <row r="70" spans="1:48" x14ac:dyDescent="0.25">
      <c r="A70" s="14">
        <v>7.2999999999999934E-10</v>
      </c>
      <c r="B70" t="s">
        <v>1113</v>
      </c>
      <c r="C70" s="4">
        <v>4</v>
      </c>
      <c r="D70" s="4">
        <v>0</v>
      </c>
      <c r="E70" s="4">
        <v>3</v>
      </c>
      <c r="F70" s="4">
        <v>7</v>
      </c>
      <c r="G70" s="4">
        <v>15.75</v>
      </c>
      <c r="H70" s="4">
        <v>14.47</v>
      </c>
      <c r="I70" s="34">
        <v>2299.0895969681301</v>
      </c>
      <c r="J70" s="35" t="s">
        <v>1238</v>
      </c>
      <c r="K70" s="35" t="s">
        <v>1238</v>
      </c>
      <c r="L70" s="35">
        <v>18.920239147645979</v>
      </c>
      <c r="M70" s="35">
        <v>17.803606685530831</v>
      </c>
      <c r="N70" s="4">
        <v>0.09</v>
      </c>
      <c r="O70" s="4">
        <v>4.6511627906976623</v>
      </c>
      <c r="P70" s="35">
        <v>4.2017968210089833</v>
      </c>
      <c r="Q70" s="36" t="str">
        <f t="shared" si="29"/>
        <v xml:space="preserve"> </v>
      </c>
      <c r="R70" s="36" t="str">
        <f t="shared" si="30"/>
        <v xml:space="preserve"> </v>
      </c>
      <c r="S70" s="37" t="str">
        <f t="shared" si="31"/>
        <v/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 t="str">
        <f t="shared" si="41"/>
        <v xml:space="preserve"> 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4.2017968217389834</v>
      </c>
      <c r="AH70" s="38" t="str">
        <f t="shared" si="46"/>
        <v xml:space="preserve"> </v>
      </c>
      <c r="AI70" s="1">
        <f t="shared" si="47"/>
        <v>53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1113</v>
      </c>
      <c r="AP70" t="s">
        <v>1313</v>
      </c>
      <c r="AQ70" s="22" t="e">
        <v>#VALUE!</v>
      </c>
      <c r="AR70" s="21">
        <v>-63.330754684897748</v>
      </c>
      <c r="AS70">
        <v>8.845888044229433</v>
      </c>
      <c r="AT70" t="e">
        <v>#VALUE!</v>
      </c>
      <c r="AU70">
        <v>63.330754684897748</v>
      </c>
      <c r="AV70" t="s">
        <v>2082</v>
      </c>
    </row>
    <row r="71" spans="1:48" x14ac:dyDescent="0.25">
      <c r="A71" s="14">
        <v>7.3999999999999931E-10</v>
      </c>
      <c r="B71" t="s">
        <v>1030</v>
      </c>
      <c r="C71" s="4">
        <v>5</v>
      </c>
      <c r="D71" s="4">
        <v>0</v>
      </c>
      <c r="E71" s="4">
        <v>4</v>
      </c>
      <c r="F71" s="4">
        <v>9</v>
      </c>
      <c r="G71" s="4">
        <v>1575</v>
      </c>
      <c r="H71" s="4">
        <v>1473.13</v>
      </c>
      <c r="I71" s="34">
        <v>23565.998821124358</v>
      </c>
      <c r="J71" s="35">
        <v>38.79733498348628</v>
      </c>
      <c r="K71" s="35">
        <v>31.111459619283441</v>
      </c>
      <c r="L71" s="35">
        <v>26.567220251942384</v>
      </c>
      <c r="M71" s="35">
        <v>21.636508566275925</v>
      </c>
      <c r="N71" s="4">
        <v>35.744</v>
      </c>
      <c r="O71" s="4">
        <v>13.9577886883887</v>
      </c>
      <c r="P71" s="35">
        <v>0.35969669965363993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1030</v>
      </c>
      <c r="AP71" t="s">
        <v>1293</v>
      </c>
      <c r="AQ71" s="22">
        <v>-142.87489233108514</v>
      </c>
      <c r="AR71" s="21">
        <v>-129.34404262905574</v>
      </c>
      <c r="AS71">
        <v>6.915207754916386</v>
      </c>
      <c r="AT71">
        <v>142.87489233108514</v>
      </c>
      <c r="AU71">
        <v>129.34404262905574</v>
      </c>
      <c r="AV71" t="s">
        <v>2083</v>
      </c>
    </row>
    <row r="72" spans="1:48" x14ac:dyDescent="0.25">
      <c r="A72" s="14">
        <v>7.4999999999999927E-10</v>
      </c>
      <c r="B72" t="s">
        <v>1142</v>
      </c>
      <c r="C72" s="4">
        <v>6</v>
      </c>
      <c r="D72" s="4">
        <v>1</v>
      </c>
      <c r="E72" s="4">
        <v>5</v>
      </c>
      <c r="F72" s="4">
        <v>12</v>
      </c>
      <c r="G72" s="4">
        <v>167.5</v>
      </c>
      <c r="H72" s="4">
        <v>148.91</v>
      </c>
      <c r="I72" s="34">
        <v>7037.1884448438204</v>
      </c>
      <c r="J72" s="35">
        <v>11.530896701254452</v>
      </c>
      <c r="K72" s="35">
        <v>10.381344116006693</v>
      </c>
      <c r="L72" s="35">
        <v>9.0640586993667718</v>
      </c>
      <c r="M72" s="35">
        <v>8.0096209614744094</v>
      </c>
      <c r="N72" s="4">
        <v>14.343999999999999</v>
      </c>
      <c r="O72" s="4">
        <v>16.845878136200714</v>
      </c>
      <c r="P72" s="35">
        <v>3.1112752669397623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3.1112752676897624</v>
      </c>
      <c r="AH72" s="38" t="str">
        <f t="shared" si="46"/>
        <v xml:space="preserve"> </v>
      </c>
      <c r="AI72" s="1">
        <f t="shared" si="47"/>
        <v>69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1142</v>
      </c>
      <c r="AP72" t="s">
        <v>1248</v>
      </c>
      <c r="AQ72" s="22">
        <v>27.815524030450188</v>
      </c>
      <c r="AR72" s="21">
        <v>21.753655631779832</v>
      </c>
      <c r="AS72">
        <v>12.484050768920829</v>
      </c>
      <c r="AT72">
        <v>-27.815524030450188</v>
      </c>
      <c r="AU72">
        <v>-21.753655631779832</v>
      </c>
      <c r="AV72" t="s">
        <v>2084</v>
      </c>
    </row>
    <row r="73" spans="1:48" x14ac:dyDescent="0.25">
      <c r="A73" s="14">
        <v>7.5999999999999924E-10</v>
      </c>
      <c r="B73" t="s">
        <v>1143</v>
      </c>
      <c r="C73" s="4">
        <v>2</v>
      </c>
      <c r="D73" s="4">
        <v>0</v>
      </c>
      <c r="E73" s="4">
        <v>7</v>
      </c>
      <c r="F73" s="4">
        <v>9</v>
      </c>
      <c r="G73" s="4">
        <v>41</v>
      </c>
      <c r="H73" s="4">
        <v>41.91</v>
      </c>
      <c r="I73" s="34">
        <v>8643.1118061175875</v>
      </c>
      <c r="J73" s="35">
        <v>19.058663028649384</v>
      </c>
      <c r="K73" s="35">
        <v>19.900284900284898</v>
      </c>
      <c r="L73" s="35">
        <v>11.101957332689029</v>
      </c>
      <c r="M73" s="35">
        <v>11.669522406979549</v>
      </c>
      <c r="N73" s="4">
        <v>2.1989999999999998</v>
      </c>
      <c r="O73" s="4">
        <v>-1.6547406082289964</v>
      </c>
      <c r="P73" s="35">
        <v>4.20186113099499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4.2018611317549901</v>
      </c>
      <c r="AH73" s="38" t="str">
        <f t="shared" si="46"/>
        <v xml:space="preserve"> </v>
      </c>
      <c r="AI73" s="1">
        <f t="shared" si="47"/>
        <v>52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1143</v>
      </c>
      <c r="AP73" t="s">
        <v>1250</v>
      </c>
      <c r="AQ73" s="22">
        <v>-19.308986893761837</v>
      </c>
      <c r="AR73" s="21">
        <v>4.1613028525995244</v>
      </c>
      <c r="AS73">
        <v>-2.1713194941541336</v>
      </c>
      <c r="AT73">
        <v>19.308986893761837</v>
      </c>
      <c r="AU73">
        <v>-4.1613028525995244</v>
      </c>
      <c r="AV73" t="s">
        <v>2085</v>
      </c>
    </row>
    <row r="74" spans="1:48" x14ac:dyDescent="0.25">
      <c r="A74" s="14">
        <v>7.699999999999992E-10</v>
      </c>
      <c r="B74" t="s">
        <v>1098</v>
      </c>
      <c r="C74" s="4">
        <v>6</v>
      </c>
      <c r="D74" s="4">
        <v>0</v>
      </c>
      <c r="E74" s="4">
        <v>3</v>
      </c>
      <c r="F74" s="4">
        <v>9</v>
      </c>
      <c r="G74" s="4">
        <v>16.25</v>
      </c>
      <c r="H74" s="4">
        <v>15.3</v>
      </c>
      <c r="I74" s="34">
        <v>2103.3470890865842</v>
      </c>
      <c r="J74" s="35" t="s">
        <v>1238</v>
      </c>
      <c r="K74" s="35" t="s">
        <v>1238</v>
      </c>
      <c r="L74" s="35">
        <v>18.021257879656162</v>
      </c>
      <c r="M74" s="35">
        <v>17.918572649572649</v>
      </c>
      <c r="N74" s="4" t="s">
        <v>132</v>
      </c>
      <c r="O74" s="4" t="s">
        <v>132</v>
      </c>
      <c r="P74" s="35">
        <v>4.7058823529411766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 t="str">
        <f t="shared" si="41"/>
        <v xml:space="preserve"> 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4.7058823537111767</v>
      </c>
      <c r="AH74" s="38" t="str">
        <f t="shared" si="46"/>
        <v xml:space="preserve"> </v>
      </c>
      <c r="AI74" s="1">
        <f t="shared" si="47"/>
        <v>44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1098</v>
      </c>
      <c r="AP74" t="s">
        <v>1254</v>
      </c>
      <c r="AQ74" s="22" t="e">
        <v>#VALUE!</v>
      </c>
      <c r="AR74" s="21">
        <v>-55.570213826901679</v>
      </c>
      <c r="AS74">
        <v>6.2091503267973858</v>
      </c>
      <c r="AT74" t="e">
        <v>#VALUE!</v>
      </c>
      <c r="AU74">
        <v>55.570213826901679</v>
      </c>
      <c r="AV74" t="s">
        <v>2086</v>
      </c>
    </row>
    <row r="75" spans="1:48" x14ac:dyDescent="0.25">
      <c r="A75" s="14">
        <v>7.7999999999999917E-10</v>
      </c>
      <c r="B75" t="s">
        <v>1000</v>
      </c>
      <c r="C75" s="4">
        <v>17</v>
      </c>
      <c r="D75" s="4">
        <v>1</v>
      </c>
      <c r="E75" s="4">
        <v>7</v>
      </c>
      <c r="F75" s="4">
        <v>25</v>
      </c>
      <c r="G75" s="4">
        <v>15</v>
      </c>
      <c r="H75" s="4">
        <v>11.82</v>
      </c>
      <c r="I75" s="34">
        <v>10963.743299134028</v>
      </c>
      <c r="J75" s="35">
        <v>19.219512195121951</v>
      </c>
      <c r="K75" s="35">
        <v>23.687374749499</v>
      </c>
      <c r="L75" s="35">
        <v>5.9780364630811311</v>
      </c>
      <c r="M75" s="35">
        <v>6.5226297546781993</v>
      </c>
      <c r="N75" s="4">
        <v>0.499</v>
      </c>
      <c r="O75" s="4">
        <v>34.864864864864863</v>
      </c>
      <c r="P75" s="35">
        <v>2.1319796954314718</v>
      </c>
      <c r="Q75" s="36" t="str">
        <f t="shared" si="29"/>
        <v xml:space="preserve"> </v>
      </c>
      <c r="R75" s="36" t="str">
        <f t="shared" si="30"/>
        <v xml:space="preserve"> </v>
      </c>
      <c r="S75" s="37">
        <f t="shared" si="31"/>
        <v>0.2690355337749239</v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-0.48394034587540635</v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>
        <f t="shared" si="40"/>
        <v>28</v>
      </c>
      <c r="AC75" s="1">
        <f t="shared" si="41"/>
        <v>42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>
        <f t="shared" si="45"/>
        <v>2.1319796962114719</v>
      </c>
      <c r="AH75" s="38" t="str">
        <f t="shared" si="46"/>
        <v xml:space="preserve"> </v>
      </c>
      <c r="AI75" s="1">
        <f t="shared" si="47"/>
        <v>87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1000</v>
      </c>
      <c r="AP75" t="s">
        <v>1295</v>
      </c>
      <c r="AQ75" s="22">
        <v>-20.315917498794313</v>
      </c>
      <c r="AR75" s="21">
        <v>48.394034587540638</v>
      </c>
      <c r="AS75">
        <v>26.903553299492387</v>
      </c>
      <c r="AT75">
        <v>20.315917498794313</v>
      </c>
      <c r="AU75">
        <v>-48.394034587540638</v>
      </c>
      <c r="AV75" t="s">
        <v>2087</v>
      </c>
    </row>
    <row r="76" spans="1:48" x14ac:dyDescent="0.25">
      <c r="A76" s="14">
        <v>7.8999999999999913E-10</v>
      </c>
      <c r="B76" t="s">
        <v>1012</v>
      </c>
      <c r="C76" s="4">
        <v>4</v>
      </c>
      <c r="D76" s="4">
        <v>1</v>
      </c>
      <c r="E76" s="4">
        <v>8</v>
      </c>
      <c r="F76" s="4">
        <v>13</v>
      </c>
      <c r="G76" s="4">
        <v>35</v>
      </c>
      <c r="H76" s="4">
        <v>32.86</v>
      </c>
      <c r="I76" s="34">
        <v>2164.6530863604007</v>
      </c>
      <c r="J76" s="35">
        <v>10.339836375078665</v>
      </c>
      <c r="K76" s="35">
        <v>9.9848070495290191</v>
      </c>
      <c r="L76" s="35" t="s">
        <v>1238</v>
      </c>
      <c r="M76" s="35" t="s">
        <v>1238</v>
      </c>
      <c r="N76" s="4">
        <v>3.2909999999999999</v>
      </c>
      <c r="O76" s="4">
        <v>4.4761904761904763</v>
      </c>
      <c r="P76" s="35">
        <v>3.5331710286062084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-0.35271671433432894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19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3.5331710293962084</v>
      </c>
      <c r="AH76" s="38" t="str">
        <f t="shared" si="46"/>
        <v xml:space="preserve"> </v>
      </c>
      <c r="AI76" s="1">
        <f t="shared" si="47"/>
        <v>63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1012</v>
      </c>
      <c r="AP76" t="s">
        <v>1246</v>
      </c>
      <c r="AQ76" s="22">
        <v>35.271671433432893</v>
      </c>
      <c r="AR76" s="21" t="e">
        <v>#VALUE!</v>
      </c>
      <c r="AS76">
        <v>6.5124771758977573</v>
      </c>
      <c r="AT76">
        <v>-35.271671433432893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1117</v>
      </c>
      <c r="C77" s="4">
        <v>1</v>
      </c>
      <c r="D77" s="4">
        <v>0</v>
      </c>
      <c r="E77" s="4">
        <v>1</v>
      </c>
      <c r="F77" s="4">
        <v>2</v>
      </c>
      <c r="G77" s="4">
        <v>27.25</v>
      </c>
      <c r="H77" s="4">
        <v>23.1</v>
      </c>
      <c r="I77" s="34">
        <v>3099.2173553275588</v>
      </c>
      <c r="J77" s="35">
        <v>35.22810201598714</v>
      </c>
      <c r="K77" s="35">
        <v>18.164490101993369</v>
      </c>
      <c r="L77" s="35">
        <v>9.0734733727810664</v>
      </c>
      <c r="M77" s="35">
        <v>7.875793528505393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>
        <f t="shared" si="31"/>
        <v>0.17965368045367963</v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>
        <f t="shared" si="41"/>
        <v>64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1117</v>
      </c>
      <c r="AP77" t="s">
        <v>1242</v>
      </c>
      <c r="AQ77" s="22">
        <v>-120.53116503499916</v>
      </c>
      <c r="AR77" s="21">
        <v>21.672382572709658</v>
      </c>
      <c r="AS77">
        <v>17.96536796536796</v>
      </c>
      <c r="AT77">
        <v>120.53116503499916</v>
      </c>
      <c r="AU77">
        <v>-21.672382572709658</v>
      </c>
      <c r="AV77" t="s">
        <v>2089</v>
      </c>
    </row>
    <row r="78" spans="1:48" x14ac:dyDescent="0.25">
      <c r="A78" s="14">
        <v>8.0999999999999906E-10</v>
      </c>
      <c r="B78" t="s">
        <v>1176</v>
      </c>
      <c r="C78" s="4">
        <v>9</v>
      </c>
      <c r="D78" s="4">
        <v>0</v>
      </c>
      <c r="E78" s="4">
        <v>0</v>
      </c>
      <c r="F78" s="4">
        <v>9</v>
      </c>
      <c r="G78" s="4">
        <v>15</v>
      </c>
      <c r="H78" s="4">
        <v>14.16</v>
      </c>
      <c r="I78" s="34">
        <v>1822.4912949828179</v>
      </c>
      <c r="J78" s="35" t="s">
        <v>1238</v>
      </c>
      <c r="K78" s="35" t="s">
        <v>1238</v>
      </c>
      <c r="L78" s="35">
        <v>23.476507462686566</v>
      </c>
      <c r="M78" s="35">
        <v>17.698182841068917</v>
      </c>
      <c r="N78" s="4" t="s">
        <v>132</v>
      </c>
      <c r="O78" s="4" t="s">
        <v>132</v>
      </c>
      <c r="P78" s="35">
        <v>4.9435028248587569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11</v>
      </c>
      <c r="AF78" s="1" t="str">
        <f t="shared" si="44"/>
        <v xml:space="preserve"> </v>
      </c>
      <c r="AG78" s="38">
        <f t="shared" si="45"/>
        <v>4.943502825668757</v>
      </c>
      <c r="AH78" s="38" t="str">
        <f t="shared" si="46"/>
        <v xml:space="preserve"> </v>
      </c>
      <c r="AI78" s="1">
        <f t="shared" si="47"/>
        <v>36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1176</v>
      </c>
      <c r="AP78" t="s">
        <v>1254</v>
      </c>
      <c r="AQ78" s="22" t="e">
        <v>#VALUE!</v>
      </c>
      <c r="AR78" s="21">
        <v>-102.66317203095734</v>
      </c>
      <c r="AS78">
        <v>5.9322033898305149</v>
      </c>
      <c r="AT78" t="e">
        <v>#VALUE!</v>
      </c>
      <c r="AU78">
        <v>102.66317203095734</v>
      </c>
      <c r="AV78" t="s">
        <v>2090</v>
      </c>
    </row>
    <row r="79" spans="1:48" x14ac:dyDescent="0.25">
      <c r="A79" s="14">
        <v>8.1999999999999903E-10</v>
      </c>
      <c r="B79" t="s">
        <v>1123</v>
      </c>
      <c r="C79" s="4">
        <v>6</v>
      </c>
      <c r="D79" s="4">
        <v>0</v>
      </c>
      <c r="E79" s="4">
        <v>8</v>
      </c>
      <c r="F79" s="4">
        <v>14</v>
      </c>
      <c r="G79" s="4">
        <v>49</v>
      </c>
      <c r="H79" s="4">
        <v>43.61</v>
      </c>
      <c r="I79" s="34">
        <v>10304.611558133869</v>
      </c>
      <c r="J79" s="35">
        <v>26.082535885167466</v>
      </c>
      <c r="K79" s="35">
        <v>24.652345958168453</v>
      </c>
      <c r="L79" s="35">
        <v>19.162585139301395</v>
      </c>
      <c r="M79" s="35">
        <v>15.339505759745627</v>
      </c>
      <c r="N79" s="4">
        <v>1.7690000000000001</v>
      </c>
      <c r="O79" s="4">
        <v>5.8647516457211299</v>
      </c>
      <c r="P79" s="35">
        <v>0.38981884888786977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1123</v>
      </c>
      <c r="AP79" t="s">
        <v>1248</v>
      </c>
      <c r="AQ79" s="22">
        <v>-63.279078254422828</v>
      </c>
      <c r="AR79" s="21">
        <v>-65.422829388766601</v>
      </c>
      <c r="AS79">
        <v>12.359550561797761</v>
      </c>
      <c r="AT79">
        <v>63.279078254422828</v>
      </c>
      <c r="AU79">
        <v>65.422829388766601</v>
      </c>
      <c r="AV79" t="s">
        <v>2091</v>
      </c>
    </row>
    <row r="80" spans="1:48" x14ac:dyDescent="0.25">
      <c r="A80" s="14">
        <v>8.2999999999999899E-10</v>
      </c>
      <c r="B80" t="s">
        <v>1153</v>
      </c>
      <c r="C80" s="4">
        <v>12</v>
      </c>
      <c r="D80" s="4">
        <v>1</v>
      </c>
      <c r="E80" s="4">
        <v>0</v>
      </c>
      <c r="F80" s="4">
        <v>13</v>
      </c>
      <c r="G80" s="4">
        <v>73</v>
      </c>
      <c r="H80" s="4">
        <v>74.849999999999994</v>
      </c>
      <c r="I80" s="34">
        <v>5291.0544644078464</v>
      </c>
      <c r="J80" s="35">
        <v>24.516868653783163</v>
      </c>
      <c r="K80" s="35">
        <v>19.744130836190976</v>
      </c>
      <c r="L80" s="35">
        <v>13.376750104769219</v>
      </c>
      <c r="M80" s="35">
        <v>10.872420647499991</v>
      </c>
      <c r="N80" s="4">
        <v>3.7909999999999999</v>
      </c>
      <c r="O80" s="4">
        <v>22.290322580645157</v>
      </c>
      <c r="P80" s="35">
        <v>0.53173012692050781</v>
      </c>
      <c r="Q80" s="36">
        <f t="shared" si="29"/>
        <v>92.307692308522306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 t="str">
        <f t="shared" si="36"/>
        <v/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 t="str">
        <f t="shared" si="40"/>
        <v xml:space="preserve"> </v>
      </c>
      <c r="AC80" s="1" t="str">
        <f t="shared" si="41"/>
        <v xml:space="preserve"> </v>
      </c>
      <c r="AD80" s="1" t="str">
        <f t="shared" si="42"/>
        <v xml:space="preserve"> </v>
      </c>
      <c r="AE80" s="1">
        <f t="shared" si="43"/>
        <v>17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1153</v>
      </c>
      <c r="AP80" t="s">
        <v>1248</v>
      </c>
      <c r="AQ80" s="22">
        <v>-53.477857103263204</v>
      </c>
      <c r="AR80" s="21">
        <v>-15.476060994454954</v>
      </c>
      <c r="AS80">
        <v>-2.4716098864395408</v>
      </c>
      <c r="AT80">
        <v>53.477857103263204</v>
      </c>
      <c r="AU80">
        <v>15.476060994454954</v>
      </c>
      <c r="AV80" t="s">
        <v>2092</v>
      </c>
    </row>
    <row r="81" spans="1:48" x14ac:dyDescent="0.25">
      <c r="A81" s="14">
        <v>8.3999999999999896E-10</v>
      </c>
      <c r="B81" t="s">
        <v>1092</v>
      </c>
      <c r="C81" s="4">
        <v>1</v>
      </c>
      <c r="D81" s="4">
        <v>0</v>
      </c>
      <c r="E81" s="4">
        <v>2</v>
      </c>
      <c r="F81" s="4">
        <v>3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1092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967</v>
      </c>
      <c r="C82" s="4">
        <v>8</v>
      </c>
      <c r="D82" s="4">
        <v>1</v>
      </c>
      <c r="E82" s="4">
        <v>7</v>
      </c>
      <c r="F82" s="4">
        <v>16</v>
      </c>
      <c r="G82" s="4">
        <v>60.620452880859375</v>
      </c>
      <c r="H82" s="4">
        <v>62.23</v>
      </c>
      <c r="I82" s="34">
        <v>3953.2996427978801</v>
      </c>
      <c r="J82" s="35">
        <v>38.984791733044688</v>
      </c>
      <c r="K82" s="35">
        <v>32.397706233323348</v>
      </c>
      <c r="L82" s="35" t="s">
        <v>1238</v>
      </c>
      <c r="M82" s="35">
        <v>32.243618750459447</v>
      </c>
      <c r="N82" s="4">
        <v>1.45</v>
      </c>
      <c r="O82" s="4">
        <v>20.132560066280021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 xml:space="preserve"> </v>
      </c>
      <c r="X82" s="37" t="str">
        <f t="shared" si="36"/>
        <v xml:space="preserve"> </v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967</v>
      </c>
      <c r="AP82" t="s">
        <v>1293</v>
      </c>
      <c r="AQ82" s="22">
        <v>-144.04838885823352</v>
      </c>
      <c r="AR82" s="21" t="e">
        <v>#VALUE!</v>
      </c>
      <c r="AS82">
        <v>-2.5864488496555094</v>
      </c>
      <c r="AT82">
        <v>144.04838885823352</v>
      </c>
      <c r="AU82" t="e">
        <v>#VALUE!</v>
      </c>
      <c r="AV82" t="s">
        <v>2094</v>
      </c>
    </row>
    <row r="83" spans="1:48" x14ac:dyDescent="0.25">
      <c r="A83" s="14">
        <v>8.5999999999999889E-10</v>
      </c>
      <c r="B83" t="s">
        <v>1080</v>
      </c>
      <c r="C83" s="4">
        <v>3</v>
      </c>
      <c r="D83" s="4">
        <v>0</v>
      </c>
      <c r="E83" s="4">
        <v>5</v>
      </c>
      <c r="F83" s="4">
        <v>8</v>
      </c>
      <c r="G83" s="4">
        <v>33</v>
      </c>
      <c r="H83" s="4">
        <v>34.29</v>
      </c>
      <c r="I83" s="34">
        <v>1511.0789196198157</v>
      </c>
      <c r="J83" s="35" t="s">
        <v>1238</v>
      </c>
      <c r="K83" s="35">
        <v>23.486301369863014</v>
      </c>
      <c r="L83" s="35">
        <v>23.768664438373296</v>
      </c>
      <c r="M83" s="35">
        <v>26.90651992550583</v>
      </c>
      <c r="N83" s="4">
        <v>0.78</v>
      </c>
      <c r="O83" s="4">
        <v>-50.632911392405063</v>
      </c>
      <c r="P83" s="35">
        <v>2.9163021289005542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2.9163021297605543</v>
      </c>
      <c r="AH83" s="38" t="str">
        <f t="shared" si="46"/>
        <v xml:space="preserve"> </v>
      </c>
      <c r="AI83" s="1">
        <f t="shared" si="47"/>
        <v>72</v>
      </c>
      <c r="AJ83" s="1" t="str">
        <f t="shared" si="48"/>
        <v xml:space="preserve"> </v>
      </c>
      <c r="AK83" s="25" t="str">
        <f t="shared" si="49"/>
        <v xml:space="preserve"> </v>
      </c>
      <c r="AL83" s="25">
        <f t="shared" si="50"/>
        <v>-50.632911391545065</v>
      </c>
      <c r="AM83" s="1" t="str">
        <f t="shared" si="51"/>
        <v xml:space="preserve"> </v>
      </c>
      <c r="AN83" s="1">
        <f t="shared" si="52"/>
        <v>1</v>
      </c>
      <c r="AO83" t="s">
        <v>1080</v>
      </c>
      <c r="AP83" t="s">
        <v>1254</v>
      </c>
      <c r="AQ83" s="22" t="e">
        <v>#VALUE!</v>
      </c>
      <c r="AR83" s="21">
        <v>-105.18524476761763</v>
      </c>
      <c r="AS83">
        <v>-3.7620297462817143</v>
      </c>
      <c r="AT83" t="e">
        <v>#VALUE!</v>
      </c>
      <c r="AU83">
        <v>105.18524476761763</v>
      </c>
      <c r="AV83" t="s">
        <v>2095</v>
      </c>
    </row>
    <row r="84" spans="1:48" x14ac:dyDescent="0.25">
      <c r="A84" s="14">
        <v>8.6999999999999886E-10</v>
      </c>
      <c r="B84" t="s">
        <v>1085</v>
      </c>
      <c r="C84" s="4">
        <v>13</v>
      </c>
      <c r="D84" s="4">
        <v>3</v>
      </c>
      <c r="E84" s="4">
        <v>14</v>
      </c>
      <c r="F84" s="4">
        <v>30</v>
      </c>
      <c r="G84" s="4">
        <v>6.6129999160766602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 t="str">
        <f t="shared" si="29"/>
        <v xml:space="preserve"> 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 t="str">
        <f t="shared" si="43"/>
        <v xml:space="preserve"> 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1085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1032</v>
      </c>
      <c r="C85" s="4">
        <v>6</v>
      </c>
      <c r="D85" s="4">
        <v>1</v>
      </c>
      <c r="E85" s="4">
        <v>2</v>
      </c>
      <c r="F85" s="4">
        <v>9</v>
      </c>
      <c r="G85" s="4">
        <v>7</v>
      </c>
      <c r="H85" s="4">
        <v>5.96</v>
      </c>
      <c r="I85" s="34">
        <v>1080.3656743917093</v>
      </c>
      <c r="J85" s="35">
        <v>16.914029646773631</v>
      </c>
      <c r="K85" s="35">
        <v>12.12704012410185</v>
      </c>
      <c r="L85" s="35">
        <v>13.092589641434264</v>
      </c>
      <c r="M85" s="35">
        <v>11.027919463087249</v>
      </c>
      <c r="N85" s="4">
        <v>0.26600000000000001</v>
      </c>
      <c r="O85" s="4">
        <v>141.81818181818184</v>
      </c>
      <c r="P85" s="35">
        <v>2.0670654329677558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0.17449664517530197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67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2.0670654338477559</v>
      </c>
      <c r="AH85" s="38" t="str">
        <f t="shared" si="46"/>
        <v xml:space="preserve"> </v>
      </c>
      <c r="AI85" s="1">
        <f t="shared" si="47"/>
        <v>89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1032</v>
      </c>
      <c r="AP85" t="s">
        <v>1246</v>
      </c>
      <c r="AQ85" s="22">
        <v>-5.8833842864066899</v>
      </c>
      <c r="AR85" s="21">
        <v>-13.023018907305506</v>
      </c>
      <c r="AS85">
        <v>17.449664429530198</v>
      </c>
      <c r="AT85">
        <v>5.8833842864066899</v>
      </c>
      <c r="AU85">
        <v>13.023018907305506</v>
      </c>
      <c r="AV85" t="s">
        <v>2097</v>
      </c>
    </row>
    <row r="86" spans="1:48" x14ac:dyDescent="0.25">
      <c r="A86" s="14">
        <v>8.8999999999999879E-10</v>
      </c>
      <c r="B86" t="s">
        <v>1131</v>
      </c>
      <c r="C86" s="4">
        <v>9</v>
      </c>
      <c r="D86" s="4">
        <v>0</v>
      </c>
      <c r="E86" s="4">
        <v>0</v>
      </c>
      <c r="F86" s="4">
        <v>9</v>
      </c>
      <c r="G86" s="4">
        <v>34</v>
      </c>
      <c r="H86" s="4">
        <v>24.87</v>
      </c>
      <c r="I86" s="34">
        <v>2063.7781435192715</v>
      </c>
      <c r="J86" s="35">
        <v>31.447340170050261</v>
      </c>
      <c r="K86" s="35">
        <v>12.175137536653699</v>
      </c>
      <c r="L86" s="35">
        <v>7.2897497345988498</v>
      </c>
      <c r="M86" s="35">
        <v>5.9161992826099006</v>
      </c>
      <c r="N86" s="4">
        <v>0.59699999999999998</v>
      </c>
      <c r="O86" s="4">
        <v>21.836734693877549</v>
      </c>
      <c r="P86" s="35">
        <v>0.33024286236396794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0.36710896751645755</v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>
        <f t="shared" si="36"/>
        <v>-0.3707054565617367</v>
      </c>
      <c r="Y86" s="1" t="str">
        <f t="shared" si="37"/>
        <v xml:space="preserve"> </v>
      </c>
      <c r="Z86" s="1" t="str">
        <f t="shared" si="38"/>
        <v xml:space="preserve"> </v>
      </c>
      <c r="AA86" s="1" t="str">
        <f t="shared" si="39"/>
        <v xml:space="preserve"> </v>
      </c>
      <c r="AB86" s="1">
        <f t="shared" si="40"/>
        <v>39</v>
      </c>
      <c r="AC86" s="1">
        <f t="shared" si="41"/>
        <v>24</v>
      </c>
      <c r="AD86" s="1" t="str">
        <f t="shared" si="42"/>
        <v xml:space="preserve"> </v>
      </c>
      <c r="AE86" s="1">
        <f t="shared" si="43"/>
        <v>10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1131</v>
      </c>
      <c r="AP86" t="s">
        <v>1242</v>
      </c>
      <c r="AQ86" s="22">
        <v>-96.863247466634235</v>
      </c>
      <c r="AR86" s="21">
        <v>37.070545656173671</v>
      </c>
      <c r="AS86">
        <v>36.710896662645752</v>
      </c>
      <c r="AT86">
        <v>96.863247466634235</v>
      </c>
      <c r="AU86">
        <v>-37.070545656173671</v>
      </c>
      <c r="AV86" t="s">
        <v>2098</v>
      </c>
    </row>
    <row r="87" spans="1:48" x14ac:dyDescent="0.25">
      <c r="A87" s="14">
        <v>8.9999999999999875E-10</v>
      </c>
      <c r="B87" t="s">
        <v>971</v>
      </c>
      <c r="C87" s="4">
        <v>7</v>
      </c>
      <c r="D87" s="4">
        <v>0</v>
      </c>
      <c r="E87" s="4">
        <v>1</v>
      </c>
      <c r="F87" s="4">
        <v>8</v>
      </c>
      <c r="G87" s="4">
        <v>15</v>
      </c>
      <c r="H87" s="4">
        <v>13.21</v>
      </c>
      <c r="I87" s="34">
        <v>4352.8990852893075</v>
      </c>
      <c r="J87" s="35">
        <v>15.360465116279071</v>
      </c>
      <c r="K87" s="35">
        <v>12.641148325358854</v>
      </c>
      <c r="L87" s="35" t="s">
        <v>1238</v>
      </c>
      <c r="M87" s="35" t="s">
        <v>1238</v>
      </c>
      <c r="N87" s="4">
        <v>0.86</v>
      </c>
      <c r="O87" s="4">
        <v>22.857142857142843</v>
      </c>
      <c r="P87" s="35">
        <v>1.3626040878122634</v>
      </c>
      <c r="Q87" s="36">
        <f t="shared" si="29"/>
        <v>87.500000000900002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 t="str">
        <f t="shared" si="38"/>
        <v xml:space="preserve"> 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22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971</v>
      </c>
      <c r="AP87" t="s">
        <v>1246</v>
      </c>
      <c r="AQ87" s="22">
        <v>3.8420728418693262</v>
      </c>
      <c r="AR87" s="21" t="e">
        <v>#VALUE!</v>
      </c>
      <c r="AS87">
        <v>13.550340651021941</v>
      </c>
      <c r="AT87">
        <v>-3.8420728418693262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1120</v>
      </c>
      <c r="C88" s="4">
        <v>7</v>
      </c>
      <c r="D88" s="4">
        <v>0</v>
      </c>
      <c r="E88" s="4">
        <v>3</v>
      </c>
      <c r="F88" s="4">
        <v>10</v>
      </c>
      <c r="G88" s="4">
        <v>17</v>
      </c>
      <c r="H88" s="4">
        <v>10.36</v>
      </c>
      <c r="I88" s="34">
        <v>701.34584107456931</v>
      </c>
      <c r="J88" s="35">
        <v>5.5165069222577205</v>
      </c>
      <c r="K88" s="35">
        <v>10.29821073558648</v>
      </c>
      <c r="L88" s="35">
        <v>3.4483074670571008</v>
      </c>
      <c r="M88" s="35">
        <v>4.9107464553794822</v>
      </c>
      <c r="N88" s="4">
        <v>1.8780000000000001</v>
      </c>
      <c r="O88" s="4">
        <v>103.24675324675326</v>
      </c>
      <c r="P88" s="35">
        <v>4.4401544401544406</v>
      </c>
      <c r="Q88" s="36" t="str">
        <f t="shared" si="29"/>
        <v xml:space="preserve"> </v>
      </c>
      <c r="R88" s="36" t="str">
        <f t="shared" si="30"/>
        <v xml:space="preserve"> </v>
      </c>
      <c r="S88" s="37">
        <f t="shared" si="31"/>
        <v>0.64092664183664094</v>
      </c>
      <c r="T88" s="37" t="str">
        <f t="shared" si="32"/>
        <v/>
      </c>
      <c r="U88" s="37" t="str">
        <f t="shared" si="33"/>
        <v/>
      </c>
      <c r="V88" s="37">
        <f t="shared" si="34"/>
        <v>-0.65466158297797727</v>
      </c>
      <c r="W88" s="37" t="str">
        <f t="shared" si="35"/>
        <v/>
      </c>
      <c r="X88" s="37">
        <f t="shared" si="36"/>
        <v>-0.7023215950998809</v>
      </c>
      <c r="Y88" s="1" t="str">
        <f t="shared" si="37"/>
        <v xml:space="preserve"> </v>
      </c>
      <c r="Z88" s="1">
        <f t="shared" si="38"/>
        <v>4</v>
      </c>
      <c r="AA88" s="1" t="str">
        <f t="shared" si="39"/>
        <v xml:space="preserve"> </v>
      </c>
      <c r="AB88" s="1">
        <f t="shared" si="40"/>
        <v>7</v>
      </c>
      <c r="AC88" s="1">
        <f t="shared" si="41"/>
        <v>14</v>
      </c>
      <c r="AD88" s="1" t="str">
        <f t="shared" si="42"/>
        <v xml:space="preserve"> </v>
      </c>
      <c r="AE88" s="1" t="str">
        <f t="shared" si="43"/>
        <v xml:space="preserve"> </v>
      </c>
      <c r="AF88" s="1" t="str">
        <f t="shared" si="44"/>
        <v xml:space="preserve"> </v>
      </c>
      <c r="AG88" s="38">
        <f t="shared" si="45"/>
        <v>4.4401544410644407</v>
      </c>
      <c r="AH88" s="38" t="str">
        <f t="shared" si="46"/>
        <v xml:space="preserve"> </v>
      </c>
      <c r="AI88" s="1">
        <f t="shared" si="47"/>
        <v>45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1120</v>
      </c>
      <c r="AP88" t="s">
        <v>1295</v>
      </c>
      <c r="AQ88" s="22">
        <v>65.466158297797733</v>
      </c>
      <c r="AR88" s="21">
        <v>70.232159509988094</v>
      </c>
      <c r="AS88">
        <v>64.092664092664094</v>
      </c>
      <c r="AT88">
        <v>-65.466158297797733</v>
      </c>
      <c r="AU88">
        <v>-70.232159509988094</v>
      </c>
      <c r="AV88" t="s">
        <v>2100</v>
      </c>
    </row>
    <row r="89" spans="1:48" x14ac:dyDescent="0.25">
      <c r="A89" s="14">
        <v>9.1999999999999868E-10</v>
      </c>
      <c r="B89" t="s">
        <v>1132</v>
      </c>
      <c r="C89" s="4">
        <v>8</v>
      </c>
      <c r="D89" s="4">
        <v>0</v>
      </c>
      <c r="E89" s="4">
        <v>2</v>
      </c>
      <c r="F89" s="4">
        <v>10</v>
      </c>
      <c r="G89" s="4">
        <v>50.5</v>
      </c>
      <c r="H89" s="4">
        <v>44.87</v>
      </c>
      <c r="I89" s="34">
        <v>1164.9850090920477</v>
      </c>
      <c r="J89" s="35">
        <v>14.750164365548979</v>
      </c>
      <c r="K89" s="35">
        <v>13.279076649896417</v>
      </c>
      <c r="L89" s="35">
        <v>8.1812966360856265</v>
      </c>
      <c r="M89" s="35">
        <v>7.2039400695813267</v>
      </c>
      <c r="N89" s="4">
        <v>3.0420000000000003</v>
      </c>
      <c r="O89" s="4">
        <v>3.4693877551020513</v>
      </c>
      <c r="P89" s="35">
        <v>5.1927791397370182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80.000000000919997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 t="str">
        <f t="shared" ref="V89:V152" si="58">IF(ISERROR((IF(((J89/$J$6-1))&lt;($V$5/100),((J89/$J$6-1)),"")))=TRUE," ",((IF(((J89/$J$6-1))&lt;($V$5/100),((J89/$J$6-1)),""))))</f>
        <v/>
      </c>
      <c r="W89" s="37" t="str">
        <f t="shared" ref="W89:W152" si="59">IF(ISERROR((IF(((L89/$L$6-1))&gt;($W$5/100),((L89/$L$6-1)),"")))=TRUE," ",((IF(((L89/$L$6-1))&gt;($W$5/100),((L89/$L$6-1)),""))))</f>
        <v/>
      </c>
      <c r="X89" s="37" t="str">
        <f t="shared" ref="X89:X152" si="60">IF(ISERROR((IF(((L89/$L$6-1))&lt;($X$5/100),((L89/$L$6-1)),"")))=TRUE," ",((IF(((L89/$L$6-1))&lt;($X$5/100),((L89/$L$6-1)),""))))</f>
        <v/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 t="str">
        <f t="shared" ref="AB89:AB152" si="64">IF(ISERROR((RANK(X89,X$7:X$184,1)))=TRUE," ",((RANK(X89,X$7:X$184,1))))</f>
        <v xml:space="preserve"> 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36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5.1927791406570183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29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1132</v>
      </c>
      <c r="AP89" t="s">
        <v>1244</v>
      </c>
      <c r="AQ89" s="22">
        <v>7.6626117831714247</v>
      </c>
      <c r="AR89" s="21">
        <v>29.374182670458726</v>
      </c>
      <c r="AS89">
        <v>12.547359037218641</v>
      </c>
      <c r="AT89">
        <v>-7.6626117831714247</v>
      </c>
      <c r="AU89">
        <v>-29.374182670458726</v>
      </c>
      <c r="AV89" t="s">
        <v>2101</v>
      </c>
    </row>
    <row r="90" spans="1:48" x14ac:dyDescent="0.25">
      <c r="A90" s="14">
        <v>9.2999999999999865E-10</v>
      </c>
      <c r="B90" t="s">
        <v>1125</v>
      </c>
      <c r="C90" s="4">
        <v>5</v>
      </c>
      <c r="D90" s="4">
        <v>3</v>
      </c>
      <c r="E90" s="4">
        <v>6</v>
      </c>
      <c r="F90" s="4">
        <v>14</v>
      </c>
      <c r="G90" s="4">
        <v>11.853899955749512</v>
      </c>
      <c r="H90" s="4">
        <v>8.83</v>
      </c>
      <c r="I90" s="34">
        <v>1099.5894566520951</v>
      </c>
      <c r="J90" s="35" t="s">
        <v>1238</v>
      </c>
      <c r="K90" s="35">
        <v>8.0600485610943107</v>
      </c>
      <c r="L90" s="35">
        <v>6.6523725284803392</v>
      </c>
      <c r="M90" s="35">
        <v>3.6256908204091975</v>
      </c>
      <c r="N90" s="4">
        <v>6.9000000000000006E-2</v>
      </c>
      <c r="O90" s="4" t="s">
        <v>132</v>
      </c>
      <c r="P90" s="35">
        <v>3.0004529963803317E-2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0.34245752706244764</v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>
        <f t="shared" si="60"/>
        <v>-0.42572764696953624</v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>
        <f t="shared" si="64"/>
        <v>34</v>
      </c>
      <c r="AC90" s="1">
        <f t="shared" si="65"/>
        <v>29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1125</v>
      </c>
      <c r="AP90" t="s">
        <v>1242</v>
      </c>
      <c r="AQ90" s="22" t="e">
        <v>#VALUE!</v>
      </c>
      <c r="AR90" s="21">
        <v>42.572764696953627</v>
      </c>
      <c r="AS90">
        <v>34.245752613244761</v>
      </c>
      <c r="AT90" t="e">
        <v>#VALUE!</v>
      </c>
      <c r="AU90">
        <v>-42.572764696953627</v>
      </c>
      <c r="AV90" t="s">
        <v>2102</v>
      </c>
    </row>
    <row r="91" spans="1:48" x14ac:dyDescent="0.25">
      <c r="A91" s="14">
        <v>9.3999999999999862E-10</v>
      </c>
      <c r="B91" t="s">
        <v>1100</v>
      </c>
      <c r="C91" s="4">
        <v>6</v>
      </c>
      <c r="D91" s="4">
        <v>2</v>
      </c>
      <c r="E91" s="4">
        <v>8</v>
      </c>
      <c r="F91" s="4">
        <v>16</v>
      </c>
      <c r="G91" s="4">
        <v>60</v>
      </c>
      <c r="H91" s="4">
        <v>59.33</v>
      </c>
      <c r="I91" s="34">
        <v>10798.115195301085</v>
      </c>
      <c r="J91" s="35">
        <v>22.740513606745878</v>
      </c>
      <c r="K91" s="35">
        <v>20.972074938140683</v>
      </c>
      <c r="L91" s="35">
        <v>12.522332638546541</v>
      </c>
      <c r="M91" s="35">
        <v>12.063584319578863</v>
      </c>
      <c r="N91" s="4">
        <v>2.609</v>
      </c>
      <c r="O91" s="4">
        <v>-9.4097222222222197</v>
      </c>
      <c r="P91" s="35">
        <v>4.1783246249789316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4.1783246259189317</v>
      </c>
      <c r="AH91" s="38" t="str">
        <f t="shared" si="70"/>
        <v xml:space="preserve"> </v>
      </c>
      <c r="AI91" s="1">
        <f t="shared" si="71"/>
        <v>54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1100</v>
      </c>
      <c r="AP91" t="s">
        <v>1250</v>
      </c>
      <c r="AQ91" s="22">
        <v>-42.357710810364615</v>
      </c>
      <c r="AR91" s="21">
        <v>-8.1002213718637694</v>
      </c>
      <c r="AS91">
        <v>1.1292769256699753</v>
      </c>
      <c r="AT91">
        <v>42.357710810364615</v>
      </c>
      <c r="AU91">
        <v>8.1002213718637694</v>
      </c>
      <c r="AV91" t="s">
        <v>2103</v>
      </c>
    </row>
    <row r="92" spans="1:48" x14ac:dyDescent="0.25">
      <c r="A92" s="14">
        <v>9.4999999999999858E-10</v>
      </c>
      <c r="B92" t="s">
        <v>1004</v>
      </c>
      <c r="C92" s="4">
        <v>6</v>
      </c>
      <c r="D92" s="4">
        <v>0</v>
      </c>
      <c r="E92" s="4">
        <v>3</v>
      </c>
      <c r="F92" s="4">
        <v>9</v>
      </c>
      <c r="G92" s="4">
        <v>38</v>
      </c>
      <c r="H92" s="4">
        <v>31.57</v>
      </c>
      <c r="I92" s="34">
        <v>6441.8888242663397</v>
      </c>
      <c r="J92" s="35">
        <v>20.865829477858558</v>
      </c>
      <c r="K92" s="35">
        <v>15.445205479452055</v>
      </c>
      <c r="L92" s="35">
        <v>13.680931553598258</v>
      </c>
      <c r="M92" s="35">
        <v>8.2313538233169421</v>
      </c>
      <c r="N92" s="4">
        <v>2.044</v>
      </c>
      <c r="O92" s="4">
        <v>36.266666666666666</v>
      </c>
      <c r="P92" s="35">
        <v>1.5204307887234716</v>
      </c>
      <c r="Q92" s="36" t="str">
        <f t="shared" si="53"/>
        <v xml:space="preserve"> </v>
      </c>
      <c r="R92" s="36" t="str">
        <f t="shared" si="54"/>
        <v xml:space="preserve"> </v>
      </c>
      <c r="S92" s="37">
        <f t="shared" si="55"/>
        <v>0.2036743753560816</v>
      </c>
      <c r="T92" s="37" t="str">
        <f t="shared" si="56"/>
        <v/>
      </c>
      <c r="U92" s="37" t="str">
        <f t="shared" si="57"/>
        <v/>
      </c>
      <c r="V92" s="37" t="str">
        <f t="shared" si="58"/>
        <v/>
      </c>
      <c r="W92" s="37" t="str">
        <f t="shared" si="59"/>
        <v/>
      </c>
      <c r="X92" s="37" t="str">
        <f t="shared" si="60"/>
        <v/>
      </c>
      <c r="Y92" s="1" t="str">
        <f t="shared" si="61"/>
        <v xml:space="preserve"> </v>
      </c>
      <c r="Z92" s="1" t="str">
        <f t="shared" si="62"/>
        <v xml:space="preserve"> </v>
      </c>
      <c r="AA92" s="1" t="str">
        <f t="shared" si="63"/>
        <v xml:space="preserve"> </v>
      </c>
      <c r="AB92" s="1" t="str">
        <f t="shared" si="64"/>
        <v xml:space="preserve"> </v>
      </c>
      <c r="AC92" s="1">
        <f t="shared" si="65"/>
        <v>56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1004</v>
      </c>
      <c r="AP92" t="s">
        <v>1239</v>
      </c>
      <c r="AQ92" s="22">
        <v>-30.622015403654281</v>
      </c>
      <c r="AR92" s="21">
        <v>-18.10193613327813</v>
      </c>
      <c r="AS92">
        <v>20.36743744060816</v>
      </c>
      <c r="AT92">
        <v>30.622015403654281</v>
      </c>
      <c r="AU92">
        <v>18.10193613327813</v>
      </c>
      <c r="AV92" t="s">
        <v>2104</v>
      </c>
    </row>
    <row r="93" spans="1:48" x14ac:dyDescent="0.25">
      <c r="A93" s="14">
        <v>9.5999999999999855E-10</v>
      </c>
      <c r="B93" t="s">
        <v>1154</v>
      </c>
      <c r="C93" s="4">
        <v>16</v>
      </c>
      <c r="D93" s="4">
        <v>0</v>
      </c>
      <c r="E93" s="4">
        <v>12</v>
      </c>
      <c r="F93" s="4">
        <v>28</v>
      </c>
      <c r="G93" s="4">
        <v>58</v>
      </c>
      <c r="H93" s="4">
        <v>56.03</v>
      </c>
      <c r="I93" s="34">
        <v>85642.280679410178</v>
      </c>
      <c r="J93" s="35">
        <v>20.91452034341172</v>
      </c>
      <c r="K93" s="35">
        <v>20.977162111568699</v>
      </c>
      <c r="L93" s="35">
        <v>14.134223025432068</v>
      </c>
      <c r="M93" s="35">
        <v>13.764585092230268</v>
      </c>
      <c r="N93" s="4">
        <v>2.6710000000000003</v>
      </c>
      <c r="O93" s="4">
        <v>0.7924528301886925</v>
      </c>
      <c r="P93" s="35">
        <v>5.7897554881313589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/>
      </c>
      <c r="V93" s="37" t="str">
        <f t="shared" si="58"/>
        <v/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>
        <f t="shared" si="69"/>
        <v>5.789755489091359</v>
      </c>
      <c r="AH93" s="38" t="str">
        <f t="shared" si="70"/>
        <v xml:space="preserve"> </v>
      </c>
      <c r="AI93" s="1">
        <f t="shared" si="71"/>
        <v>18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1154</v>
      </c>
      <c r="AP93" t="s">
        <v>1295</v>
      </c>
      <c r="AQ93" s="22">
        <v>-30.926824709081167</v>
      </c>
      <c r="AR93" s="21">
        <v>-22.015017654557735</v>
      </c>
      <c r="AS93">
        <v>3.5159735855791574</v>
      </c>
      <c r="AT93">
        <v>30.926824709081167</v>
      </c>
      <c r="AU93">
        <v>22.015017654557735</v>
      </c>
      <c r="AV93" t="s">
        <v>2105</v>
      </c>
    </row>
    <row r="94" spans="1:48" x14ac:dyDescent="0.25">
      <c r="A94" s="14">
        <v>9.6999999999999851E-10</v>
      </c>
      <c r="B94" t="s">
        <v>955</v>
      </c>
      <c r="C94" s="4">
        <v>4</v>
      </c>
      <c r="D94" s="4">
        <v>0</v>
      </c>
      <c r="E94" s="4">
        <v>1</v>
      </c>
      <c r="F94" s="4">
        <v>5</v>
      </c>
      <c r="G94" s="4">
        <v>57</v>
      </c>
      <c r="H94" s="4">
        <v>54.75</v>
      </c>
      <c r="I94" s="34">
        <v>2264.3703999024974</v>
      </c>
      <c r="J94" s="35" t="s">
        <v>1238</v>
      </c>
      <c r="K94" s="35">
        <v>36.548731642189587</v>
      </c>
      <c r="L94" s="35">
        <v>25.360008896797154</v>
      </c>
      <c r="M94" s="35">
        <v>19.364572010869566</v>
      </c>
      <c r="N94" s="4">
        <v>1.498</v>
      </c>
      <c r="O94" s="4">
        <v>16.124031007751935</v>
      </c>
      <c r="P94" s="35">
        <v>0.84018264840182644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35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955</v>
      </c>
      <c r="AP94" t="s">
        <v>1293</v>
      </c>
      <c r="AQ94" s="22" t="e">
        <v>#VALUE!</v>
      </c>
      <c r="AR94" s="21">
        <v>-118.92267637879984</v>
      </c>
      <c r="AS94">
        <v>4.1095890410958846</v>
      </c>
      <c r="AT94" t="e">
        <v>#VALUE!</v>
      </c>
      <c r="AU94">
        <v>118.92267637879984</v>
      </c>
      <c r="AV94" t="s">
        <v>2106</v>
      </c>
    </row>
    <row r="95" spans="1:48" x14ac:dyDescent="0.25">
      <c r="A95" s="14">
        <v>9.7999999999999848E-10</v>
      </c>
      <c r="B95" t="s">
        <v>1191</v>
      </c>
      <c r="C95" s="4">
        <v>17</v>
      </c>
      <c r="D95" s="4">
        <v>0</v>
      </c>
      <c r="E95" s="4">
        <v>0</v>
      </c>
      <c r="F95" s="4">
        <v>17</v>
      </c>
      <c r="G95" s="4">
        <v>13.25</v>
      </c>
      <c r="H95" s="4">
        <v>6.98</v>
      </c>
      <c r="I95" s="34">
        <v>1168.3936252973408</v>
      </c>
      <c r="J95" s="35">
        <v>6.8431372549019613</v>
      </c>
      <c r="K95" s="35">
        <v>7.4019088016967123</v>
      </c>
      <c r="L95" s="35">
        <v>2.9963273051548742</v>
      </c>
      <c r="M95" s="35">
        <v>3.0514949784791963</v>
      </c>
      <c r="N95" s="4">
        <v>1.02</v>
      </c>
      <c r="O95" s="4">
        <v>-27.659574468085101</v>
      </c>
      <c r="P95" s="35">
        <v>1.7191977077363896</v>
      </c>
      <c r="Q95" s="36">
        <f t="shared" si="53"/>
        <v>100.00000000097999</v>
      </c>
      <c r="R95" s="36" t="str">
        <f t="shared" si="54"/>
        <v xml:space="preserve"> </v>
      </c>
      <c r="S95" s="37">
        <f t="shared" si="55"/>
        <v>0.89828080327226345</v>
      </c>
      <c r="T95" s="37" t="str">
        <f t="shared" si="56"/>
        <v/>
      </c>
      <c r="U95" s="37" t="str">
        <f t="shared" si="57"/>
        <v/>
      </c>
      <c r="V95" s="37">
        <f t="shared" si="58"/>
        <v>-0.57161330160987167</v>
      </c>
      <c r="W95" s="37" t="str">
        <f t="shared" si="59"/>
        <v/>
      </c>
      <c r="X95" s="37">
        <f t="shared" si="60"/>
        <v>-0.74133921024206462</v>
      </c>
      <c r="Y95" s="1" t="str">
        <f t="shared" si="61"/>
        <v xml:space="preserve"> </v>
      </c>
      <c r="Z95" s="1">
        <f t="shared" si="62"/>
        <v>10</v>
      </c>
      <c r="AA95" s="1" t="str">
        <f t="shared" si="63"/>
        <v xml:space="preserve"> </v>
      </c>
      <c r="AB95" s="1">
        <f t="shared" si="64"/>
        <v>6</v>
      </c>
      <c r="AC95" s="1">
        <f t="shared" si="65"/>
        <v>6</v>
      </c>
      <c r="AD95" s="1" t="str">
        <f t="shared" si="66"/>
        <v xml:space="preserve"> </v>
      </c>
      <c r="AE95" s="1">
        <f t="shared" si="67"/>
        <v>9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1191</v>
      </c>
      <c r="AP95" t="s">
        <v>1295</v>
      </c>
      <c r="AQ95" s="22">
        <v>57.16133016098717</v>
      </c>
      <c r="AR95" s="21">
        <v>74.133921024206458</v>
      </c>
      <c r="AS95">
        <v>89.828080229226344</v>
      </c>
      <c r="AT95">
        <v>-57.16133016098717</v>
      </c>
      <c r="AU95">
        <v>-74.133921024206458</v>
      </c>
      <c r="AV95" t="s">
        <v>2107</v>
      </c>
    </row>
    <row r="96" spans="1:48" x14ac:dyDescent="0.25">
      <c r="A96" s="14">
        <v>9.8999999999999844E-10</v>
      </c>
      <c r="B96" t="s">
        <v>1023</v>
      </c>
      <c r="C96" s="4">
        <v>6</v>
      </c>
      <c r="D96" s="4">
        <v>0</v>
      </c>
      <c r="E96" s="4">
        <v>6</v>
      </c>
      <c r="F96" s="4">
        <v>12</v>
      </c>
      <c r="G96" s="4">
        <v>23.5</v>
      </c>
      <c r="H96" s="4">
        <v>17.79</v>
      </c>
      <c r="I96" s="34">
        <v>1150.9533213216548</v>
      </c>
      <c r="J96" s="35">
        <v>20.565782154815505</v>
      </c>
      <c r="K96" s="35">
        <v>12.741419114890441</v>
      </c>
      <c r="L96" s="35">
        <v>9.5932736259244109</v>
      </c>
      <c r="M96" s="35">
        <v>7.5403430267200982</v>
      </c>
      <c r="N96" s="4">
        <v>0.65300000000000002</v>
      </c>
      <c r="O96" s="4">
        <v>373.18840579710144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>
        <f t="shared" si="55"/>
        <v>0.32096683629073092</v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>
        <f t="shared" si="65"/>
        <v>35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1023</v>
      </c>
      <c r="AP96" t="s">
        <v>1242</v>
      </c>
      <c r="AQ96" s="22">
        <v>-28.743691510806222</v>
      </c>
      <c r="AR96" s="21">
        <v>17.185157703680108</v>
      </c>
      <c r="AS96">
        <v>32.096683530073086</v>
      </c>
      <c r="AT96">
        <v>28.743691510806222</v>
      </c>
      <c r="AU96">
        <v>-17.185157703680108</v>
      </c>
      <c r="AV96" t="s">
        <v>2108</v>
      </c>
    </row>
    <row r="97" spans="1:48" x14ac:dyDescent="0.25">
      <c r="A97" s="14">
        <v>9.9999999999999841E-10</v>
      </c>
      <c r="B97" t="s">
        <v>1021</v>
      </c>
      <c r="C97" s="4">
        <v>8</v>
      </c>
      <c r="D97" s="4">
        <v>0</v>
      </c>
      <c r="E97" s="4">
        <v>4</v>
      </c>
      <c r="F97" s="4">
        <v>12</v>
      </c>
      <c r="G97" s="4">
        <v>4.25</v>
      </c>
      <c r="H97" s="4">
        <v>2.5099999999999998</v>
      </c>
      <c r="I97" s="34">
        <v>309.07230560010532</v>
      </c>
      <c r="J97" s="35" t="s">
        <v>1238</v>
      </c>
      <c r="K97" s="35" t="s">
        <v>1238</v>
      </c>
      <c r="L97" s="35">
        <v>5.0341439205955334</v>
      </c>
      <c r="M97" s="35">
        <v>5.3844969716915525</v>
      </c>
      <c r="N97" s="4">
        <v>-0.73699999999999999</v>
      </c>
      <c r="O97" s="4">
        <v>-28.846153846153832</v>
      </c>
      <c r="P97" s="35">
        <v>10.478087649402392</v>
      </c>
      <c r="Q97" s="36" t="str">
        <f t="shared" si="53"/>
        <v xml:space="preserve"> </v>
      </c>
      <c r="R97" s="36" t="str">
        <f t="shared" si="54"/>
        <v xml:space="preserve"> </v>
      </c>
      <c r="S97" s="37">
        <f t="shared" si="55"/>
        <v>0.69322709263346616</v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-0.56542276272149605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21</v>
      </c>
      <c r="AC97" s="1">
        <f t="shared" si="65"/>
        <v>12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>
        <f t="shared" si="69"/>
        <v>10.478087650402392</v>
      </c>
      <c r="AH97" s="38" t="str">
        <f t="shared" si="70"/>
        <v xml:space="preserve"> </v>
      </c>
      <c r="AI97" s="1">
        <f t="shared" si="71"/>
        <v>3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1021</v>
      </c>
      <c r="AP97" t="s">
        <v>1295</v>
      </c>
      <c r="AQ97" s="22" t="e">
        <v>#VALUE!</v>
      </c>
      <c r="AR97" s="21">
        <v>56.542276272149607</v>
      </c>
      <c r="AS97">
        <v>69.322709163346616</v>
      </c>
      <c r="AT97" t="e">
        <v>#VALUE!</v>
      </c>
      <c r="AU97">
        <v>-56.542276272149607</v>
      </c>
      <c r="AV97" t="s">
        <v>2109</v>
      </c>
    </row>
    <row r="98" spans="1:48" x14ac:dyDescent="0.25">
      <c r="A98" s="14">
        <v>1.0099999999999984E-9</v>
      </c>
      <c r="B98" t="s">
        <v>1082</v>
      </c>
      <c r="C98" s="4">
        <v>2</v>
      </c>
      <c r="D98" s="4">
        <v>0</v>
      </c>
      <c r="E98" s="4">
        <v>4</v>
      </c>
      <c r="F98" s="4">
        <v>6</v>
      </c>
      <c r="G98" s="4">
        <v>9</v>
      </c>
      <c r="H98" s="4">
        <v>8.67</v>
      </c>
      <c r="I98" s="34">
        <v>584.0159132371964</v>
      </c>
      <c r="J98" s="35">
        <v>33.346153846153847</v>
      </c>
      <c r="K98" s="35">
        <v>17.34</v>
      </c>
      <c r="L98" s="35">
        <v>13.245155412647376</v>
      </c>
      <c r="M98" s="35">
        <v>11.732059278668604</v>
      </c>
      <c r="N98" s="4">
        <v>0.26</v>
      </c>
      <c r="O98" s="4">
        <v>188.88888888888891</v>
      </c>
      <c r="P98" s="35">
        <v>5.5363321799307963</v>
      </c>
      <c r="Q98" s="36" t="str">
        <f t="shared" si="53"/>
        <v xml:space="preserve"> </v>
      </c>
      <c r="R98" s="36" t="str">
        <f t="shared" si="54"/>
        <v xml:space="preserve"> </v>
      </c>
      <c r="S98" s="37" t="str">
        <f t="shared" si="55"/>
        <v/>
      </c>
      <c r="T98" s="37" t="str">
        <f t="shared" si="56"/>
        <v/>
      </c>
      <c r="U98" s="37" t="str">
        <f t="shared" si="57"/>
        <v/>
      </c>
      <c r="V98" s="37" t="str">
        <f t="shared" si="58"/>
        <v/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 t="str">
        <f t="shared" si="65"/>
        <v xml:space="preserve"> 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5.5363321809407964</v>
      </c>
      <c r="AH98" s="38" t="str">
        <f t="shared" si="70"/>
        <v xml:space="preserve"> </v>
      </c>
      <c r="AI98" s="1">
        <f t="shared" si="71"/>
        <v>20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1082</v>
      </c>
      <c r="AP98" t="s">
        <v>1313</v>
      </c>
      <c r="AQ98" s="22">
        <v>-108.74999606255571</v>
      </c>
      <c r="AR98" s="21">
        <v>-14.340057363155111</v>
      </c>
      <c r="AS98">
        <v>3.8062283737024138</v>
      </c>
      <c r="AT98">
        <v>108.74999606255571</v>
      </c>
      <c r="AU98">
        <v>14.340057363155111</v>
      </c>
      <c r="AV98" t="s">
        <v>2110</v>
      </c>
    </row>
    <row r="99" spans="1:48" x14ac:dyDescent="0.25">
      <c r="A99" s="14">
        <v>1.0199999999999983E-9</v>
      </c>
      <c r="B99" t="s">
        <v>1070</v>
      </c>
      <c r="C99" s="4">
        <v>6</v>
      </c>
      <c r="D99" s="4">
        <v>0</v>
      </c>
      <c r="E99" s="4">
        <v>2</v>
      </c>
      <c r="F99" s="4">
        <v>8</v>
      </c>
      <c r="G99" s="4">
        <v>23.5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>
        <v>0</v>
      </c>
      <c r="M99" s="35">
        <v>0</v>
      </c>
      <c r="N99" s="4">
        <v>2.06</v>
      </c>
      <c r="O99" s="4">
        <v>39.66101694915254</v>
      </c>
      <c r="P99" s="35" t="s">
        <v>137</v>
      </c>
      <c r="Q99" s="36">
        <f t="shared" si="53"/>
        <v>75.000000001019998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/>
      </c>
      <c r="X99" s="37">
        <f t="shared" si="60"/>
        <v>-1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>
        <f t="shared" si="64"/>
        <v>1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50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1070</v>
      </c>
      <c r="AP99" t="s">
        <v>1254</v>
      </c>
      <c r="AQ99" s="22" t="e">
        <v>#VALUE!</v>
      </c>
      <c r="AR99" s="21">
        <v>100</v>
      </c>
      <c r="AS99" t="s">
        <v>137</v>
      </c>
      <c r="AT99" t="e">
        <v>#VALUE!</v>
      </c>
      <c r="AU99">
        <v>-100</v>
      </c>
      <c r="AV99" t="s">
        <v>2111</v>
      </c>
    </row>
    <row r="100" spans="1:48" x14ac:dyDescent="0.25">
      <c r="A100" s="14">
        <v>1.0299999999999983E-9</v>
      </c>
      <c r="B100" t="s">
        <v>1235</v>
      </c>
      <c r="C100" s="4">
        <v>2</v>
      </c>
      <c r="D100" s="4">
        <v>0</v>
      </c>
      <c r="E100" s="4">
        <v>2</v>
      </c>
      <c r="F100" s="4">
        <v>4</v>
      </c>
      <c r="G100" s="4">
        <v>19</v>
      </c>
      <c r="H100" s="4">
        <v>8.65</v>
      </c>
      <c r="I100" s="34">
        <v>629.67231401155368</v>
      </c>
      <c r="J100" s="35">
        <v>2.4875353668431734</v>
      </c>
      <c r="K100" s="35">
        <v>11.557133341528019</v>
      </c>
      <c r="L100" s="35">
        <v>1.3256556403731976</v>
      </c>
      <c r="M100" s="35">
        <v>1.3843649247121348</v>
      </c>
      <c r="N100" s="4">
        <v>2.625</v>
      </c>
      <c r="O100" s="4" t="s">
        <v>132</v>
      </c>
      <c r="P100" s="35">
        <v>9.9543930478178702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1.1965317929375145</v>
      </c>
      <c r="T100" s="37" t="str">
        <f t="shared" si="56"/>
        <v/>
      </c>
      <c r="U100" s="37" t="str">
        <f t="shared" si="57"/>
        <v/>
      </c>
      <c r="V100" s="37">
        <f t="shared" si="58"/>
        <v>-0.8442779936691639</v>
      </c>
      <c r="W100" s="37" t="str">
        <f t="shared" si="59"/>
        <v/>
      </c>
      <c r="X100" s="37">
        <f t="shared" si="60"/>
        <v>-0.88556152250253939</v>
      </c>
      <c r="Y100" s="1" t="str">
        <f t="shared" si="61"/>
        <v xml:space="preserve"> </v>
      </c>
      <c r="Z100" s="1">
        <f t="shared" si="62"/>
        <v>1</v>
      </c>
      <c r="AA100" s="1" t="str">
        <f t="shared" si="63"/>
        <v xml:space="preserve"> </v>
      </c>
      <c r="AB100" s="1">
        <f t="shared" si="64"/>
        <v>3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9.9543930488478694</v>
      </c>
      <c r="AH100" s="38" t="str">
        <f t="shared" si="70"/>
        <v xml:space="preserve"> </v>
      </c>
      <c r="AI100" s="1">
        <f t="shared" si="71"/>
        <v>4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1235</v>
      </c>
      <c r="AP100" t="s">
        <v>1295</v>
      </c>
      <c r="AQ100" s="22">
        <v>84.427799366916389</v>
      </c>
      <c r="AR100" s="21">
        <v>88.556152250253945</v>
      </c>
      <c r="AS100">
        <v>119.65317919075144</v>
      </c>
      <c r="AT100">
        <v>-84.427799366916389</v>
      </c>
      <c r="AU100">
        <v>-88.556152250253945</v>
      </c>
      <c r="AV100" t="s">
        <v>2112</v>
      </c>
    </row>
    <row r="101" spans="1:48" x14ac:dyDescent="0.25">
      <c r="A101" s="14">
        <v>1.0399999999999983E-9</v>
      </c>
      <c r="B101" t="s">
        <v>1148</v>
      </c>
      <c r="C101" s="4">
        <v>5</v>
      </c>
      <c r="D101" s="4">
        <v>0</v>
      </c>
      <c r="E101" s="4">
        <v>3</v>
      </c>
      <c r="F101" s="4">
        <v>8</v>
      </c>
      <c r="G101" s="4">
        <v>780</v>
      </c>
      <c r="H101" s="4">
        <v>628.92999999999995</v>
      </c>
      <c r="I101" s="34">
        <v>13775.957022286635</v>
      </c>
      <c r="J101" s="35">
        <v>7.4060407319511414</v>
      </c>
      <c r="K101" s="35">
        <v>7.8789811670227987</v>
      </c>
      <c r="L101" s="35" t="s">
        <v>1238</v>
      </c>
      <c r="M101" s="35" t="s">
        <v>1238</v>
      </c>
      <c r="N101" s="4">
        <v>60.258000000000003</v>
      </c>
      <c r="O101" s="4">
        <v>132.98921238835405</v>
      </c>
      <c r="P101" s="35">
        <v>2.1062757348225025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0.24020161330209602</v>
      </c>
      <c r="T101" s="37" t="str">
        <f t="shared" si="56"/>
        <v/>
      </c>
      <c r="U101" s="37" t="str">
        <f t="shared" si="57"/>
        <v/>
      </c>
      <c r="V101" s="37">
        <f t="shared" si="58"/>
        <v>-0.53637502520781855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>
        <f t="shared" si="62"/>
        <v>11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45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2.1062757358625026</v>
      </c>
      <c r="AH101" s="38" t="str">
        <f t="shared" si="70"/>
        <v xml:space="preserve"> </v>
      </c>
      <c r="AI101" s="1">
        <f t="shared" si="71"/>
        <v>88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1148</v>
      </c>
      <c r="AP101" t="s">
        <v>1246</v>
      </c>
      <c r="AQ101" s="22">
        <v>53.637502520781851</v>
      </c>
      <c r="AR101" s="21" t="e">
        <v>#VALUE!</v>
      </c>
      <c r="AS101">
        <v>24.020161226209602</v>
      </c>
      <c r="AT101">
        <v>-53.637502520781851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1071</v>
      </c>
      <c r="C102" s="4">
        <v>16</v>
      </c>
      <c r="D102" s="4">
        <v>0</v>
      </c>
      <c r="E102" s="4">
        <v>8</v>
      </c>
      <c r="F102" s="4">
        <v>24</v>
      </c>
      <c r="G102" s="4">
        <v>16</v>
      </c>
      <c r="H102" s="4">
        <v>12.18</v>
      </c>
      <c r="I102" s="34">
        <v>6338.7214301797894</v>
      </c>
      <c r="J102" s="35">
        <v>35.637731109196295</v>
      </c>
      <c r="K102" s="35">
        <v>32.375121923143105</v>
      </c>
      <c r="L102" s="35">
        <v>9.5785963146971884</v>
      </c>
      <c r="M102" s="35">
        <v>6.1573646231277666</v>
      </c>
      <c r="N102" s="4">
        <v>0.28400000000000003</v>
      </c>
      <c r="O102" s="4">
        <v>-21.1111111111111</v>
      </c>
      <c r="P102" s="35">
        <v>0.15226436757493295</v>
      </c>
      <c r="Q102" s="36" t="str">
        <f t="shared" si="53"/>
        <v xml:space="preserve"> </v>
      </c>
      <c r="R102" s="36" t="str">
        <f t="shared" si="54"/>
        <v xml:space="preserve"> </v>
      </c>
      <c r="S102" s="37">
        <f t="shared" si="55"/>
        <v>0.31362890088579631</v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>
        <f t="shared" si="65"/>
        <v>37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1071</v>
      </c>
      <c r="AP102" t="s">
        <v>1242</v>
      </c>
      <c r="AQ102" s="22">
        <v>-123.09548090749915</v>
      </c>
      <c r="AR102" s="21">
        <v>17.311860981623916</v>
      </c>
      <c r="AS102">
        <v>31.362889983579635</v>
      </c>
      <c r="AT102">
        <v>123.09548090749915</v>
      </c>
      <c r="AU102">
        <v>-17.311860981623916</v>
      </c>
      <c r="AV102" t="s">
        <v>2114</v>
      </c>
    </row>
    <row r="103" spans="1:48" x14ac:dyDescent="0.25">
      <c r="A103" s="14">
        <v>1.0599999999999982E-9</v>
      </c>
      <c r="B103" t="s">
        <v>999</v>
      </c>
      <c r="C103" s="4">
        <v>8</v>
      </c>
      <c r="D103" s="4">
        <v>0</v>
      </c>
      <c r="E103" s="4">
        <v>9</v>
      </c>
      <c r="F103" s="4">
        <v>17</v>
      </c>
      <c r="G103" s="4">
        <v>148.49330139160156</v>
      </c>
      <c r="H103" s="4">
        <v>153.18</v>
      </c>
      <c r="I103" s="34">
        <v>21808.521209146296</v>
      </c>
      <c r="J103" s="35" t="s">
        <v>1238</v>
      </c>
      <c r="K103" s="35" t="s">
        <v>1238</v>
      </c>
      <c r="L103" s="35">
        <v>33.478385670731704</v>
      </c>
      <c r="M103" s="35">
        <v>27.408217540303959</v>
      </c>
      <c r="N103" s="4">
        <v>1.7210000000000001</v>
      </c>
      <c r="O103" s="4">
        <v>47.094017094017111</v>
      </c>
      <c r="P103" s="35">
        <v>0.8786363741143407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999</v>
      </c>
      <c r="AP103" t="s">
        <v>1242</v>
      </c>
      <c r="AQ103" s="22" t="e">
        <v>#VALUE!</v>
      </c>
      <c r="AR103" s="21">
        <v>-189.00533204481195</v>
      </c>
      <c r="AS103">
        <v>-3.0596021728675038</v>
      </c>
      <c r="AT103" t="e">
        <v>#VALUE!</v>
      </c>
      <c r="AU103">
        <v>189.00533204481195</v>
      </c>
      <c r="AV103" t="s">
        <v>2115</v>
      </c>
    </row>
    <row r="104" spans="1:48" x14ac:dyDescent="0.25">
      <c r="A104" s="14">
        <v>1.0699999999999982E-9</v>
      </c>
      <c r="B104" t="s">
        <v>1067</v>
      </c>
      <c r="C104" s="4">
        <v>5</v>
      </c>
      <c r="D104" s="4">
        <v>0</v>
      </c>
      <c r="E104" s="4">
        <v>4</v>
      </c>
      <c r="F104" s="4">
        <v>9</v>
      </c>
      <c r="G104" s="4">
        <v>14</v>
      </c>
      <c r="H104" s="4">
        <v>12.72</v>
      </c>
      <c r="I104" s="34">
        <v>1998.3283460652674</v>
      </c>
      <c r="J104" s="35" t="s">
        <v>1238</v>
      </c>
      <c r="K104" s="35" t="s">
        <v>1238</v>
      </c>
      <c r="L104" s="35">
        <v>19.304312796208531</v>
      </c>
      <c r="M104" s="35">
        <v>17.018935880401447</v>
      </c>
      <c r="N104" s="4">
        <v>7.2999999999999995E-2</v>
      </c>
      <c r="O104" s="4" t="s">
        <v>132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 t="str">
        <f t="shared" si="55"/>
        <v/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 t="str">
        <f t="shared" si="65"/>
        <v xml:space="preserve"> 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1067</v>
      </c>
      <c r="AP104" t="s">
        <v>1242</v>
      </c>
      <c r="AQ104" s="22" t="e">
        <v>#VALUE!</v>
      </c>
      <c r="AR104" s="21">
        <v>-66.646306797361873</v>
      </c>
      <c r="AS104">
        <v>10.062893081761004</v>
      </c>
      <c r="AT104" t="e">
        <v>#VALUE!</v>
      </c>
      <c r="AU104">
        <v>66.646306797361873</v>
      </c>
      <c r="AV104" t="s">
        <v>2116</v>
      </c>
    </row>
    <row r="105" spans="1:48" x14ac:dyDescent="0.25">
      <c r="A105" s="14">
        <v>1.0799999999999981E-9</v>
      </c>
      <c r="B105" t="s">
        <v>1084</v>
      </c>
      <c r="C105" s="4">
        <v>8</v>
      </c>
      <c r="D105" s="4">
        <v>0</v>
      </c>
      <c r="E105" s="4">
        <v>5</v>
      </c>
      <c r="F105" s="4">
        <v>13</v>
      </c>
      <c r="G105" s="4">
        <v>10.5</v>
      </c>
      <c r="H105" s="4">
        <v>7.2</v>
      </c>
      <c r="I105" s="34">
        <v>642.94346172639018</v>
      </c>
      <c r="J105" s="35">
        <v>33.027522935779814</v>
      </c>
      <c r="K105" s="35">
        <v>27.480916030534349</v>
      </c>
      <c r="L105" s="35">
        <v>8.1823847780126844</v>
      </c>
      <c r="M105" s="35">
        <v>8.2416269165247016</v>
      </c>
      <c r="N105" s="4">
        <v>0.218</v>
      </c>
      <c r="O105" s="4">
        <v>-56.573705179282875</v>
      </c>
      <c r="P105" s="35">
        <v>7.8194444444444446</v>
      </c>
      <c r="Q105" s="36" t="str">
        <f t="shared" si="53"/>
        <v xml:space="preserve"> </v>
      </c>
      <c r="R105" s="36" t="str">
        <f t="shared" si="54"/>
        <v xml:space="preserve"> </v>
      </c>
      <c r="S105" s="37">
        <f t="shared" si="55"/>
        <v>0.45833333441333324</v>
      </c>
      <c r="T105" s="37" t="str">
        <f t="shared" si="56"/>
        <v/>
      </c>
      <c r="U105" s="37" t="str">
        <f t="shared" si="57"/>
        <v/>
      </c>
      <c r="V105" s="37" t="str">
        <f t="shared" si="58"/>
        <v/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>
        <f t="shared" si="65"/>
        <v>19</v>
      </c>
      <c r="AD105" s="1" t="str">
        <f t="shared" si="66"/>
        <v xml:space="preserve"> </v>
      </c>
      <c r="AE105" s="1" t="str">
        <f t="shared" si="67"/>
        <v xml:space="preserve"> </v>
      </c>
      <c r="AF105" s="1" t="str">
        <f t="shared" si="68"/>
        <v xml:space="preserve"> </v>
      </c>
      <c r="AG105" s="38">
        <f t="shared" si="69"/>
        <v>7.8194444455244447</v>
      </c>
      <c r="AH105" s="38" t="str">
        <f t="shared" si="70"/>
        <v xml:space="preserve"> </v>
      </c>
      <c r="AI105" s="1">
        <f t="shared" si="71"/>
        <v>8</v>
      </c>
      <c r="AJ105" s="1" t="str">
        <f t="shared" si="72"/>
        <v xml:space="preserve"> </v>
      </c>
      <c r="AK105" s="25" t="str">
        <f t="shared" si="73"/>
        <v xml:space="preserve"> </v>
      </c>
      <c r="AL105" s="25">
        <f t="shared" si="74"/>
        <v>-56.573705178202879</v>
      </c>
      <c r="AM105" s="1" t="str">
        <f t="shared" si="75"/>
        <v xml:space="preserve"> </v>
      </c>
      <c r="AN105" s="1">
        <f t="shared" si="76"/>
        <v>2</v>
      </c>
      <c r="AO105" t="s">
        <v>1084</v>
      </c>
      <c r="AP105" t="s">
        <v>1295</v>
      </c>
      <c r="AQ105" s="22">
        <v>-106.75533720046148</v>
      </c>
      <c r="AR105" s="21">
        <v>29.364789182312844</v>
      </c>
      <c r="AS105">
        <v>45.833333333333329</v>
      </c>
      <c r="AT105">
        <v>106.75533720046148</v>
      </c>
      <c r="AU105">
        <v>-29.364789182312844</v>
      </c>
      <c r="AV105" t="s">
        <v>2117</v>
      </c>
    </row>
    <row r="106" spans="1:48" x14ac:dyDescent="0.25">
      <c r="A106" s="14">
        <v>1.0899999999999981E-9</v>
      </c>
      <c r="B106" t="s">
        <v>972</v>
      </c>
      <c r="C106" s="4">
        <v>1</v>
      </c>
      <c r="D106" s="4">
        <v>0</v>
      </c>
      <c r="E106" s="4">
        <v>6</v>
      </c>
      <c r="F106" s="4">
        <v>7</v>
      </c>
      <c r="G106" s="4">
        <v>146.11849975585937</v>
      </c>
      <c r="H106" s="4">
        <v>148.01</v>
      </c>
      <c r="I106" s="34">
        <v>4784.50409492586</v>
      </c>
      <c r="J106" s="35">
        <v>36.911449662935411</v>
      </c>
      <c r="K106" s="35">
        <v>33.352524814837459</v>
      </c>
      <c r="L106" s="35">
        <v>24.794131134473048</v>
      </c>
      <c r="M106" s="35">
        <v>20.418691080813034</v>
      </c>
      <c r="N106" s="4">
        <v>3.35</v>
      </c>
      <c r="O106" s="4">
        <v>11.66666666666667</v>
      </c>
      <c r="P106" s="35">
        <v>0.56385446839957265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 t="str">
        <f t="shared" si="69"/>
        <v xml:space="preserve"> </v>
      </c>
      <c r="AH106" s="38" t="str">
        <f t="shared" si="70"/>
        <v xml:space="preserve"> </v>
      </c>
      <c r="AI106" s="1" t="str">
        <f t="shared" si="71"/>
        <v xml:space="preserve"> 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972</v>
      </c>
      <c r="AP106" t="s">
        <v>1254</v>
      </c>
      <c r="AQ106" s="22">
        <v>-131.06907643232498</v>
      </c>
      <c r="AR106" s="21">
        <v>-114.03768305188957</v>
      </c>
      <c r="AS106">
        <v>-1.2779543572330354</v>
      </c>
      <c r="AT106">
        <v>131.06907643232498</v>
      </c>
      <c r="AU106">
        <v>114.03768305188957</v>
      </c>
      <c r="AV106" t="s">
        <v>2118</v>
      </c>
    </row>
    <row r="107" spans="1:48" x14ac:dyDescent="0.25">
      <c r="A107" s="14">
        <v>1.0999999999999981E-9</v>
      </c>
      <c r="B107" t="s">
        <v>1150</v>
      </c>
      <c r="C107" s="4">
        <v>7</v>
      </c>
      <c r="D107" s="4">
        <v>2</v>
      </c>
      <c r="E107" s="4">
        <v>9</v>
      </c>
      <c r="F107" s="4">
        <v>18</v>
      </c>
      <c r="G107" s="4">
        <v>60</v>
      </c>
      <c r="H107" s="4">
        <v>58.36</v>
      </c>
      <c r="I107" s="34">
        <v>20409.697163902201</v>
      </c>
      <c r="J107" s="35">
        <v>23.12202852614897</v>
      </c>
      <c r="K107" s="35">
        <v>21.808669656203286</v>
      </c>
      <c r="L107" s="35">
        <v>13.128805211131359</v>
      </c>
      <c r="M107" s="35">
        <v>12.690510292240894</v>
      </c>
      <c r="N107" s="4">
        <v>2.6760000000000002</v>
      </c>
      <c r="O107" s="4">
        <v>4.9411764705882311</v>
      </c>
      <c r="P107" s="35">
        <v>3.3207676490747082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3.3207676501747083</v>
      </c>
      <c r="AH107" s="38" t="str">
        <f t="shared" si="70"/>
        <v xml:space="preserve"> </v>
      </c>
      <c r="AI107" s="1">
        <f t="shared" si="71"/>
        <v>66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1150</v>
      </c>
      <c r="AP107" t="s">
        <v>1250</v>
      </c>
      <c r="AQ107" s="22">
        <v>-44.746029364001558</v>
      </c>
      <c r="AR107" s="21">
        <v>-13.335653239451673</v>
      </c>
      <c r="AS107">
        <v>2.8101439342015144</v>
      </c>
      <c r="AT107">
        <v>44.746029364001558</v>
      </c>
      <c r="AU107">
        <v>13.335653239451673</v>
      </c>
      <c r="AV107" t="s">
        <v>2119</v>
      </c>
    </row>
    <row r="108" spans="1:48" x14ac:dyDescent="0.25">
      <c r="A108" s="14">
        <v>1.109999999999998E-9</v>
      </c>
      <c r="B108" t="s">
        <v>1149</v>
      </c>
      <c r="C108" s="4">
        <v>5</v>
      </c>
      <c r="D108" s="4">
        <v>0</v>
      </c>
      <c r="E108" s="4">
        <v>4</v>
      </c>
      <c r="F108" s="4">
        <v>9</v>
      </c>
      <c r="G108" s="4">
        <v>25.190200805664063</v>
      </c>
      <c r="H108" s="4">
        <v>21.37</v>
      </c>
      <c r="I108" s="34">
        <v>2634.6566014401219</v>
      </c>
      <c r="J108" s="35">
        <v>11.84589800443459</v>
      </c>
      <c r="K108" s="35">
        <v>11.938547486033519</v>
      </c>
      <c r="L108" s="35">
        <v>6.7809480666558812</v>
      </c>
      <c r="M108" s="35">
        <v>6.6181967471972207</v>
      </c>
      <c r="N108" s="4">
        <v>1.79</v>
      </c>
      <c r="O108" s="4">
        <v>8.4848484848484791</v>
      </c>
      <c r="P108" s="35">
        <v>3.9167056621431913</v>
      </c>
      <c r="Q108" s="36" t="str">
        <f t="shared" si="53"/>
        <v xml:space="preserve"> </v>
      </c>
      <c r="R108" s="36" t="str">
        <f t="shared" si="54"/>
        <v xml:space="preserve"> </v>
      </c>
      <c r="S108" s="37">
        <f t="shared" si="55"/>
        <v>0.17876466211440159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-0.41462824197769133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35</v>
      </c>
      <c r="AC108" s="1">
        <f t="shared" si="65"/>
        <v>65</v>
      </c>
      <c r="AD108" s="1" t="str">
        <f t="shared" si="66"/>
        <v xml:space="preserve"> </v>
      </c>
      <c r="AE108" s="1" t="str">
        <f t="shared" si="67"/>
        <v xml:space="preserve"> </v>
      </c>
      <c r="AF108" s="1" t="str">
        <f t="shared" si="68"/>
        <v xml:space="preserve"> </v>
      </c>
      <c r="AG108" s="38">
        <f t="shared" si="69"/>
        <v>3.9167056632531914</v>
      </c>
      <c r="AH108" s="38" t="str">
        <f t="shared" si="70"/>
        <v xml:space="preserve"> </v>
      </c>
      <c r="AI108" s="1">
        <f t="shared" si="71"/>
        <v>57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1149</v>
      </c>
      <c r="AP108" t="s">
        <v>1244</v>
      </c>
      <c r="AQ108" s="22">
        <v>25.843586843873023</v>
      </c>
      <c r="AR108" s="21">
        <v>41.46282419776913</v>
      </c>
      <c r="AS108">
        <v>17.876466100440158</v>
      </c>
      <c r="AT108">
        <v>-25.843586843873023</v>
      </c>
      <c r="AU108">
        <v>-41.46282419776913</v>
      </c>
      <c r="AV108" t="s">
        <v>2120</v>
      </c>
    </row>
    <row r="109" spans="1:48" x14ac:dyDescent="0.25">
      <c r="A109" s="14">
        <v>1.119999999999998E-9</v>
      </c>
      <c r="B109" t="s">
        <v>1158</v>
      </c>
      <c r="C109" s="4">
        <v>2</v>
      </c>
      <c r="D109" s="4">
        <v>1</v>
      </c>
      <c r="E109" s="4">
        <v>1</v>
      </c>
      <c r="F109" s="4">
        <v>4</v>
      </c>
      <c r="G109" s="4">
        <v>44</v>
      </c>
      <c r="H109" s="4">
        <v>44.51</v>
      </c>
      <c r="I109" s="34">
        <v>1860.9525525284469</v>
      </c>
      <c r="J109" s="35">
        <v>14.39055932751374</v>
      </c>
      <c r="K109" s="35">
        <v>19.668581528943879</v>
      </c>
      <c r="L109" s="35">
        <v>9.3749054134443792</v>
      </c>
      <c r="M109" s="35">
        <v>8.7308675900277013</v>
      </c>
      <c r="N109" s="4">
        <v>3.093</v>
      </c>
      <c r="O109" s="4">
        <v>29.414225941422583</v>
      </c>
      <c r="P109" s="35" t="s">
        <v>137</v>
      </c>
      <c r="Q109" s="36" t="str">
        <f t="shared" si="53"/>
        <v xml:space="preserve"> </v>
      </c>
      <c r="R109" s="36" t="str">
        <f t="shared" si="54"/>
        <v xml:space="preserve"> </v>
      </c>
      <c r="S109" s="37" t="str">
        <f t="shared" si="55"/>
        <v/>
      </c>
      <c r="T109" s="37" t="str">
        <f t="shared" si="56"/>
        <v/>
      </c>
      <c r="U109" s="37" t="str">
        <f t="shared" si="57"/>
        <v/>
      </c>
      <c r="V109" s="37" t="str">
        <f t="shared" si="58"/>
        <v/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 t="str">
        <f t="shared" si="65"/>
        <v xml:space="preserve"> 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1158</v>
      </c>
      <c r="AP109" t="s">
        <v>1248</v>
      </c>
      <c r="AQ109" s="22">
        <v>9.9137724603596826</v>
      </c>
      <c r="AR109" s="21">
        <v>19.070241960027545</v>
      </c>
      <c r="AS109">
        <v>-1.1458099303527258</v>
      </c>
      <c r="AT109">
        <v>-9.9137724603596826</v>
      </c>
      <c r="AU109">
        <v>-19.070241960027545</v>
      </c>
      <c r="AV109" t="s">
        <v>2121</v>
      </c>
    </row>
    <row r="110" spans="1:48" x14ac:dyDescent="0.25">
      <c r="A110" s="14">
        <v>1.129999999999998E-9</v>
      </c>
      <c r="B110" t="s">
        <v>1172</v>
      </c>
      <c r="C110" s="4">
        <v>10</v>
      </c>
      <c r="D110" s="4">
        <v>0</v>
      </c>
      <c r="E110" s="4">
        <v>5</v>
      </c>
      <c r="F110" s="4">
        <v>15</v>
      </c>
      <c r="G110" s="4">
        <v>30</v>
      </c>
      <c r="H110" s="4">
        <v>27.97</v>
      </c>
      <c r="I110" s="34">
        <v>3075.8233637980929</v>
      </c>
      <c r="J110" s="35">
        <v>21.885758998435055</v>
      </c>
      <c r="K110" s="35">
        <v>28.195564516129032</v>
      </c>
      <c r="L110" s="35">
        <v>11.635129601394031</v>
      </c>
      <c r="M110" s="35">
        <v>12.035762407112827</v>
      </c>
      <c r="N110" s="4">
        <v>1.278</v>
      </c>
      <c r="O110" s="4">
        <v>13.903743315508013</v>
      </c>
      <c r="P110" s="35">
        <v>4.7264926707186277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4.7264926718486278</v>
      </c>
      <c r="AH110" s="38" t="str">
        <f t="shared" si="70"/>
        <v xml:space="preserve"> </v>
      </c>
      <c r="AI110" s="1">
        <f t="shared" si="71"/>
        <v>42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1172</v>
      </c>
      <c r="AP110" t="s">
        <v>1295</v>
      </c>
      <c r="AQ110" s="22">
        <v>-37.006868193175755</v>
      </c>
      <c r="AR110" s="21">
        <v>-0.44135720603306616</v>
      </c>
      <c r="AS110">
        <v>7.2577761887737013</v>
      </c>
      <c r="AT110">
        <v>37.006868193175755</v>
      </c>
      <c r="AU110">
        <v>0.44135720603306616</v>
      </c>
      <c r="AV110" t="s">
        <v>2122</v>
      </c>
    </row>
    <row r="111" spans="1:48" x14ac:dyDescent="0.25">
      <c r="A111" s="14">
        <v>1.1399999999999979E-9</v>
      </c>
      <c r="B111" t="s">
        <v>1145</v>
      </c>
      <c r="C111" s="4">
        <v>11</v>
      </c>
      <c r="D111" s="4">
        <v>2</v>
      </c>
      <c r="E111" s="4">
        <v>7</v>
      </c>
      <c r="F111" s="4">
        <v>20</v>
      </c>
      <c r="G111" s="4">
        <v>115</v>
      </c>
      <c r="H111" s="4">
        <v>102.94</v>
      </c>
      <c r="I111" s="34">
        <v>20916.687289941088</v>
      </c>
      <c r="J111" s="35">
        <v>21.82782018659881</v>
      </c>
      <c r="K111" s="35">
        <v>20.291740587423615</v>
      </c>
      <c r="L111" s="35">
        <v>13.641668970045345</v>
      </c>
      <c r="M111" s="35">
        <v>12.472161521161318</v>
      </c>
      <c r="N111" s="4">
        <v>5.0730000000000004</v>
      </c>
      <c r="O111" s="4">
        <v>7.9361702127659628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1145</v>
      </c>
      <c r="AP111" t="s">
        <v>1293</v>
      </c>
      <c r="AQ111" s="22">
        <v>-36.644165891780347</v>
      </c>
      <c r="AR111" s="21">
        <v>-17.762998165711586</v>
      </c>
      <c r="AS111">
        <v>11.715562463571016</v>
      </c>
      <c r="AT111">
        <v>36.644165891780347</v>
      </c>
      <c r="AU111">
        <v>17.762998165711586</v>
      </c>
      <c r="AV111" t="s">
        <v>2123</v>
      </c>
    </row>
    <row r="112" spans="1:48" x14ac:dyDescent="0.25">
      <c r="A112" s="14">
        <v>1.1499999999999979E-9</v>
      </c>
      <c r="B112" t="s">
        <v>966</v>
      </c>
      <c r="C112" s="4">
        <v>2</v>
      </c>
      <c r="D112" s="4">
        <v>2</v>
      </c>
      <c r="E112" s="4">
        <v>10</v>
      </c>
      <c r="F112" s="4">
        <v>14</v>
      </c>
      <c r="G112" s="4">
        <v>39.969001770019531</v>
      </c>
      <c r="H112" s="4">
        <v>36.89</v>
      </c>
      <c r="I112" s="34">
        <v>5542.3099991003464</v>
      </c>
      <c r="J112" s="35">
        <v>16.796028132471552</v>
      </c>
      <c r="K112" s="35">
        <v>14.33238015627269</v>
      </c>
      <c r="L112" s="35">
        <v>11.731682971014493</v>
      </c>
      <c r="M112" s="35">
        <v>10.584665701237951</v>
      </c>
      <c r="N112" s="4">
        <v>1.6580000000000001</v>
      </c>
      <c r="O112" s="4">
        <v>-10.860215053763438</v>
      </c>
      <c r="P112" s="35">
        <v>2.1832951984938065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/>
      </c>
      <c r="X112" s="37" t="str">
        <f t="shared" si="60"/>
        <v/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2.1832951996438066</v>
      </c>
      <c r="AH112" s="38" t="str">
        <f t="shared" si="70"/>
        <v xml:space="preserve"> </v>
      </c>
      <c r="AI112" s="1">
        <f t="shared" si="71"/>
        <v>85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966</v>
      </c>
      <c r="AP112" t="s">
        <v>1248</v>
      </c>
      <c r="AQ112" s="22">
        <v>-5.1446839325493654</v>
      </c>
      <c r="AR112" s="21">
        <v>-1.2748633052116487</v>
      </c>
      <c r="AS112">
        <v>8.3464401464340874</v>
      </c>
      <c r="AT112">
        <v>5.1446839325493654</v>
      </c>
      <c r="AU112">
        <v>1.2748633052116487</v>
      </c>
      <c r="AV112" t="s">
        <v>2124</v>
      </c>
    </row>
    <row r="113" spans="1:48" x14ac:dyDescent="0.25">
      <c r="A113" s="14">
        <v>1.1599999999999979E-9</v>
      </c>
      <c r="B113" t="s">
        <v>1036</v>
      </c>
      <c r="C113" s="4">
        <v>10</v>
      </c>
      <c r="D113" s="4">
        <v>1</v>
      </c>
      <c r="E113" s="4">
        <v>4</v>
      </c>
      <c r="F113" s="4">
        <v>15</v>
      </c>
      <c r="G113" s="4">
        <v>53</v>
      </c>
      <c r="H113" s="4">
        <v>41.07</v>
      </c>
      <c r="I113" s="34">
        <v>3401.8668904487058</v>
      </c>
      <c r="J113" s="35">
        <v>31.640986132511557</v>
      </c>
      <c r="K113" s="35">
        <v>28.580375782881003</v>
      </c>
      <c r="L113" s="35">
        <v>21.417274754683316</v>
      </c>
      <c r="M113" s="35">
        <v>17.904829556047755</v>
      </c>
      <c r="N113" s="4">
        <v>1.4370000000000001</v>
      </c>
      <c r="O113" s="4">
        <v>5.6617647058823497</v>
      </c>
      <c r="P113" s="35" t="s">
        <v>137</v>
      </c>
      <c r="Q113" s="36" t="str">
        <f t="shared" si="53"/>
        <v xml:space="preserve"> </v>
      </c>
      <c r="R113" s="36" t="str">
        <f t="shared" si="54"/>
        <v xml:space="preserve"> </v>
      </c>
      <c r="S113" s="37">
        <f t="shared" si="55"/>
        <v>0.29047967001804731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38</v>
      </c>
      <c r="AD113" s="1" t="str">
        <f t="shared" si="66"/>
        <v xml:space="preserve"> </v>
      </c>
      <c r="AE113" s="1" t="str">
        <f t="shared" si="67"/>
        <v xml:space="preserve"> 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1036</v>
      </c>
      <c r="AP113" t="s">
        <v>1248</v>
      </c>
      <c r="AQ113" s="22">
        <v>-98.07548903691621</v>
      </c>
      <c r="AR113" s="21">
        <v>-84.886650833452151</v>
      </c>
      <c r="AS113">
        <v>29.047966885804733</v>
      </c>
      <c r="AT113">
        <v>98.07548903691621</v>
      </c>
      <c r="AU113">
        <v>84.886650833452151</v>
      </c>
      <c r="AV113" t="s">
        <v>2125</v>
      </c>
    </row>
    <row r="114" spans="1:48" x14ac:dyDescent="0.25">
      <c r="A114" s="14">
        <v>1.1699999999999978E-9</v>
      </c>
      <c r="B114" t="s">
        <v>1065</v>
      </c>
      <c r="C114" s="4">
        <v>9</v>
      </c>
      <c r="D114" s="4">
        <v>0</v>
      </c>
      <c r="E114" s="4">
        <v>1</v>
      </c>
      <c r="F114" s="4">
        <v>10</v>
      </c>
      <c r="G114" s="4">
        <v>73</v>
      </c>
      <c r="H114" s="4">
        <v>74.040000000000006</v>
      </c>
      <c r="I114" s="34">
        <v>3020.5717162054893</v>
      </c>
      <c r="J114" s="35">
        <v>10.622668579626975</v>
      </c>
      <c r="K114" s="35">
        <v>14.517647058823529</v>
      </c>
      <c r="L114" s="35">
        <v>22.875311601150528</v>
      </c>
      <c r="M114" s="35">
        <v>18.980867143993635</v>
      </c>
      <c r="N114" s="4">
        <v>6.97</v>
      </c>
      <c r="O114" s="4">
        <v>155.31135531135533</v>
      </c>
      <c r="P114" s="35">
        <v>3.9168017287952455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-0.33501115768806122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23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19</v>
      </c>
      <c r="AF114" s="1" t="str">
        <f t="shared" si="68"/>
        <v xml:space="preserve"> </v>
      </c>
      <c r="AG114" s="38">
        <f t="shared" si="69"/>
        <v>3.9168017299652456</v>
      </c>
      <c r="AH114" s="38" t="str">
        <f t="shared" si="70"/>
        <v xml:space="preserve"> </v>
      </c>
      <c r="AI114" s="1">
        <f t="shared" si="71"/>
        <v>56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1065</v>
      </c>
      <c r="AP114" t="s">
        <v>1254</v>
      </c>
      <c r="AQ114" s="22">
        <v>33.501115768806123</v>
      </c>
      <c r="AR114" s="21">
        <v>-97.4732918707832</v>
      </c>
      <c r="AS114">
        <v>-1.4046461372231311</v>
      </c>
      <c r="AT114">
        <v>-33.501115768806123</v>
      </c>
      <c r="AU114">
        <v>97.4732918707832</v>
      </c>
      <c r="AV114" t="s">
        <v>2126</v>
      </c>
    </row>
    <row r="115" spans="1:48" x14ac:dyDescent="0.25">
      <c r="A115" s="14">
        <v>1.1799999999999978E-9</v>
      </c>
      <c r="B115" t="s">
        <v>1054</v>
      </c>
      <c r="C115" s="4">
        <v>8</v>
      </c>
      <c r="D115" s="4">
        <v>0</v>
      </c>
      <c r="E115" s="4">
        <v>5</v>
      </c>
      <c r="F115" s="4">
        <v>13</v>
      </c>
      <c r="G115" s="4">
        <v>2.2249999046325684</v>
      </c>
      <c r="H115" s="4">
        <v>1.22</v>
      </c>
      <c r="I115" s="34">
        <v>342.7423557133414</v>
      </c>
      <c r="J115" s="35">
        <v>14.168665206429994</v>
      </c>
      <c r="K115" s="35">
        <v>8.855415754018745</v>
      </c>
      <c r="L115" s="35">
        <v>2.6922066549912431</v>
      </c>
      <c r="M115" s="35">
        <v>2.5952447945976362</v>
      </c>
      <c r="N115" s="4">
        <v>6.5000000000000002E-2</v>
      </c>
      <c r="O115" s="4">
        <v>-75</v>
      </c>
      <c r="P115" s="35">
        <v>0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0.82377041481325286</v>
      </c>
      <c r="T115" s="37" t="str">
        <f t="shared" si="56"/>
        <v/>
      </c>
      <c r="U115" s="37" t="str">
        <f t="shared" si="57"/>
        <v/>
      </c>
      <c r="V115" s="37" t="str">
        <f t="shared" si="58"/>
        <v/>
      </c>
      <c r="W115" s="37" t="str">
        <f t="shared" si="59"/>
        <v/>
      </c>
      <c r="X115" s="37">
        <f t="shared" si="60"/>
        <v>-0.76759271312797694</v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>
        <f t="shared" si="64"/>
        <v>4</v>
      </c>
      <c r="AC115" s="1">
        <f t="shared" si="65"/>
        <v>8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>
        <f t="shared" si="74"/>
        <v>-74.999999998820002</v>
      </c>
      <c r="AM115" s="1" t="str">
        <f t="shared" si="75"/>
        <v xml:space="preserve"> </v>
      </c>
      <c r="AN115" s="1">
        <f t="shared" si="76"/>
        <v>6</v>
      </c>
      <c r="AO115" t="s">
        <v>1054</v>
      </c>
      <c r="AP115" t="s">
        <v>1295</v>
      </c>
      <c r="AQ115" s="22">
        <v>11.30285010680252</v>
      </c>
      <c r="AR115" s="21">
        <v>76.759271312797694</v>
      </c>
      <c r="AS115">
        <v>82.37704136332529</v>
      </c>
      <c r="AT115">
        <v>-11.30285010680252</v>
      </c>
      <c r="AU115">
        <v>-76.759271312797694</v>
      </c>
      <c r="AV115" t="s">
        <v>2127</v>
      </c>
    </row>
    <row r="116" spans="1:48" x14ac:dyDescent="0.25">
      <c r="A116" s="14">
        <v>1.1899999999999978E-9</v>
      </c>
      <c r="B116" t="s">
        <v>1034</v>
      </c>
      <c r="C116" s="4">
        <v>7</v>
      </c>
      <c r="D116" s="4">
        <v>0</v>
      </c>
      <c r="E116" s="4">
        <v>0</v>
      </c>
      <c r="F116" s="4">
        <v>7</v>
      </c>
      <c r="G116" s="4">
        <v>10.25</v>
      </c>
      <c r="H116" s="4">
        <v>7.54</v>
      </c>
      <c r="I116" s="34">
        <v>772.02781849458654</v>
      </c>
      <c r="J116" s="35" t="s">
        <v>1238</v>
      </c>
      <c r="K116" s="35">
        <v>37.326732673267323</v>
      </c>
      <c r="L116" s="35" t="s">
        <v>1238</v>
      </c>
      <c r="M116" s="35">
        <v>12.000370823599214</v>
      </c>
      <c r="N116" s="4">
        <v>0.17899999999999999</v>
      </c>
      <c r="O116" s="4">
        <v>38.759689922480611</v>
      </c>
      <c r="P116" s="35" t="s">
        <v>137</v>
      </c>
      <c r="Q116" s="36">
        <f t="shared" si="53"/>
        <v>100.00000000119</v>
      </c>
      <c r="R116" s="36" t="str">
        <f t="shared" si="54"/>
        <v xml:space="preserve"> </v>
      </c>
      <c r="S116" s="37">
        <f t="shared" si="55"/>
        <v>0.35941644681334217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 xml:space="preserve"> </v>
      </c>
      <c r="X116" s="37" t="str">
        <f t="shared" si="60"/>
        <v xml:space="preserve"> </v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28</v>
      </c>
      <c r="AD116" s="1" t="str">
        <f t="shared" si="66"/>
        <v xml:space="preserve"> </v>
      </c>
      <c r="AE116" s="1">
        <f t="shared" si="67"/>
        <v>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1034</v>
      </c>
      <c r="AP116" t="s">
        <v>1313</v>
      </c>
      <c r="AQ116" s="22" t="e">
        <v>#VALUE!</v>
      </c>
      <c r="AR116" s="21" t="e">
        <v>#VALUE!</v>
      </c>
      <c r="AS116">
        <v>35.941644562334218</v>
      </c>
      <c r="AT116" t="e">
        <v>#VALUE!</v>
      </c>
      <c r="AU116" t="e">
        <v>#VALUE!</v>
      </c>
      <c r="AV116" t="s">
        <v>2128</v>
      </c>
    </row>
    <row r="117" spans="1:48" x14ac:dyDescent="0.25">
      <c r="A117" s="14">
        <v>1.1999999999999977E-9</v>
      </c>
      <c r="B117" t="s">
        <v>1152</v>
      </c>
      <c r="C117" s="4">
        <v>0</v>
      </c>
      <c r="D117" s="4">
        <v>1</v>
      </c>
      <c r="E117" s="4">
        <v>11</v>
      </c>
      <c r="F117" s="4">
        <v>12</v>
      </c>
      <c r="G117" s="4">
        <v>35</v>
      </c>
      <c r="H117" s="4">
        <v>34.75</v>
      </c>
      <c r="I117" s="34">
        <v>24324.768826553482</v>
      </c>
      <c r="J117" s="35">
        <v>11.747802569303582</v>
      </c>
      <c r="K117" s="35">
        <v>10.917373546968268</v>
      </c>
      <c r="L117" s="35" t="s">
        <v>1238</v>
      </c>
      <c r="M117" s="35" t="s">
        <v>1238</v>
      </c>
      <c r="N117" s="4">
        <v>3.1830000000000003</v>
      </c>
      <c r="O117" s="4">
        <v>8.1182065217391415</v>
      </c>
      <c r="P117" s="35">
        <v>4.9352517985611515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 t="str">
        <f t="shared" si="58"/>
        <v/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 t="str">
        <f t="shared" si="62"/>
        <v xml:space="preserve"> 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4.9352517997611516</v>
      </c>
      <c r="AH117" s="38" t="str">
        <f t="shared" si="70"/>
        <v xml:space="preserve"> </v>
      </c>
      <c r="AI117" s="1">
        <f t="shared" si="71"/>
        <v>37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1152</v>
      </c>
      <c r="AP117" t="s">
        <v>1246</v>
      </c>
      <c r="AQ117" s="22">
        <v>26.457673307692133</v>
      </c>
      <c r="AR117" s="21" t="e">
        <v>#VALUE!</v>
      </c>
      <c r="AS117">
        <v>0.7194244604316502</v>
      </c>
      <c r="AT117">
        <v>-26.457673307692133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987</v>
      </c>
      <c r="C118" s="4">
        <v>2</v>
      </c>
      <c r="D118" s="4">
        <v>2</v>
      </c>
      <c r="E118" s="4">
        <v>11</v>
      </c>
      <c r="F118" s="4">
        <v>15</v>
      </c>
      <c r="G118" s="4">
        <v>28</v>
      </c>
      <c r="H118" s="4">
        <v>29.3</v>
      </c>
      <c r="I118" s="34">
        <v>13203.168276969387</v>
      </c>
      <c r="J118" s="35">
        <v>19.704102219233356</v>
      </c>
      <c r="K118" s="35">
        <v>20.794889992902768</v>
      </c>
      <c r="L118" s="35">
        <v>13.567888617705792</v>
      </c>
      <c r="M118" s="35">
        <v>12.780061753448502</v>
      </c>
      <c r="N118" s="4">
        <v>1.409</v>
      </c>
      <c r="O118" s="4">
        <v>-7.9084967320261432</v>
      </c>
      <c r="P118" s="35">
        <v>3.4129692832764502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3.4129692844864503</v>
      </c>
      <c r="AH118" s="38" t="str">
        <f t="shared" si="70"/>
        <v xml:space="preserve"> </v>
      </c>
      <c r="AI118" s="1">
        <f t="shared" si="71"/>
        <v>64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987</v>
      </c>
      <c r="AP118" t="s">
        <v>1250</v>
      </c>
      <c r="AQ118" s="22">
        <v>-23.349495706701397</v>
      </c>
      <c r="AR118" s="21">
        <v>-17.126082293005183</v>
      </c>
      <c r="AS118">
        <v>-4.4368600682593851</v>
      </c>
      <c r="AT118">
        <v>23.349495706701397</v>
      </c>
      <c r="AU118">
        <v>17.126082293005183</v>
      </c>
      <c r="AV118" t="s">
        <v>2130</v>
      </c>
    </row>
    <row r="119" spans="1:48" x14ac:dyDescent="0.25">
      <c r="A119" s="14">
        <v>1.2199999999999976E-9</v>
      </c>
      <c r="B119" t="s">
        <v>1055</v>
      </c>
      <c r="C119" s="4">
        <v>0</v>
      </c>
      <c r="D119" s="4">
        <v>0</v>
      </c>
      <c r="E119" s="4">
        <v>4</v>
      </c>
      <c r="F119" s="4">
        <v>4</v>
      </c>
      <c r="G119" s="4">
        <v>11</v>
      </c>
      <c r="H119" s="4">
        <v>10.94</v>
      </c>
      <c r="I119" s="34">
        <v>1526.7524353161123</v>
      </c>
      <c r="J119" s="35" t="s">
        <v>1238</v>
      </c>
      <c r="K119" s="35" t="s">
        <v>1238</v>
      </c>
      <c r="L119" s="35">
        <v>21.445800747198007</v>
      </c>
      <c r="M119" s="35">
        <v>22.4231484375</v>
      </c>
      <c r="N119" s="4">
        <v>-1.772</v>
      </c>
      <c r="O119" s="4">
        <v>-77.2</v>
      </c>
      <c r="P119" s="35">
        <v>0.45703839122486289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>
        <f t="shared" si="74"/>
        <v>-77.199999998780001</v>
      </c>
      <c r="AM119" s="1" t="str">
        <f t="shared" si="75"/>
        <v xml:space="preserve"> </v>
      </c>
      <c r="AN119" s="1">
        <f t="shared" si="76"/>
        <v>8</v>
      </c>
      <c r="AO119" t="s">
        <v>1055</v>
      </c>
      <c r="AP119" t="s">
        <v>1248</v>
      </c>
      <c r="AQ119" s="22" t="e">
        <v>#VALUE!</v>
      </c>
      <c r="AR119" s="21">
        <v>-85.132904162979429</v>
      </c>
      <c r="AS119">
        <v>0.54844606946984342</v>
      </c>
      <c r="AT119" t="e">
        <v>#VALUE!</v>
      </c>
      <c r="AU119">
        <v>85.132904162979429</v>
      </c>
      <c r="AV119" t="s">
        <v>2131</v>
      </c>
    </row>
    <row r="120" spans="1:48" x14ac:dyDescent="0.25">
      <c r="A120" s="14">
        <v>1.2299999999999976E-9</v>
      </c>
      <c r="B120" t="s">
        <v>1078</v>
      </c>
      <c r="C120" s="4">
        <v>12</v>
      </c>
      <c r="D120" s="4">
        <v>1</v>
      </c>
      <c r="E120" s="4">
        <v>6</v>
      </c>
      <c r="F120" s="4">
        <v>19</v>
      </c>
      <c r="G120" s="4">
        <v>7.25</v>
      </c>
      <c r="H120" s="4">
        <v>4.13</v>
      </c>
      <c r="I120" s="34">
        <v>814.56479605874904</v>
      </c>
      <c r="J120" s="35" t="s">
        <v>1238</v>
      </c>
      <c r="K120" s="35" t="s">
        <v>1238</v>
      </c>
      <c r="L120" s="35">
        <v>4.1357297202103247</v>
      </c>
      <c r="M120" s="35">
        <v>3.803388174807198</v>
      </c>
      <c r="N120" s="4">
        <v>-0.16200000000000001</v>
      </c>
      <c r="O120" s="4" t="s">
        <v>132</v>
      </c>
      <c r="P120" s="35">
        <v>0.54527602819207222</v>
      </c>
      <c r="Q120" s="36" t="str">
        <f t="shared" si="53"/>
        <v xml:space="preserve"> </v>
      </c>
      <c r="R120" s="36" t="str">
        <f t="shared" si="54"/>
        <v xml:space="preserve"> </v>
      </c>
      <c r="S120" s="37">
        <f t="shared" si="55"/>
        <v>0.75544794311861996</v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-0.6429792186539266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12</v>
      </c>
      <c r="AC120" s="1">
        <f t="shared" si="65"/>
        <v>10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1078</v>
      </c>
      <c r="AP120" t="s">
        <v>1242</v>
      </c>
      <c r="AQ120" s="22" t="e">
        <v>#VALUE!</v>
      </c>
      <c r="AR120" s="21">
        <v>64.297921865392667</v>
      </c>
      <c r="AS120">
        <v>75.544794188861999</v>
      </c>
      <c r="AT120" t="e">
        <v>#VALUE!</v>
      </c>
      <c r="AU120">
        <v>-64.297921865392667</v>
      </c>
      <c r="AV120" t="s">
        <v>2132</v>
      </c>
    </row>
    <row r="121" spans="1:48" x14ac:dyDescent="0.25">
      <c r="A121" s="14">
        <v>1.2399999999999976E-9</v>
      </c>
      <c r="B121" t="s">
        <v>1053</v>
      </c>
      <c r="C121" s="4">
        <v>3</v>
      </c>
      <c r="D121" s="4">
        <v>1</v>
      </c>
      <c r="E121" s="4">
        <v>4</v>
      </c>
      <c r="F121" s="4">
        <v>8</v>
      </c>
      <c r="G121" s="4">
        <v>35</v>
      </c>
      <c r="H121" s="4">
        <v>31.84</v>
      </c>
      <c r="I121" s="34">
        <v>1272.762600641928</v>
      </c>
      <c r="J121" s="35">
        <v>12.880258899676376</v>
      </c>
      <c r="K121" s="35">
        <v>9.8514851485148505</v>
      </c>
      <c r="L121" s="35" t="s">
        <v>1238</v>
      </c>
      <c r="M121" s="35" t="s">
        <v>1238</v>
      </c>
      <c r="N121" s="4">
        <v>2.472</v>
      </c>
      <c r="O121" s="4">
        <v>49.455864570737589</v>
      </c>
      <c r="P121" s="35">
        <v>1.1871859296482412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 t="str">
        <f t="shared" si="58"/>
        <v/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1053</v>
      </c>
      <c r="AP121" t="s">
        <v>1246</v>
      </c>
      <c r="AQ121" s="22">
        <v>19.368392319036122</v>
      </c>
      <c r="AR121" s="21" t="e">
        <v>#VALUE!</v>
      </c>
      <c r="AS121">
        <v>9.9246231155778908</v>
      </c>
      <c r="AT121">
        <v>-19.368392319036122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980</v>
      </c>
      <c r="C122" s="4">
        <v>3</v>
      </c>
      <c r="D122" s="4">
        <v>6</v>
      </c>
      <c r="E122" s="4">
        <v>8</v>
      </c>
      <c r="F122" s="4">
        <v>17</v>
      </c>
      <c r="G122" s="4">
        <v>2</v>
      </c>
      <c r="H122" s="4">
        <v>2</v>
      </c>
      <c r="I122" s="34">
        <v>428.95118811804588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-0.39600000000000002</v>
      </c>
      <c r="O122" s="4">
        <v>-2.3255813953488391</v>
      </c>
      <c r="P122" s="35">
        <v>0</v>
      </c>
      <c r="Q122" s="36" t="str">
        <f t="shared" si="53"/>
        <v xml:space="preserve"> </v>
      </c>
      <c r="R122" s="36" t="str">
        <f t="shared" si="54"/>
        <v xml:space="preserve"> </v>
      </c>
      <c r="S122" s="37" t="str">
        <f t="shared" si="55"/>
        <v/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 t="str">
        <f t="shared" si="65"/>
        <v xml:space="preserve"> 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980</v>
      </c>
      <c r="AP122" t="s">
        <v>1313</v>
      </c>
      <c r="AQ122" s="22" t="e">
        <v>#VALUE!</v>
      </c>
      <c r="AR122" s="21" t="e">
        <v>#VALUE!</v>
      </c>
      <c r="AS122">
        <v>0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956</v>
      </c>
      <c r="C123" s="4">
        <v>6</v>
      </c>
      <c r="D123" s="4">
        <v>0</v>
      </c>
      <c r="E123" s="4">
        <v>2</v>
      </c>
      <c r="F123" s="4">
        <v>8</v>
      </c>
      <c r="G123" s="4">
        <v>25</v>
      </c>
      <c r="H123" s="4">
        <v>21.48</v>
      </c>
      <c r="I123" s="34">
        <v>4632.2634483270749</v>
      </c>
      <c r="J123" s="35" t="s">
        <v>1238</v>
      </c>
      <c r="K123" s="35" t="s">
        <v>1238</v>
      </c>
      <c r="L123" s="35">
        <v>16.186466233766232</v>
      </c>
      <c r="M123" s="35">
        <v>15.444335811648079</v>
      </c>
      <c r="N123" s="4" t="s">
        <v>132</v>
      </c>
      <c r="O123" s="4" t="s">
        <v>132</v>
      </c>
      <c r="P123" s="35">
        <v>6.4245810055865924</v>
      </c>
      <c r="Q123" s="36">
        <f t="shared" si="53"/>
        <v>75.000000001260005</v>
      </c>
      <c r="R123" s="36" t="str">
        <f t="shared" si="54"/>
        <v xml:space="preserve"> </v>
      </c>
      <c r="S123" s="37">
        <f t="shared" si="55"/>
        <v>0.16387337183728123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72</v>
      </c>
      <c r="AD123" s="1" t="str">
        <f t="shared" si="66"/>
        <v xml:space="preserve"> </v>
      </c>
      <c r="AE123" s="1">
        <f t="shared" si="67"/>
        <v>49</v>
      </c>
      <c r="AF123" s="1" t="str">
        <f t="shared" si="68"/>
        <v xml:space="preserve"> </v>
      </c>
      <c r="AG123" s="38">
        <f t="shared" si="69"/>
        <v>6.4245810068465925</v>
      </c>
      <c r="AH123" s="38" t="str">
        <f t="shared" si="70"/>
        <v xml:space="preserve"> </v>
      </c>
      <c r="AI123" s="1">
        <f t="shared" si="71"/>
        <v>11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956</v>
      </c>
      <c r="AP123" t="s">
        <v>1254</v>
      </c>
      <c r="AQ123" s="22" t="e">
        <v>#VALUE!</v>
      </c>
      <c r="AR123" s="21">
        <v>-39.731201334819467</v>
      </c>
      <c r="AS123">
        <v>16.387337057728125</v>
      </c>
      <c r="AT123" t="e">
        <v>#VALUE!</v>
      </c>
      <c r="AU123">
        <v>39.731201334819467</v>
      </c>
      <c r="AV123" t="s">
        <v>2135</v>
      </c>
    </row>
    <row r="124" spans="1:48" x14ac:dyDescent="0.25">
      <c r="A124" s="14">
        <v>1.2699999999999975E-9</v>
      </c>
      <c r="B124" t="s">
        <v>974</v>
      </c>
      <c r="C124" s="4">
        <v>2</v>
      </c>
      <c r="D124" s="4">
        <v>8</v>
      </c>
      <c r="E124" s="4">
        <v>11</v>
      </c>
      <c r="F124" s="4">
        <v>21</v>
      </c>
      <c r="G124" s="4">
        <v>11</v>
      </c>
      <c r="H124" s="4">
        <v>8.2799999999999994</v>
      </c>
      <c r="I124" s="34">
        <v>6282.4850938485533</v>
      </c>
      <c r="J124" s="35">
        <v>8.4317718940936857</v>
      </c>
      <c r="K124" s="35">
        <v>11.204330175913396</v>
      </c>
      <c r="L124" s="35">
        <v>3.7484637367729974</v>
      </c>
      <c r="M124" s="35">
        <v>3.6726765466355551</v>
      </c>
      <c r="N124" s="4">
        <v>0.98199999999999998</v>
      </c>
      <c r="O124" s="4">
        <v>-30.354609929078013</v>
      </c>
      <c r="P124" s="35">
        <v>6.2077294685990339</v>
      </c>
      <c r="Q124" s="36" t="str">
        <f t="shared" si="53"/>
        <v xml:space="preserve"> </v>
      </c>
      <c r="R124" s="36" t="str">
        <f t="shared" si="54"/>
        <v xml:space="preserve"> </v>
      </c>
      <c r="S124" s="37">
        <f t="shared" si="55"/>
        <v>0.32850241672893732</v>
      </c>
      <c r="T124" s="37" t="str">
        <f t="shared" si="56"/>
        <v/>
      </c>
      <c r="U124" s="37" t="str">
        <f t="shared" si="57"/>
        <v/>
      </c>
      <c r="V124" s="37">
        <f t="shared" si="58"/>
        <v>-0.4721633092041172</v>
      </c>
      <c r="W124" s="37" t="str">
        <f t="shared" si="59"/>
        <v/>
      </c>
      <c r="X124" s="37">
        <f t="shared" si="60"/>
        <v>-0.67641032110723653</v>
      </c>
      <c r="Y124" s="1" t="str">
        <f t="shared" si="61"/>
        <v xml:space="preserve"> </v>
      </c>
      <c r="Z124" s="1">
        <f t="shared" si="62"/>
        <v>12</v>
      </c>
      <c r="AA124" s="1" t="str">
        <f t="shared" si="63"/>
        <v xml:space="preserve"> </v>
      </c>
      <c r="AB124" s="1">
        <f t="shared" si="64"/>
        <v>9</v>
      </c>
      <c r="AC124" s="1">
        <f t="shared" si="65"/>
        <v>32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6.207729469869034</v>
      </c>
      <c r="AH124" s="38" t="str">
        <f t="shared" si="70"/>
        <v xml:space="preserve"> </v>
      </c>
      <c r="AI124" s="1">
        <f t="shared" si="71"/>
        <v>14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974</v>
      </c>
      <c r="AP124" t="s">
        <v>1295</v>
      </c>
      <c r="AQ124" s="22">
        <v>47.216330920411721</v>
      </c>
      <c r="AR124" s="21">
        <v>67.641032110723657</v>
      </c>
      <c r="AS124">
        <v>32.850241545893731</v>
      </c>
      <c r="AT124">
        <v>-47.216330920411721</v>
      </c>
      <c r="AU124">
        <v>-67.641032110723657</v>
      </c>
      <c r="AV124" t="s">
        <v>2136</v>
      </c>
    </row>
    <row r="125" spans="1:48" x14ac:dyDescent="0.25">
      <c r="A125" s="14">
        <v>1.2799999999999974E-9</v>
      </c>
      <c r="B125" t="s">
        <v>984</v>
      </c>
      <c r="C125" s="4">
        <v>7</v>
      </c>
      <c r="D125" s="4">
        <v>0</v>
      </c>
      <c r="E125" s="4">
        <v>3</v>
      </c>
      <c r="F125" s="4">
        <v>10</v>
      </c>
      <c r="G125" s="4">
        <v>79</v>
      </c>
      <c r="H125" s="4">
        <v>69.19</v>
      </c>
      <c r="I125" s="34">
        <v>5586.9187895612758</v>
      </c>
      <c r="J125" s="35">
        <v>10.989517153748411</v>
      </c>
      <c r="K125" s="35">
        <v>10.230666863817833</v>
      </c>
      <c r="L125" s="35" t="s">
        <v>1238</v>
      </c>
      <c r="M125" s="35" t="s">
        <v>1238</v>
      </c>
      <c r="N125" s="4">
        <v>6.7629999999999999</v>
      </c>
      <c r="O125" s="4">
        <v>8.0351437699680535</v>
      </c>
      <c r="P125" s="35">
        <v>2.8457869634340223</v>
      </c>
      <c r="Q125" s="36" t="str">
        <f t="shared" si="53"/>
        <v xml:space="preserve"> 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>
        <f t="shared" si="58"/>
        <v>-0.31204609888196544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27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 t="str">
        <f t="shared" si="67"/>
        <v xml:space="preserve"> </v>
      </c>
      <c r="AF125" s="1" t="str">
        <f t="shared" si="68"/>
        <v xml:space="preserve"> </v>
      </c>
      <c r="AG125" s="38">
        <f t="shared" si="69"/>
        <v>2.8457869647140224</v>
      </c>
      <c r="AH125" s="38" t="str">
        <f t="shared" si="70"/>
        <v xml:space="preserve"> </v>
      </c>
      <c r="AI125" s="1">
        <f t="shared" si="71"/>
        <v>74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984</v>
      </c>
      <c r="AP125" t="s">
        <v>1246</v>
      </c>
      <c r="AQ125" s="22">
        <v>31.204609888196543</v>
      </c>
      <c r="AR125" s="21" t="e">
        <v>#VALUE!</v>
      </c>
      <c r="AS125">
        <v>14.178349472467122</v>
      </c>
      <c r="AT125">
        <v>-31.204609888196543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982</v>
      </c>
      <c r="C126" s="4">
        <v>9</v>
      </c>
      <c r="D126" s="4">
        <v>0</v>
      </c>
      <c r="E126" s="4">
        <v>5</v>
      </c>
      <c r="F126" s="4">
        <v>14</v>
      </c>
      <c r="G126" s="4">
        <v>156</v>
      </c>
      <c r="H126" s="4">
        <v>152.74</v>
      </c>
      <c r="I126" s="34">
        <v>16490.216518274214</v>
      </c>
      <c r="J126" s="35">
        <v>26.78709224833392</v>
      </c>
      <c r="K126" s="35">
        <v>18.579248266634231</v>
      </c>
      <c r="L126" s="35" t="s">
        <v>1238</v>
      </c>
      <c r="M126" s="35" t="s">
        <v>1238</v>
      </c>
      <c r="N126" s="4">
        <v>8.2210000000000001</v>
      </c>
      <c r="O126" s="4">
        <v>33.45779220779221</v>
      </c>
      <c r="P126" s="35">
        <v>2.1395836061280606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2.1395836074180608</v>
      </c>
      <c r="AH126" s="38" t="str">
        <f t="shared" si="70"/>
        <v xml:space="preserve"> </v>
      </c>
      <c r="AI126" s="1">
        <f t="shared" si="71"/>
        <v>86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982</v>
      </c>
      <c r="AP126" t="s">
        <v>1246</v>
      </c>
      <c r="AQ126" s="22">
        <v>-67.689666015620048</v>
      </c>
      <c r="AR126" s="21" t="e">
        <v>#VALUE!</v>
      </c>
      <c r="AS126">
        <v>2.1343459473615267</v>
      </c>
      <c r="AT126">
        <v>67.689666015620048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995</v>
      </c>
      <c r="C127" s="4">
        <v>7</v>
      </c>
      <c r="D127" s="4">
        <v>0</v>
      </c>
      <c r="E127" s="4">
        <v>0</v>
      </c>
      <c r="F127" s="4">
        <v>7</v>
      </c>
      <c r="G127" s="4">
        <v>18.25</v>
      </c>
      <c r="H127" s="4">
        <v>16.09</v>
      </c>
      <c r="I127" s="34">
        <v>816.94930325660732</v>
      </c>
      <c r="J127" s="35" t="s">
        <v>1238</v>
      </c>
      <c r="K127" s="35">
        <v>33.731656184486368</v>
      </c>
      <c r="L127" s="35">
        <v>20.590290429750294</v>
      </c>
      <c r="M127" s="35">
        <v>7.0677611595177785</v>
      </c>
      <c r="N127" s="4">
        <v>0.47700000000000004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 t="str">
        <f t="shared" si="55"/>
        <v/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/>
      </c>
      <c r="X127" s="37" t="str">
        <f t="shared" si="60"/>
        <v/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 t="str">
        <f t="shared" si="65"/>
        <v xml:space="preserve"> </v>
      </c>
      <c r="AD127" s="1" t="str">
        <f t="shared" si="66"/>
        <v xml:space="preserve"> </v>
      </c>
      <c r="AE127" s="1">
        <f t="shared" si="67"/>
        <v>7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995</v>
      </c>
      <c r="AP127" t="s">
        <v>1242</v>
      </c>
      <c r="AQ127" s="22" t="e">
        <v>#VALUE!</v>
      </c>
      <c r="AR127" s="21">
        <v>-77.747630398781965</v>
      </c>
      <c r="AS127">
        <v>13.424487259167183</v>
      </c>
      <c r="AT127" t="e">
        <v>#VALUE!</v>
      </c>
      <c r="AU127">
        <v>77.747630398781965</v>
      </c>
      <c r="AV127" t="s">
        <v>2139</v>
      </c>
    </row>
    <row r="128" spans="1:48" x14ac:dyDescent="0.25">
      <c r="A128" s="14">
        <v>1.3099999999999973E-9</v>
      </c>
      <c r="B128" t="s">
        <v>1155</v>
      </c>
      <c r="C128" s="4">
        <v>4</v>
      </c>
      <c r="D128" s="4">
        <v>1</v>
      </c>
      <c r="E128" s="4">
        <v>5</v>
      </c>
      <c r="F128" s="4">
        <v>10</v>
      </c>
      <c r="G128" s="4">
        <v>43</v>
      </c>
      <c r="H128" s="4">
        <v>39.409999999999997</v>
      </c>
      <c r="I128" s="34">
        <v>7089.2806686599997</v>
      </c>
      <c r="J128" s="35">
        <v>12.35810598933835</v>
      </c>
      <c r="K128" s="35">
        <v>11.237524950099798</v>
      </c>
      <c r="L128" s="35">
        <v>9.4907697001394702</v>
      </c>
      <c r="M128" s="35">
        <v>8.8894603200522528</v>
      </c>
      <c r="N128" s="4">
        <v>3.5070000000000001</v>
      </c>
      <c r="O128" s="4">
        <v>12.403846153846153</v>
      </c>
      <c r="P128" s="35">
        <v>5.7701091093631067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 t="str">
        <f t="shared" si="60"/>
        <v/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 t="str">
        <f t="shared" si="64"/>
        <v xml:space="preserve"> 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5.7701091106731068</v>
      </c>
      <c r="AH128" s="38" t="str">
        <f t="shared" si="70"/>
        <v xml:space="preserve"> </v>
      </c>
      <c r="AI128" s="1">
        <f t="shared" si="71"/>
        <v>19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1155</v>
      </c>
      <c r="AP128" t="s">
        <v>1246</v>
      </c>
      <c r="AQ128" s="22">
        <v>22.63711765629678</v>
      </c>
      <c r="AR128" s="21">
        <v>18.070032541993253</v>
      </c>
      <c r="AS128">
        <v>9.1093631058107185</v>
      </c>
      <c r="AT128">
        <v>-22.63711765629678</v>
      </c>
      <c r="AU128">
        <v>-18.070032541993253</v>
      </c>
      <c r="AV128" t="s">
        <v>2140</v>
      </c>
    </row>
    <row r="129" spans="1:48" x14ac:dyDescent="0.25">
      <c r="A129" s="14">
        <v>1.3199999999999973E-9</v>
      </c>
      <c r="B129" t="s">
        <v>1138</v>
      </c>
      <c r="C129" s="4">
        <v>6</v>
      </c>
      <c r="D129" s="4">
        <v>1</v>
      </c>
      <c r="E129" s="4">
        <v>6</v>
      </c>
      <c r="F129" s="4">
        <v>13</v>
      </c>
      <c r="G129" s="4">
        <v>17.5</v>
      </c>
      <c r="H129" s="4">
        <v>17.36</v>
      </c>
      <c r="I129" s="34">
        <v>1629.7353630401758</v>
      </c>
      <c r="J129" s="35" t="s">
        <v>1238</v>
      </c>
      <c r="K129" s="35" t="s">
        <v>1238</v>
      </c>
      <c r="L129" s="35">
        <v>35.886170212765954</v>
      </c>
      <c r="M129" s="35">
        <v>30.709791624519525</v>
      </c>
      <c r="N129" s="4" t="s">
        <v>132</v>
      </c>
      <c r="O129" s="4" t="s">
        <v>132</v>
      </c>
      <c r="P129" s="35">
        <v>1.728110599078341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 xml:space="preserve"> </v>
      </c>
      <c r="V129" s="37" t="str">
        <f t="shared" si="58"/>
        <v xml:space="preserve"> 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 t="str">
        <f t="shared" si="62"/>
        <v xml:space="preserve"> 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 t="str">
        <f t="shared" si="69"/>
        <v xml:space="preserve"> </v>
      </c>
      <c r="AH129" s="38" t="str">
        <f t="shared" si="70"/>
        <v xml:space="preserve"> </v>
      </c>
      <c r="AI129" s="1" t="str">
        <f t="shared" si="71"/>
        <v xml:space="preserve"> 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1138</v>
      </c>
      <c r="AP129" t="s">
        <v>1254</v>
      </c>
      <c r="AQ129" s="22" t="e">
        <v>#VALUE!</v>
      </c>
      <c r="AR129" s="21">
        <v>-209.79075992974515</v>
      </c>
      <c r="AS129">
        <v>0.80645161290322509</v>
      </c>
      <c r="AT129" t="e">
        <v>#VALUE!</v>
      </c>
      <c r="AU129">
        <v>209.79075992974515</v>
      </c>
      <c r="AV129" t="s">
        <v>2141</v>
      </c>
    </row>
    <row r="130" spans="1:48" x14ac:dyDescent="0.25">
      <c r="A130" s="14">
        <v>1.3299999999999973E-9</v>
      </c>
      <c r="B130" t="s">
        <v>1187</v>
      </c>
      <c r="C130" s="4">
        <v>4</v>
      </c>
      <c r="D130" s="4">
        <v>0</v>
      </c>
      <c r="E130" s="4">
        <v>10</v>
      </c>
      <c r="F130" s="4">
        <v>14</v>
      </c>
      <c r="G130" s="4">
        <v>5.4052000045776367</v>
      </c>
      <c r="H130" s="4">
        <v>3.96</v>
      </c>
      <c r="I130" s="34">
        <v>1402.1785946266232</v>
      </c>
      <c r="J130" s="35" t="s">
        <v>1238</v>
      </c>
      <c r="K130" s="35">
        <v>18.339607885623455</v>
      </c>
      <c r="L130" s="35">
        <v>5.2818671679197999</v>
      </c>
      <c r="M130" s="35">
        <v>3.2523971193415635</v>
      </c>
      <c r="N130" s="4">
        <v>-3.6000000000000004E-2</v>
      </c>
      <c r="O130" s="4" t="s">
        <v>132</v>
      </c>
      <c r="P130" s="35">
        <v>0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0.36494949743546379</v>
      </c>
      <c r="T130" s="37" t="str">
        <f t="shared" si="56"/>
        <v/>
      </c>
      <c r="U130" s="37" t="str">
        <f t="shared" si="57"/>
        <v xml:space="preserve"> </v>
      </c>
      <c r="V130" s="37" t="str">
        <f t="shared" si="58"/>
        <v xml:space="preserve"> </v>
      </c>
      <c r="W130" s="37" t="str">
        <f t="shared" si="59"/>
        <v/>
      </c>
      <c r="X130" s="37">
        <f t="shared" si="60"/>
        <v>-0.544037818999207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22</v>
      </c>
      <c r="AC130" s="1">
        <f t="shared" si="65"/>
        <v>26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1187</v>
      </c>
      <c r="AP130" t="s">
        <v>1242</v>
      </c>
      <c r="AQ130" s="22" t="e">
        <v>#VALUE!</v>
      </c>
      <c r="AR130" s="21">
        <v>54.403781899920702</v>
      </c>
      <c r="AS130">
        <v>36.494949610546378</v>
      </c>
      <c r="AT130" t="e">
        <v>#VALUE!</v>
      </c>
      <c r="AU130">
        <v>-54.403781899920702</v>
      </c>
      <c r="AV130" t="s">
        <v>2142</v>
      </c>
    </row>
    <row r="131" spans="1:48" x14ac:dyDescent="0.25">
      <c r="A131" s="14">
        <v>1.3399999999999972E-9</v>
      </c>
      <c r="B131" t="s">
        <v>1127</v>
      </c>
      <c r="C131" s="4">
        <v>2</v>
      </c>
      <c r="D131" s="4">
        <v>6</v>
      </c>
      <c r="E131" s="4">
        <v>14</v>
      </c>
      <c r="F131" s="4">
        <v>22</v>
      </c>
      <c r="G131" s="4">
        <v>37</v>
      </c>
      <c r="H131" s="4">
        <v>31.8</v>
      </c>
      <c r="I131" s="34">
        <v>17857.692335371728</v>
      </c>
      <c r="J131" s="35">
        <v>12.383177570093459</v>
      </c>
      <c r="K131" s="35">
        <v>15.734784760019794</v>
      </c>
      <c r="L131" s="35">
        <v>7.2798779372173863</v>
      </c>
      <c r="M131" s="35">
        <v>7.0568455398754129</v>
      </c>
      <c r="N131" s="4">
        <v>2.0209999999999999</v>
      </c>
      <c r="O131" s="4">
        <v>-29.826388888888889</v>
      </c>
      <c r="P131" s="35">
        <v>2.8270440251572326</v>
      </c>
      <c r="Q131" s="36" t="str">
        <f t="shared" si="53"/>
        <v xml:space="preserve"> </v>
      </c>
      <c r="R131" s="36" t="str">
        <f t="shared" si="54"/>
        <v xml:space="preserve"> </v>
      </c>
      <c r="S131" s="37">
        <f t="shared" si="55"/>
        <v>0.16352201391861632</v>
      </c>
      <c r="T131" s="37" t="str">
        <f t="shared" si="56"/>
        <v/>
      </c>
      <c r="U131" s="37" t="str">
        <f t="shared" si="57"/>
        <v/>
      </c>
      <c r="V131" s="37" t="str">
        <f t="shared" si="58"/>
        <v/>
      </c>
      <c r="W131" s="37" t="str">
        <f t="shared" si="59"/>
        <v/>
      </c>
      <c r="X131" s="37">
        <f t="shared" si="60"/>
        <v>-0.37155764881143749</v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>
        <f t="shared" si="64"/>
        <v>38</v>
      </c>
      <c r="AC131" s="1">
        <f t="shared" si="65"/>
        <v>73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2.8270440264972327</v>
      </c>
      <c r="AH131" s="38" t="str">
        <f t="shared" si="70"/>
        <v xml:space="preserve"> </v>
      </c>
      <c r="AI131" s="1">
        <f t="shared" si="71"/>
        <v>75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1127</v>
      </c>
      <c r="AP131" t="s">
        <v>1295</v>
      </c>
      <c r="AQ131" s="22">
        <v>22.480167250320214</v>
      </c>
      <c r="AR131" s="21">
        <v>37.155764881143746</v>
      </c>
      <c r="AS131">
        <v>16.35220125786163</v>
      </c>
      <c r="AT131">
        <v>-22.480167250320214</v>
      </c>
      <c r="AU131">
        <v>-37.155764881143746</v>
      </c>
      <c r="AV131" t="s">
        <v>2143</v>
      </c>
    </row>
    <row r="132" spans="1:48" x14ac:dyDescent="0.25">
      <c r="A132" s="14">
        <v>1.3499999999999972E-9</v>
      </c>
      <c r="B132" t="s">
        <v>969</v>
      </c>
      <c r="C132" s="4">
        <v>4</v>
      </c>
      <c r="D132" s="4">
        <v>0</v>
      </c>
      <c r="E132" s="4">
        <v>4</v>
      </c>
      <c r="F132" s="4">
        <v>8</v>
      </c>
      <c r="G132" s="4">
        <v>21</v>
      </c>
      <c r="H132" s="4">
        <v>21.76</v>
      </c>
      <c r="I132" s="34">
        <v>2858.8874302092436</v>
      </c>
      <c r="J132" s="35" t="s">
        <v>1238</v>
      </c>
      <c r="K132" s="35" t="s">
        <v>1238</v>
      </c>
      <c r="L132" s="35">
        <v>18.734726784755772</v>
      </c>
      <c r="M132" s="35">
        <v>17.386199750933997</v>
      </c>
      <c r="N132" s="4">
        <v>0.14400000000000002</v>
      </c>
      <c r="O132" s="4">
        <v>-31.428571428571416</v>
      </c>
      <c r="P132" s="35">
        <v>3.3226102941176467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3.3226102954676469</v>
      </c>
      <c r="AH132" s="38" t="str">
        <f t="shared" si="70"/>
        <v xml:space="preserve"> </v>
      </c>
      <c r="AI132" s="1">
        <f t="shared" si="71"/>
        <v>65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969</v>
      </c>
      <c r="AP132" t="s">
        <v>1250</v>
      </c>
      <c r="AQ132" s="22" t="e">
        <v>#VALUE!</v>
      </c>
      <c r="AR132" s="21">
        <v>-61.729301658972012</v>
      </c>
      <c r="AS132">
        <v>-3.4926470588235392</v>
      </c>
      <c r="AT132" t="e">
        <v>#VALUE!</v>
      </c>
      <c r="AU132">
        <v>61.729301658972012</v>
      </c>
      <c r="AV132" t="s">
        <v>2144</v>
      </c>
    </row>
    <row r="133" spans="1:48" x14ac:dyDescent="0.25">
      <c r="A133" s="14">
        <v>1.3599999999999972E-9</v>
      </c>
      <c r="B133" t="s">
        <v>1089</v>
      </c>
      <c r="C133" s="4">
        <v>3</v>
      </c>
      <c r="D133" s="4">
        <v>0</v>
      </c>
      <c r="E133" s="4">
        <v>13</v>
      </c>
      <c r="F133" s="4">
        <v>16</v>
      </c>
      <c r="G133" s="4">
        <v>24</v>
      </c>
      <c r="H133" s="4">
        <v>21.82</v>
      </c>
      <c r="I133" s="34">
        <v>6930.3795628750013</v>
      </c>
      <c r="J133" s="35">
        <v>17.855973813420622</v>
      </c>
      <c r="K133" s="35">
        <v>22.085020242914979</v>
      </c>
      <c r="L133" s="35">
        <v>14.764598624841698</v>
      </c>
      <c r="M133" s="35">
        <v>14.07900695754749</v>
      </c>
      <c r="N133" s="4">
        <v>1.222</v>
      </c>
      <c r="O133" s="4">
        <v>-20.130718954248369</v>
      </c>
      <c r="P133" s="35">
        <v>7.8964252978918426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7.8964252992518427</v>
      </c>
      <c r="AH133" s="38" t="str">
        <f t="shared" si="70"/>
        <v xml:space="preserve"> </v>
      </c>
      <c r="AI133" s="1">
        <f t="shared" si="71"/>
        <v>7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1089</v>
      </c>
      <c r="AP133" t="s">
        <v>1295</v>
      </c>
      <c r="AQ133" s="22">
        <v>-11.780041573657396</v>
      </c>
      <c r="AR133" s="21">
        <v>-27.456794662927607</v>
      </c>
      <c r="AS133">
        <v>9.9908340971585741</v>
      </c>
      <c r="AT133">
        <v>11.780041573657396</v>
      </c>
      <c r="AU133">
        <v>27.456794662927607</v>
      </c>
      <c r="AV133" t="s">
        <v>2145</v>
      </c>
    </row>
    <row r="134" spans="1:48" x14ac:dyDescent="0.25">
      <c r="A134" s="14">
        <v>1.3699999999999971E-9</v>
      </c>
      <c r="B134" t="s">
        <v>1181</v>
      </c>
      <c r="C134" s="4">
        <v>7</v>
      </c>
      <c r="D134" s="4">
        <v>0</v>
      </c>
      <c r="E134" s="4">
        <v>2</v>
      </c>
      <c r="F134" s="4">
        <v>9</v>
      </c>
      <c r="G134" s="4">
        <v>23</v>
      </c>
      <c r="H134" s="4">
        <v>16.53</v>
      </c>
      <c r="I134" s="34">
        <v>736.34037487348348</v>
      </c>
      <c r="J134" s="35">
        <v>12.428582662014815</v>
      </c>
      <c r="K134" s="35">
        <v>11.416557175354873</v>
      </c>
      <c r="L134" s="35">
        <v>7.5438224253305046</v>
      </c>
      <c r="M134" s="35">
        <v>7.2078682973556996</v>
      </c>
      <c r="N134" s="4">
        <v>1.004</v>
      </c>
      <c r="O134" s="4">
        <v>0.19960079840319378</v>
      </c>
      <c r="P134" s="35">
        <v>4.7522510511544853</v>
      </c>
      <c r="Q134" s="36">
        <f t="shared" si="53"/>
        <v>77.777777779147769</v>
      </c>
      <c r="R134" s="36" t="str">
        <f t="shared" si="54"/>
        <v xml:space="preserve"> </v>
      </c>
      <c r="S134" s="37">
        <f t="shared" si="55"/>
        <v>0.39140955974870539</v>
      </c>
      <c r="T134" s="37" t="str">
        <f t="shared" si="56"/>
        <v/>
      </c>
      <c r="U134" s="37" t="str">
        <f t="shared" si="57"/>
        <v/>
      </c>
      <c r="V134" s="37" t="str">
        <f t="shared" si="58"/>
        <v/>
      </c>
      <c r="W134" s="37" t="str">
        <f t="shared" si="59"/>
        <v/>
      </c>
      <c r="X134" s="37">
        <f t="shared" si="60"/>
        <v>-0.34877239112942848</v>
      </c>
      <c r="Y134" s="1" t="str">
        <f t="shared" si="61"/>
        <v xml:space="preserve"> </v>
      </c>
      <c r="Z134" s="1" t="str">
        <f t="shared" si="62"/>
        <v xml:space="preserve"> </v>
      </c>
      <c r="AA134" s="1" t="str">
        <f t="shared" si="63"/>
        <v xml:space="preserve"> </v>
      </c>
      <c r="AB134" s="1">
        <f t="shared" si="64"/>
        <v>43</v>
      </c>
      <c r="AC134" s="1">
        <f t="shared" si="65"/>
        <v>23</v>
      </c>
      <c r="AD134" s="1" t="str">
        <f t="shared" si="66"/>
        <v xml:space="preserve"> </v>
      </c>
      <c r="AE134" s="1">
        <f t="shared" si="67"/>
        <v>41</v>
      </c>
      <c r="AF134" s="1" t="str">
        <f t="shared" si="68"/>
        <v xml:space="preserve"> </v>
      </c>
      <c r="AG134" s="38">
        <f t="shared" si="69"/>
        <v>4.7522510525244854</v>
      </c>
      <c r="AH134" s="38" t="str">
        <f t="shared" si="70"/>
        <v xml:space="preserve"> </v>
      </c>
      <c r="AI134" s="1">
        <f t="shared" si="71"/>
        <v>40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1181</v>
      </c>
      <c r="AP134" t="s">
        <v>1242</v>
      </c>
      <c r="AQ134" s="22">
        <v>22.195927190625998</v>
      </c>
      <c r="AR134" s="21">
        <v>34.877239112942846</v>
      </c>
      <c r="AS134">
        <v>39.140955837870536</v>
      </c>
      <c r="AT134">
        <v>-22.195927190625998</v>
      </c>
      <c r="AU134">
        <v>-34.877239112942846</v>
      </c>
      <c r="AV134" t="s">
        <v>2146</v>
      </c>
    </row>
    <row r="135" spans="1:48" x14ac:dyDescent="0.25">
      <c r="A135" s="14">
        <v>1.3799999999999971E-9</v>
      </c>
      <c r="B135" t="s">
        <v>957</v>
      </c>
      <c r="C135" s="4">
        <v>7</v>
      </c>
      <c r="D135" s="4">
        <v>0</v>
      </c>
      <c r="E135" s="4">
        <v>3</v>
      </c>
      <c r="F135" s="4">
        <v>10</v>
      </c>
      <c r="G135" s="4">
        <v>6.5</v>
      </c>
      <c r="H135" s="4">
        <v>3.6</v>
      </c>
      <c r="I135" s="34">
        <v>3250.5426460480935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-1.0999999999999999E-2</v>
      </c>
      <c r="O135" s="4">
        <v>63.333333333333329</v>
      </c>
      <c r="P135" s="35">
        <v>0</v>
      </c>
      <c r="Q135" s="36" t="str">
        <f t="shared" si="53"/>
        <v xml:space="preserve"> </v>
      </c>
      <c r="R135" s="36" t="str">
        <f t="shared" si="54"/>
        <v xml:space="preserve"> </v>
      </c>
      <c r="S135" s="37">
        <f t="shared" si="55"/>
        <v>0.80555555693555558</v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>
        <f t="shared" si="65"/>
        <v>9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63.33333333471333</v>
      </c>
      <c r="AL135" s="25" t="str">
        <f t="shared" si="74"/>
        <v xml:space="preserve"> </v>
      </c>
      <c r="AM135" s="1">
        <f t="shared" si="75"/>
        <v>7</v>
      </c>
      <c r="AN135" s="1" t="str">
        <f t="shared" si="76"/>
        <v xml:space="preserve"> </v>
      </c>
      <c r="AO135" t="s">
        <v>957</v>
      </c>
      <c r="AP135" t="s">
        <v>1242</v>
      </c>
      <c r="AQ135" s="22" t="e">
        <v>#VALUE!</v>
      </c>
      <c r="AR135" s="21" t="e">
        <v>#VALUE!</v>
      </c>
      <c r="AS135">
        <v>80.555555555555557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1167</v>
      </c>
      <c r="C136" s="4">
        <v>8</v>
      </c>
      <c r="D136" s="4">
        <v>0</v>
      </c>
      <c r="E136" s="4">
        <v>8</v>
      </c>
      <c r="F136" s="4">
        <v>16</v>
      </c>
      <c r="G136" s="4">
        <v>7.6896400451660156</v>
      </c>
      <c r="H136" s="4">
        <v>6.69</v>
      </c>
      <c r="I136" s="34">
        <v>6332.4458468226767</v>
      </c>
      <c r="J136" s="35">
        <v>16.503921742783895</v>
      </c>
      <c r="K136" s="35">
        <v>11.967298704483108</v>
      </c>
      <c r="L136" s="35">
        <v>5.7195502092050203</v>
      </c>
      <c r="M136" s="35">
        <v>4.815780451364315</v>
      </c>
      <c r="N136" s="4">
        <v>0.42199999999999999</v>
      </c>
      <c r="O136" s="4">
        <v>24.117647058823515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 t="str">
        <f t="shared" si="55"/>
        <v/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-0.50625441632229606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26</v>
      </c>
      <c r="AC136" s="1" t="str">
        <f t="shared" si="65"/>
        <v xml:space="preserve"> 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1167</v>
      </c>
      <c r="AP136" t="s">
        <v>1242</v>
      </c>
      <c r="AQ136" s="22">
        <v>-3.3160710142958516</v>
      </c>
      <c r="AR136" s="21">
        <v>50.625441632229609</v>
      </c>
      <c r="AS136">
        <v>14.942302618326075</v>
      </c>
      <c r="AT136">
        <v>3.3160710142958516</v>
      </c>
      <c r="AU136">
        <v>-50.625441632229609</v>
      </c>
      <c r="AV136" t="s">
        <v>2148</v>
      </c>
    </row>
    <row r="137" spans="1:48" x14ac:dyDescent="0.25">
      <c r="A137" s="14">
        <v>1.399999999999997E-9</v>
      </c>
      <c r="B137" t="s">
        <v>1041</v>
      </c>
      <c r="C137" s="4">
        <v>15</v>
      </c>
      <c r="D137" s="4">
        <v>0</v>
      </c>
      <c r="E137" s="4">
        <v>1</v>
      </c>
      <c r="F137" s="4">
        <v>16</v>
      </c>
      <c r="G137" s="4">
        <v>6.5</v>
      </c>
      <c r="H137" s="4">
        <v>3.78</v>
      </c>
      <c r="I137" s="34">
        <v>535.84248553200132</v>
      </c>
      <c r="J137" s="35" t="s">
        <v>1238</v>
      </c>
      <c r="K137" s="35" t="s">
        <v>1238</v>
      </c>
      <c r="L137" s="35">
        <v>5.3159260172626395</v>
      </c>
      <c r="M137" s="35">
        <v>4.0887860394537174</v>
      </c>
      <c r="N137" s="4">
        <v>5.9000000000000004E-2</v>
      </c>
      <c r="O137" s="4">
        <v>34.090909090909108</v>
      </c>
      <c r="P137" s="35" t="s">
        <v>137</v>
      </c>
      <c r="Q137" s="36">
        <f t="shared" si="53"/>
        <v>93.750000001399997</v>
      </c>
      <c r="R137" s="36" t="str">
        <f t="shared" si="54"/>
        <v xml:space="preserve"> </v>
      </c>
      <c r="S137" s="37">
        <f t="shared" si="55"/>
        <v>0.71957672097671976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>
        <f t="shared" si="60"/>
        <v>-0.54109765660302644</v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>
        <f t="shared" si="64"/>
        <v>23</v>
      </c>
      <c r="AC137" s="1">
        <f t="shared" si="65"/>
        <v>11</v>
      </c>
      <c r="AD137" s="1" t="str">
        <f t="shared" si="66"/>
        <v xml:space="preserve"> </v>
      </c>
      <c r="AE137" s="1">
        <f t="shared" si="67"/>
        <v>15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1041</v>
      </c>
      <c r="AP137" t="s">
        <v>1295</v>
      </c>
      <c r="AQ137" s="22" t="e">
        <v>#VALUE!</v>
      </c>
      <c r="AR137" s="21">
        <v>54.109765660302642</v>
      </c>
      <c r="AS137">
        <v>71.957671957671977</v>
      </c>
      <c r="AT137" t="e">
        <v>#VALUE!</v>
      </c>
      <c r="AU137">
        <v>-54.109765660302642</v>
      </c>
      <c r="AV137" t="s">
        <v>2149</v>
      </c>
    </row>
    <row r="138" spans="1:48" x14ac:dyDescent="0.25">
      <c r="A138" s="14">
        <v>1.409999999999997E-9</v>
      </c>
      <c r="B138" t="s">
        <v>1107</v>
      </c>
      <c r="C138" s="4">
        <v>14</v>
      </c>
      <c r="D138" s="4">
        <v>0</v>
      </c>
      <c r="E138" s="4">
        <v>3</v>
      </c>
      <c r="F138" s="4">
        <v>17</v>
      </c>
      <c r="G138" s="4">
        <v>40</v>
      </c>
      <c r="H138" s="4">
        <v>35.979999999999997</v>
      </c>
      <c r="I138" s="34">
        <v>5815.8688372176175</v>
      </c>
      <c r="J138" s="35">
        <v>15.349829351535837</v>
      </c>
      <c r="K138" s="35">
        <v>20.339174674957601</v>
      </c>
      <c r="L138" s="35">
        <v>11.519168374270629</v>
      </c>
      <c r="M138" s="35">
        <v>11.379153450492927</v>
      </c>
      <c r="N138" s="4">
        <v>2.3439999999999999</v>
      </c>
      <c r="O138" s="4">
        <v>23.368421052631565</v>
      </c>
      <c r="P138" s="35">
        <v>5.344635908838244</v>
      </c>
      <c r="Q138" s="36">
        <f t="shared" si="53"/>
        <v>82.352941177880595</v>
      </c>
      <c r="R138" s="36" t="str">
        <f t="shared" si="54"/>
        <v xml:space="preserve"> </v>
      </c>
      <c r="S138" s="37" t="str">
        <f t="shared" si="55"/>
        <v/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 t="str">
        <f t="shared" si="60"/>
        <v/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 t="str">
        <f t="shared" si="64"/>
        <v xml:space="preserve"> </v>
      </c>
      <c r="AC138" s="1" t="str">
        <f t="shared" si="65"/>
        <v xml:space="preserve"> </v>
      </c>
      <c r="AD138" s="1" t="str">
        <f t="shared" si="66"/>
        <v xml:space="preserve"> </v>
      </c>
      <c r="AE138" s="1">
        <f t="shared" si="67"/>
        <v>32</v>
      </c>
      <c r="AF138" s="1" t="str">
        <f t="shared" si="68"/>
        <v xml:space="preserve"> </v>
      </c>
      <c r="AG138" s="38">
        <f t="shared" si="69"/>
        <v>5.3446359102482441</v>
      </c>
      <c r="AH138" s="38" t="str">
        <f t="shared" si="70"/>
        <v xml:space="preserve"> </v>
      </c>
      <c r="AI138" s="1">
        <f t="shared" si="71"/>
        <v>25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1107</v>
      </c>
      <c r="AP138" t="s">
        <v>1295</v>
      </c>
      <c r="AQ138" s="22">
        <v>3.9086537092915763</v>
      </c>
      <c r="AR138" s="21">
        <v>0.55968905942115343</v>
      </c>
      <c r="AS138">
        <v>11.17287381878822</v>
      </c>
      <c r="AT138">
        <v>-3.9086537092915763</v>
      </c>
      <c r="AU138">
        <v>-0.55968905942115343</v>
      </c>
      <c r="AV138" t="s">
        <v>2150</v>
      </c>
    </row>
    <row r="139" spans="1:48" x14ac:dyDescent="0.25">
      <c r="A139" s="14">
        <v>1.419999999999997E-9</v>
      </c>
      <c r="B139" t="s">
        <v>1001</v>
      </c>
      <c r="C139" s="4">
        <v>3</v>
      </c>
      <c r="D139" s="4">
        <v>0</v>
      </c>
      <c r="E139" s="4">
        <v>9</v>
      </c>
      <c r="F139" s="4">
        <v>12</v>
      </c>
      <c r="G139" s="4">
        <v>61</v>
      </c>
      <c r="H139" s="4">
        <v>49.02</v>
      </c>
      <c r="I139" s="34">
        <v>10614.460402694969</v>
      </c>
      <c r="J139" s="35">
        <v>13.639736407959214</v>
      </c>
      <c r="K139" s="35">
        <v>13.373547117742447</v>
      </c>
      <c r="L139" s="35">
        <v>10.248270697153826</v>
      </c>
      <c r="M139" s="35">
        <v>7.055633033984857</v>
      </c>
      <c r="N139" s="4">
        <v>2.7130000000000001</v>
      </c>
      <c r="O139" s="4">
        <v>99.485294117647044</v>
      </c>
      <c r="P139" s="35">
        <v>0.61073480115429035</v>
      </c>
      <c r="Q139" s="36" t="str">
        <f t="shared" si="53"/>
        <v xml:space="preserve"> </v>
      </c>
      <c r="R139" s="36" t="str">
        <f t="shared" si="54"/>
        <v xml:space="preserve"> </v>
      </c>
      <c r="S139" s="37">
        <f t="shared" si="55"/>
        <v>0.24439004629964078</v>
      </c>
      <c r="T139" s="37" t="str">
        <f t="shared" si="56"/>
        <v/>
      </c>
      <c r="U139" s="37" t="str">
        <f t="shared" si="57"/>
        <v/>
      </c>
      <c r="V139" s="37" t="str">
        <f t="shared" si="58"/>
        <v/>
      </c>
      <c r="W139" s="37" t="str">
        <f t="shared" si="59"/>
        <v/>
      </c>
      <c r="X139" s="37" t="str">
        <f t="shared" si="60"/>
        <v/>
      </c>
      <c r="Y139" s="1" t="str">
        <f t="shared" si="61"/>
        <v xml:space="preserve"> </v>
      </c>
      <c r="Z139" s="1" t="str">
        <f t="shared" si="62"/>
        <v xml:space="preserve"> </v>
      </c>
      <c r="AA139" s="1" t="str">
        <f t="shared" si="63"/>
        <v xml:space="preserve"> </v>
      </c>
      <c r="AB139" s="1" t="str">
        <f t="shared" si="64"/>
        <v xml:space="preserve"> </v>
      </c>
      <c r="AC139" s="1">
        <f t="shared" si="65"/>
        <v>44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99.485294119067049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1001</v>
      </c>
      <c r="AP139" t="s">
        <v>1242</v>
      </c>
      <c r="AQ139" s="22">
        <v>14.613993128200264</v>
      </c>
      <c r="AR139" s="21">
        <v>11.530833510129501</v>
      </c>
      <c r="AS139">
        <v>24.439004487964077</v>
      </c>
      <c r="AT139">
        <v>-14.613993128200264</v>
      </c>
      <c r="AU139">
        <v>-11.530833510129501</v>
      </c>
      <c r="AV139" t="s">
        <v>2151</v>
      </c>
    </row>
    <row r="140" spans="1:48" x14ac:dyDescent="0.25">
      <c r="A140" s="14">
        <v>1.4299999999999969E-9</v>
      </c>
      <c r="B140" t="s">
        <v>1057</v>
      </c>
      <c r="C140" s="4">
        <v>9</v>
      </c>
      <c r="D140" s="4">
        <v>0</v>
      </c>
      <c r="E140" s="4">
        <v>4</v>
      </c>
      <c r="F140" s="4">
        <v>13</v>
      </c>
      <c r="G140" s="4">
        <v>22</v>
      </c>
      <c r="H140" s="4">
        <v>21.93</v>
      </c>
      <c r="I140" s="34">
        <v>1616.4451550173148</v>
      </c>
      <c r="J140" s="35">
        <v>9.7901785714285712</v>
      </c>
      <c r="K140" s="35">
        <v>11.983606557377049</v>
      </c>
      <c r="L140" s="35">
        <v>26.369920289855074</v>
      </c>
      <c r="M140" s="35">
        <v>23.68139548504233</v>
      </c>
      <c r="N140" s="4">
        <v>1.83</v>
      </c>
      <c r="O140" s="4">
        <v>-36.961763692731651</v>
      </c>
      <c r="P140" s="35">
        <v>3.0597355221158233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-0.38712579937516467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17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>
        <f t="shared" si="69"/>
        <v>3.0597355235458235</v>
      </c>
      <c r="AH140" s="38" t="str">
        <f t="shared" si="70"/>
        <v xml:space="preserve"> </v>
      </c>
      <c r="AI140" s="1">
        <f t="shared" si="71"/>
        <v>71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1057</v>
      </c>
      <c r="AP140" t="s">
        <v>1254</v>
      </c>
      <c r="AQ140" s="22">
        <v>38.712579937516466</v>
      </c>
      <c r="AR140" s="21">
        <v>-127.64083203771226</v>
      </c>
      <c r="AS140">
        <v>0.31919744642043835</v>
      </c>
      <c r="AT140">
        <v>-38.712579937516466</v>
      </c>
      <c r="AU140">
        <v>127.64083203771226</v>
      </c>
      <c r="AV140" t="s">
        <v>2152</v>
      </c>
    </row>
    <row r="141" spans="1:48" x14ac:dyDescent="0.25">
      <c r="A141" s="14">
        <v>1.4399999999999969E-9</v>
      </c>
      <c r="B141" t="s">
        <v>1043</v>
      </c>
      <c r="C141" s="4">
        <v>12</v>
      </c>
      <c r="D141" s="4">
        <v>0</v>
      </c>
      <c r="E141" s="4">
        <v>0</v>
      </c>
      <c r="F141" s="4">
        <v>12</v>
      </c>
      <c r="G141" s="4">
        <v>117</v>
      </c>
      <c r="H141" s="4">
        <v>116.3</v>
      </c>
      <c r="I141" s="34">
        <v>2318.0111497421158</v>
      </c>
      <c r="J141" s="35" t="s">
        <v>1238</v>
      </c>
      <c r="K141" s="35" t="s">
        <v>1238</v>
      </c>
      <c r="L141" s="35">
        <v>39.113819492990906</v>
      </c>
      <c r="M141" s="35">
        <v>38.786307167484537</v>
      </c>
      <c r="N141" s="4">
        <v>1.3180000000000001</v>
      </c>
      <c r="O141" s="4">
        <v>36.157024793388445</v>
      </c>
      <c r="P141" s="35" t="s">
        <v>137</v>
      </c>
      <c r="Q141" s="36">
        <f t="shared" si="53"/>
        <v>100.00000000144</v>
      </c>
      <c r="R141" s="36" t="str">
        <f t="shared" si="54"/>
        <v xml:space="preserve"> </v>
      </c>
      <c r="S141" s="37" t="str">
        <f t="shared" si="55"/>
        <v/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/>
      </c>
      <c r="X141" s="37" t="str">
        <f t="shared" si="60"/>
        <v/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 t="str">
        <f t="shared" si="65"/>
        <v xml:space="preserve"> </v>
      </c>
      <c r="AD141" s="1" t="str">
        <f t="shared" si="66"/>
        <v xml:space="preserve"> </v>
      </c>
      <c r="AE141" s="1">
        <f t="shared" si="67"/>
        <v>6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1043</v>
      </c>
      <c r="AP141" t="s">
        <v>1293</v>
      </c>
      <c r="AQ141" s="22" t="e">
        <v>#VALUE!</v>
      </c>
      <c r="AR141" s="21">
        <v>-237.65374774313642</v>
      </c>
      <c r="AS141">
        <v>0.60189165950128576</v>
      </c>
      <c r="AT141" t="e">
        <v>#VALUE!</v>
      </c>
      <c r="AU141">
        <v>237.65374774313642</v>
      </c>
      <c r="AV141" t="s">
        <v>2153</v>
      </c>
    </row>
    <row r="142" spans="1:48" x14ac:dyDescent="0.25">
      <c r="A142" s="14">
        <v>1.4499999999999969E-9</v>
      </c>
      <c r="B142" t="s">
        <v>1005</v>
      </c>
      <c r="C142" s="4">
        <v>7</v>
      </c>
      <c r="D142" s="4">
        <v>1</v>
      </c>
      <c r="E142" s="4">
        <v>4</v>
      </c>
      <c r="F142" s="4">
        <v>12</v>
      </c>
      <c r="G142" s="4">
        <v>79</v>
      </c>
      <c r="H142" s="4">
        <v>71.09</v>
      </c>
      <c r="I142" s="34">
        <v>19322.853150366846</v>
      </c>
      <c r="J142" s="35">
        <v>17.080730418068239</v>
      </c>
      <c r="K142" s="35">
        <v>15.34426937189726</v>
      </c>
      <c r="L142" s="35">
        <v>8.4422363065708215</v>
      </c>
      <c r="M142" s="35">
        <v>8.1170054756516041</v>
      </c>
      <c r="N142" s="4">
        <v>4.1619999999999999</v>
      </c>
      <c r="O142" s="4">
        <v>-9.5217391304347956</v>
      </c>
      <c r="P142" s="35">
        <v>1.8497678998452665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 t="str">
        <f t="shared" si="60"/>
        <v/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 t="str">
        <f t="shared" si="64"/>
        <v xml:space="preserve"> 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1005</v>
      </c>
      <c r="AP142" t="s">
        <v>1239</v>
      </c>
      <c r="AQ142" s="22">
        <v>-6.9269464768746625</v>
      </c>
      <c r="AR142" s="21">
        <v>27.121596274748285</v>
      </c>
      <c r="AS142">
        <v>11.12674075116049</v>
      </c>
      <c r="AT142">
        <v>6.9269464768746625</v>
      </c>
      <c r="AU142">
        <v>-27.121596274748285</v>
      </c>
      <c r="AV142" t="s">
        <v>2154</v>
      </c>
    </row>
    <row r="143" spans="1:48" x14ac:dyDescent="0.25">
      <c r="A143" s="14">
        <v>1.4599999999999968E-9</v>
      </c>
      <c r="B143" t="s">
        <v>1013</v>
      </c>
      <c r="C143" s="4">
        <v>0</v>
      </c>
      <c r="D143" s="4">
        <v>4</v>
      </c>
      <c r="E143" s="4">
        <v>7</v>
      </c>
      <c r="F143" s="4">
        <v>11</v>
      </c>
      <c r="G143" s="4">
        <v>44</v>
      </c>
      <c r="H143" s="4">
        <v>43.8</v>
      </c>
      <c r="I143" s="34">
        <v>1409.4037556858507</v>
      </c>
      <c r="J143" s="35">
        <v>10.022883295194507</v>
      </c>
      <c r="K143" s="35">
        <v>9.7484976630313813</v>
      </c>
      <c r="L143" s="35" t="s">
        <v>1238</v>
      </c>
      <c r="M143" s="35" t="s">
        <v>1238</v>
      </c>
      <c r="N143" s="4">
        <v>4.4930000000000003</v>
      </c>
      <c r="O143" s="4">
        <v>5.4694835680751304</v>
      </c>
      <c r="P143" s="35">
        <v>6.1666666666666679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-0.37255826922041491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18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6.166666668126668</v>
      </c>
      <c r="AH143" s="38" t="str">
        <f t="shared" si="70"/>
        <v xml:space="preserve"> </v>
      </c>
      <c r="AI143" s="1">
        <f t="shared" si="71"/>
        <v>15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1013</v>
      </c>
      <c r="AP143" t="s">
        <v>1246</v>
      </c>
      <c r="AQ143" s="22">
        <v>37.255826922041493</v>
      </c>
      <c r="AR143" s="21" t="e">
        <v>#VALUE!</v>
      </c>
      <c r="AS143">
        <v>0.45662100456622667</v>
      </c>
      <c r="AT143">
        <v>-37.255826922041493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1079</v>
      </c>
      <c r="C144" s="4">
        <v>5</v>
      </c>
      <c r="D144" s="4">
        <v>0</v>
      </c>
      <c r="E144" s="4">
        <v>3</v>
      </c>
      <c r="F144" s="4">
        <v>8</v>
      </c>
      <c r="G144" s="4">
        <v>30</v>
      </c>
      <c r="H144" s="4">
        <v>21.03</v>
      </c>
      <c r="I144" s="34">
        <v>1016.0187228290874</v>
      </c>
      <c r="J144" s="35">
        <v>6.3823975720789079</v>
      </c>
      <c r="K144" s="35">
        <v>8.2502942330325624</v>
      </c>
      <c r="L144" s="35">
        <v>5.3354636174636179</v>
      </c>
      <c r="M144" s="35">
        <v>6.5301730279898225</v>
      </c>
      <c r="N144" s="4">
        <v>3.2949999999999999</v>
      </c>
      <c r="O144" s="4">
        <v>63.930348258706445</v>
      </c>
      <c r="P144" s="35">
        <v>12.757964812173086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0.42653352500780317</v>
      </c>
      <c r="T144" s="37" t="str">
        <f t="shared" si="56"/>
        <v/>
      </c>
      <c r="U144" s="37" t="str">
        <f t="shared" si="57"/>
        <v/>
      </c>
      <c r="V144" s="37">
        <f t="shared" si="58"/>
        <v>-0.60045603034521844</v>
      </c>
      <c r="W144" s="37" t="str">
        <f t="shared" si="59"/>
        <v/>
      </c>
      <c r="X144" s="37">
        <f t="shared" si="60"/>
        <v>-0.53941105477909834</v>
      </c>
      <c r="Y144" s="1" t="str">
        <f t="shared" si="61"/>
        <v xml:space="preserve"> </v>
      </c>
      <c r="Z144" s="1">
        <f t="shared" si="62"/>
        <v>9</v>
      </c>
      <c r="AA144" s="1" t="str">
        <f t="shared" si="63"/>
        <v xml:space="preserve"> </v>
      </c>
      <c r="AB144" s="1">
        <f t="shared" si="64"/>
        <v>24</v>
      </c>
      <c r="AC144" s="1">
        <f t="shared" si="65"/>
        <v>21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12.757964813643085</v>
      </c>
      <c r="AH144" s="38" t="str">
        <f t="shared" si="70"/>
        <v xml:space="preserve"> </v>
      </c>
      <c r="AI144" s="1">
        <f t="shared" si="71"/>
        <v>2</v>
      </c>
      <c r="AJ144" s="1" t="str">
        <f t="shared" si="72"/>
        <v xml:space="preserve"> </v>
      </c>
      <c r="AK144" s="25">
        <f t="shared" si="73"/>
        <v>63.930348260176444</v>
      </c>
      <c r="AL144" s="25" t="str">
        <f t="shared" si="74"/>
        <v xml:space="preserve"> </v>
      </c>
      <c r="AM144" s="1">
        <f t="shared" si="75"/>
        <v>6</v>
      </c>
      <c r="AN144" s="1" t="str">
        <f t="shared" si="76"/>
        <v xml:space="preserve"> </v>
      </c>
      <c r="AO144" t="s">
        <v>1079</v>
      </c>
      <c r="AP144" t="s">
        <v>1242</v>
      </c>
      <c r="AQ144" s="22">
        <v>60.045603034521847</v>
      </c>
      <c r="AR144" s="21">
        <v>53.941105477909836</v>
      </c>
      <c r="AS144">
        <v>42.653352353780313</v>
      </c>
      <c r="AT144">
        <v>-60.045603034521847</v>
      </c>
      <c r="AU144">
        <v>-53.941105477909836</v>
      </c>
      <c r="AV144" t="s">
        <v>2156</v>
      </c>
    </row>
    <row r="145" spans="1:48" x14ac:dyDescent="0.25">
      <c r="A145" s="14">
        <v>1.4799999999999968E-9</v>
      </c>
      <c r="B145" t="s">
        <v>1056</v>
      </c>
      <c r="C145" s="4">
        <v>1</v>
      </c>
      <c r="D145" s="4">
        <v>1</v>
      </c>
      <c r="E145" s="4">
        <v>4</v>
      </c>
      <c r="F145" s="4">
        <v>6</v>
      </c>
      <c r="G145" s="4">
        <v>50</v>
      </c>
      <c r="H145" s="4">
        <v>42.71</v>
      </c>
      <c r="I145" s="34">
        <v>2103.4939411665323</v>
      </c>
      <c r="J145" s="35">
        <v>6.0154929577464786</v>
      </c>
      <c r="K145" s="35">
        <v>6.0736632536973838</v>
      </c>
      <c r="L145" s="35">
        <v>4.4439616252821663</v>
      </c>
      <c r="M145" s="35">
        <v>4.465803402646503</v>
      </c>
      <c r="N145" s="4">
        <v>7.1000000000000005</v>
      </c>
      <c r="O145" s="4">
        <v>-19.501133786848069</v>
      </c>
      <c r="P145" s="35">
        <v>1.1238585811285413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0.17068602348889728</v>
      </c>
      <c r="T145" s="37" t="str">
        <f t="shared" si="56"/>
        <v/>
      </c>
      <c r="U145" s="37" t="str">
        <f t="shared" si="57"/>
        <v/>
      </c>
      <c r="V145" s="37">
        <f t="shared" si="58"/>
        <v>-0.62342459732016575</v>
      </c>
      <c r="W145" s="37" t="str">
        <f t="shared" si="59"/>
        <v/>
      </c>
      <c r="X145" s="37">
        <f t="shared" si="60"/>
        <v>-0.61637080779797215</v>
      </c>
      <c r="Y145" s="1" t="str">
        <f t="shared" si="61"/>
        <v xml:space="preserve"> </v>
      </c>
      <c r="Z145" s="1">
        <f t="shared" si="62"/>
        <v>7</v>
      </c>
      <c r="AA145" s="1" t="str">
        <f t="shared" si="63"/>
        <v xml:space="preserve"> </v>
      </c>
      <c r="AB145" s="1">
        <f t="shared" si="64"/>
        <v>16</v>
      </c>
      <c r="AC145" s="1">
        <f t="shared" si="65"/>
        <v>70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1056</v>
      </c>
      <c r="AP145" t="s">
        <v>1248</v>
      </c>
      <c r="AQ145" s="22">
        <v>62.342459732016579</v>
      </c>
      <c r="AR145" s="21">
        <v>61.637080779797216</v>
      </c>
      <c r="AS145">
        <v>17.068602200889728</v>
      </c>
      <c r="AT145">
        <v>-62.342459732016579</v>
      </c>
      <c r="AU145">
        <v>-61.637080779797216</v>
      </c>
      <c r="AV145" t="s">
        <v>2157</v>
      </c>
    </row>
    <row r="146" spans="1:48" x14ac:dyDescent="0.25">
      <c r="A146" s="14">
        <v>1.4899999999999967E-9</v>
      </c>
      <c r="B146" t="s">
        <v>1037</v>
      </c>
      <c r="C146" s="4">
        <v>21</v>
      </c>
      <c r="D146" s="4">
        <v>0</v>
      </c>
      <c r="E146" s="4">
        <v>4</v>
      </c>
      <c r="F146" s="4">
        <v>25</v>
      </c>
      <c r="G146" s="4">
        <v>9.25</v>
      </c>
      <c r="H146" s="4">
        <v>7.33</v>
      </c>
      <c r="I146" s="34">
        <v>4062.7557970740554</v>
      </c>
      <c r="J146" s="35">
        <v>26.860817036461761</v>
      </c>
      <c r="K146" s="35">
        <v>12.749604399795215</v>
      </c>
      <c r="L146" s="35">
        <v>7.1603387191491077</v>
      </c>
      <c r="M146" s="35">
        <v>4.730547877591313</v>
      </c>
      <c r="N146" s="4">
        <v>0.20600000000000002</v>
      </c>
      <c r="O146" s="4">
        <v>-23.703703703703702</v>
      </c>
      <c r="P146" s="35">
        <v>1.9879536121311161</v>
      </c>
      <c r="Q146" s="36">
        <f t="shared" si="53"/>
        <v>84.000000001489994</v>
      </c>
      <c r="R146" s="36" t="str">
        <f t="shared" si="54"/>
        <v xml:space="preserve"> </v>
      </c>
      <c r="S146" s="37">
        <f t="shared" si="55"/>
        <v>0.2619372456919099</v>
      </c>
      <c r="T146" s="37" t="str">
        <f t="shared" si="56"/>
        <v/>
      </c>
      <c r="U146" s="37" t="str">
        <f t="shared" si="57"/>
        <v/>
      </c>
      <c r="V146" s="37" t="str">
        <f t="shared" si="58"/>
        <v/>
      </c>
      <c r="W146" s="37" t="str">
        <f t="shared" si="59"/>
        <v/>
      </c>
      <c r="X146" s="37">
        <f t="shared" si="60"/>
        <v>-0.38187698491980993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37</v>
      </c>
      <c r="AC146" s="1">
        <f t="shared" si="65"/>
        <v>43</v>
      </c>
      <c r="AD146" s="1" t="str">
        <f t="shared" si="66"/>
        <v xml:space="preserve"> </v>
      </c>
      <c r="AE146" s="1">
        <f t="shared" si="67"/>
        <v>27</v>
      </c>
      <c r="AF146" s="1" t="str">
        <f t="shared" si="68"/>
        <v xml:space="preserve"> </v>
      </c>
      <c r="AG146" s="38" t="str">
        <f t="shared" si="69"/>
        <v xml:space="preserve"> </v>
      </c>
      <c r="AH146" s="38" t="str">
        <f t="shared" si="70"/>
        <v xml:space="preserve"> </v>
      </c>
      <c r="AI146" s="1" t="str">
        <f t="shared" si="71"/>
        <v xml:space="preserve"> 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1037</v>
      </c>
      <c r="AP146" t="s">
        <v>1242</v>
      </c>
      <c r="AQ146" s="22">
        <v>-68.151189983343684</v>
      </c>
      <c r="AR146" s="21">
        <v>38.187698491980996</v>
      </c>
      <c r="AS146">
        <v>26.193724420190989</v>
      </c>
      <c r="AT146">
        <v>68.151189983343684</v>
      </c>
      <c r="AU146">
        <v>-38.187698491980996</v>
      </c>
      <c r="AV146" t="s">
        <v>2158</v>
      </c>
    </row>
    <row r="147" spans="1:48" x14ac:dyDescent="0.25">
      <c r="A147" s="14">
        <v>1.4999999999999967E-9</v>
      </c>
      <c r="B147" t="s">
        <v>1170</v>
      </c>
      <c r="C147" s="4">
        <v>10</v>
      </c>
      <c r="D147" s="4">
        <v>0</v>
      </c>
      <c r="E147" s="4">
        <v>0</v>
      </c>
      <c r="F147" s="4">
        <v>10</v>
      </c>
      <c r="G147" s="4">
        <v>21</v>
      </c>
      <c r="H147" s="4">
        <v>13.46</v>
      </c>
      <c r="I147" s="34">
        <v>879.37427528119611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-4.4999999999999998E-2</v>
      </c>
      <c r="O147" s="4">
        <v>42.307692307692307</v>
      </c>
      <c r="P147" s="35" t="s">
        <v>137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0.56017830759212484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17</v>
      </c>
      <c r="AD147" s="1" t="str">
        <f t="shared" si="66"/>
        <v xml:space="preserve"> </v>
      </c>
      <c r="AE147" s="1">
        <f t="shared" si="67"/>
        <v>5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1170</v>
      </c>
      <c r="AP147" t="s">
        <v>1242</v>
      </c>
      <c r="AQ147" s="22" t="e">
        <v>#VALUE!</v>
      </c>
      <c r="AR147" s="21" t="e">
        <v>#VALUE!</v>
      </c>
      <c r="AS147">
        <v>56.017830609212481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986</v>
      </c>
      <c r="C148" s="4">
        <v>6</v>
      </c>
      <c r="D148" s="4">
        <v>1</v>
      </c>
      <c r="E148" s="4">
        <v>11</v>
      </c>
      <c r="F148" s="4">
        <v>18</v>
      </c>
      <c r="G148" s="4">
        <v>8.5</v>
      </c>
      <c r="H148" s="4">
        <v>6.9</v>
      </c>
      <c r="I148" s="34">
        <v>1560.0552342214285</v>
      </c>
      <c r="J148" s="35" t="s">
        <v>1238</v>
      </c>
      <c r="K148" s="35">
        <v>25.367647058823529</v>
      </c>
      <c r="L148" s="35">
        <v>5.4226613701308768</v>
      </c>
      <c r="M148" s="35">
        <v>6.5454605420964258</v>
      </c>
      <c r="N148" s="4">
        <v>-0.214</v>
      </c>
      <c r="O148" s="4">
        <v>71.84210526315789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>
        <f t="shared" si="55"/>
        <v>0.2318840594810144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>
        <f t="shared" si="60"/>
        <v>-0.53188362627313124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>
        <f t="shared" si="64"/>
        <v>25</v>
      </c>
      <c r="AC148" s="1">
        <f t="shared" si="65"/>
        <v>48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>
        <f t="shared" si="73"/>
        <v>71.842105264667893</v>
      </c>
      <c r="AL148" s="25" t="str">
        <f t="shared" si="74"/>
        <v xml:space="preserve"> </v>
      </c>
      <c r="AM148" s="1">
        <f t="shared" si="75"/>
        <v>3</v>
      </c>
      <c r="AN148" s="1" t="str">
        <f t="shared" si="76"/>
        <v xml:space="preserve"> </v>
      </c>
      <c r="AO148" t="s">
        <v>986</v>
      </c>
      <c r="AP148" t="s">
        <v>1295</v>
      </c>
      <c r="AQ148" s="22" t="e">
        <v>#VALUE!</v>
      </c>
      <c r="AR148" s="21">
        <v>53.188362627313126</v>
      </c>
      <c r="AS148">
        <v>23.188405797101442</v>
      </c>
      <c r="AT148" t="e">
        <v>#VALUE!</v>
      </c>
      <c r="AU148">
        <v>-53.188362627313126</v>
      </c>
      <c r="AV148" t="s">
        <v>2160</v>
      </c>
    </row>
    <row r="149" spans="1:48" x14ac:dyDescent="0.25">
      <c r="A149" s="14">
        <v>1.5199999999999966E-9</v>
      </c>
      <c r="B149" t="s">
        <v>970</v>
      </c>
      <c r="C149" s="4">
        <v>15</v>
      </c>
      <c r="D149" s="4">
        <v>0</v>
      </c>
      <c r="E149" s="4">
        <v>4</v>
      </c>
      <c r="F149" s="4">
        <v>19</v>
      </c>
      <c r="G149" s="4">
        <v>31.5</v>
      </c>
      <c r="H149" s="4">
        <v>26.11</v>
      </c>
      <c r="I149" s="34">
        <v>38411.318758390698</v>
      </c>
      <c r="J149" s="35">
        <v>8.7558685446009381</v>
      </c>
      <c r="K149" s="35">
        <v>8.3047073791348591</v>
      </c>
      <c r="L149" s="35" t="s">
        <v>1238</v>
      </c>
      <c r="M149" s="35" t="s">
        <v>1238</v>
      </c>
      <c r="N149" s="4">
        <v>3.1440000000000001</v>
      </c>
      <c r="O149" s="4">
        <v>5.8585858585858563</v>
      </c>
      <c r="P149" s="35">
        <v>4.2052853312906935</v>
      </c>
      <c r="Q149" s="36">
        <f t="shared" si="53"/>
        <v>78.947368422572623</v>
      </c>
      <c r="R149" s="36" t="str">
        <f t="shared" si="54"/>
        <v xml:space="preserve"> </v>
      </c>
      <c r="S149" s="37">
        <f t="shared" si="55"/>
        <v>0.2064343178738873</v>
      </c>
      <c r="T149" s="37" t="str">
        <f t="shared" si="56"/>
        <v/>
      </c>
      <c r="U149" s="37" t="str">
        <f t="shared" si="57"/>
        <v/>
      </c>
      <c r="V149" s="37">
        <f t="shared" si="58"/>
        <v>-0.45187456021393047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14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55</v>
      </c>
      <c r="AD149" s="1" t="str">
        <f t="shared" si="66"/>
        <v xml:space="preserve"> </v>
      </c>
      <c r="AE149" s="1">
        <f t="shared" si="67"/>
        <v>38</v>
      </c>
      <c r="AF149" s="1" t="str">
        <f t="shared" si="68"/>
        <v xml:space="preserve"> </v>
      </c>
      <c r="AG149" s="38">
        <f t="shared" si="69"/>
        <v>4.2052853328106936</v>
      </c>
      <c r="AH149" s="38" t="str">
        <f t="shared" si="70"/>
        <v xml:space="preserve"> </v>
      </c>
      <c r="AI149" s="1">
        <f t="shared" si="71"/>
        <v>51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970</v>
      </c>
      <c r="AP149" t="s">
        <v>1246</v>
      </c>
      <c r="AQ149" s="22">
        <v>45.187456021393047</v>
      </c>
      <c r="AR149" s="21" t="e">
        <v>#VALUE!</v>
      </c>
      <c r="AS149">
        <v>20.64343163538873</v>
      </c>
      <c r="AT149">
        <v>-45.187456021393047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1077</v>
      </c>
      <c r="C150" s="4">
        <v>6</v>
      </c>
      <c r="D150" s="4">
        <v>0</v>
      </c>
      <c r="E150" s="4">
        <v>2</v>
      </c>
      <c r="F150" s="4">
        <v>8</v>
      </c>
      <c r="G150" s="4">
        <v>34</v>
      </c>
      <c r="H150" s="4">
        <v>26.37</v>
      </c>
      <c r="I150" s="34">
        <v>2466.2056524453124</v>
      </c>
      <c r="J150" s="35">
        <v>37.088607594936711</v>
      </c>
      <c r="K150" s="35">
        <v>33.086574654956088</v>
      </c>
      <c r="L150" s="35">
        <v>12.026562562390383</v>
      </c>
      <c r="M150" s="35">
        <v>10.841965647956625</v>
      </c>
      <c r="N150" s="4">
        <v>0.71099999999999997</v>
      </c>
      <c r="O150" s="4">
        <v>-41.721311475409841</v>
      </c>
      <c r="P150" s="35">
        <v>2.2753128555176336</v>
      </c>
      <c r="Q150" s="36">
        <f t="shared" si="53"/>
        <v>75.000000001529997</v>
      </c>
      <c r="R150" s="36" t="str">
        <f t="shared" si="54"/>
        <v xml:space="preserve"> </v>
      </c>
      <c r="S150" s="37">
        <f t="shared" si="55"/>
        <v>0.28934395298999249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39</v>
      </c>
      <c r="AD150" s="1" t="str">
        <f t="shared" si="66"/>
        <v xml:space="preserve"> </v>
      </c>
      <c r="AE150" s="1">
        <f t="shared" si="67"/>
        <v>48</v>
      </c>
      <c r="AF150" s="1" t="str">
        <f t="shared" si="68"/>
        <v xml:space="preserve"> </v>
      </c>
      <c r="AG150" s="38">
        <f t="shared" si="69"/>
        <v>2.2753128570476338</v>
      </c>
      <c r="AH150" s="38" t="str">
        <f t="shared" si="70"/>
        <v xml:space="preserve"> </v>
      </c>
      <c r="AI150" s="1">
        <f t="shared" si="71"/>
        <v>81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1077</v>
      </c>
      <c r="AP150" t="s">
        <v>1239</v>
      </c>
      <c r="AQ150" s="22">
        <v>-132.17810141248734</v>
      </c>
      <c r="AR150" s="21">
        <v>-3.8204392794239261</v>
      </c>
      <c r="AS150">
        <v>28.934395145999247</v>
      </c>
      <c r="AT150">
        <v>132.17810141248734</v>
      </c>
      <c r="AU150">
        <v>3.8204392794239261</v>
      </c>
      <c r="AV150" t="s">
        <v>2162</v>
      </c>
    </row>
    <row r="151" spans="1:48" x14ac:dyDescent="0.25">
      <c r="A151" s="14">
        <v>1.5399999999999965E-9</v>
      </c>
      <c r="B151" t="s">
        <v>1156</v>
      </c>
      <c r="C151" s="4">
        <v>8</v>
      </c>
      <c r="D151" s="4">
        <v>1</v>
      </c>
      <c r="E151" s="4">
        <v>11</v>
      </c>
      <c r="F151" s="4">
        <v>20</v>
      </c>
      <c r="G151" s="4">
        <v>79.823997497558594</v>
      </c>
      <c r="H151" s="4">
        <v>67.92</v>
      </c>
      <c r="I151" s="34">
        <v>15548.256473934882</v>
      </c>
      <c r="J151" s="35">
        <v>8.6084597366131863</v>
      </c>
      <c r="K151" s="35">
        <v>7.7415047850321814</v>
      </c>
      <c r="L151" s="35">
        <v>4.8511858407079647</v>
      </c>
      <c r="M151" s="35">
        <v>4.701406518010292</v>
      </c>
      <c r="N151" s="4">
        <v>5.9560000000000004</v>
      </c>
      <c r="O151" s="4">
        <v>-11.236959761549919</v>
      </c>
      <c r="P151" s="35">
        <v>3.0601506135278371</v>
      </c>
      <c r="Q151" s="36" t="str">
        <f t="shared" si="53"/>
        <v xml:space="preserve"> </v>
      </c>
      <c r="R151" s="36" t="str">
        <f t="shared" si="54"/>
        <v xml:space="preserve"> </v>
      </c>
      <c r="S151" s="37">
        <f t="shared" si="55"/>
        <v>0.17526498236388974</v>
      </c>
      <c r="T151" s="37" t="str">
        <f t="shared" si="56"/>
        <v/>
      </c>
      <c r="U151" s="37" t="str">
        <f t="shared" si="57"/>
        <v/>
      </c>
      <c r="V151" s="37">
        <f t="shared" si="58"/>
        <v>-0.46110248743726101</v>
      </c>
      <c r="W151" s="37" t="str">
        <f t="shared" si="59"/>
        <v/>
      </c>
      <c r="X151" s="37">
        <f t="shared" si="60"/>
        <v>-0.58121679208367483</v>
      </c>
      <c r="Y151" s="1" t="str">
        <f t="shared" si="61"/>
        <v xml:space="preserve"> </v>
      </c>
      <c r="Z151" s="1">
        <f t="shared" si="62"/>
        <v>13</v>
      </c>
      <c r="AA151" s="1" t="str">
        <f t="shared" si="63"/>
        <v xml:space="preserve"> </v>
      </c>
      <c r="AB151" s="1">
        <f t="shared" si="64"/>
        <v>19</v>
      </c>
      <c r="AC151" s="1">
        <f t="shared" si="65"/>
        <v>66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3.0601506150678373</v>
      </c>
      <c r="AH151" s="38" t="str">
        <f t="shared" si="70"/>
        <v xml:space="preserve"> </v>
      </c>
      <c r="AI151" s="1">
        <f t="shared" si="71"/>
        <v>70</v>
      </c>
      <c r="AJ151" s="1" t="str">
        <f t="shared" si="72"/>
        <v xml:space="preserve"> </v>
      </c>
      <c r="AK151" s="25" t="str">
        <f t="shared" si="73"/>
        <v xml:space="preserve"> </v>
      </c>
      <c r="AL151" s="25" t="str">
        <f t="shared" si="74"/>
        <v xml:space="preserve"> </v>
      </c>
      <c r="AM151" s="1" t="str">
        <f t="shared" si="75"/>
        <v xml:space="preserve"> </v>
      </c>
      <c r="AN151" s="1" t="str">
        <f t="shared" si="76"/>
        <v xml:space="preserve"> </v>
      </c>
      <c r="AO151" t="s">
        <v>1156</v>
      </c>
      <c r="AP151" t="s">
        <v>1248</v>
      </c>
      <c r="AQ151" s="22">
        <v>46.110248743726103</v>
      </c>
      <c r="AR151" s="21">
        <v>58.121679208367482</v>
      </c>
      <c r="AS151">
        <v>17.526498082388976</v>
      </c>
      <c r="AT151">
        <v>-46.110248743726103</v>
      </c>
      <c r="AU151">
        <v>-58.121679208367482</v>
      </c>
      <c r="AV151" t="s">
        <v>2163</v>
      </c>
    </row>
    <row r="152" spans="1:48" x14ac:dyDescent="0.25">
      <c r="A152" s="14">
        <v>1.5499999999999965E-9</v>
      </c>
      <c r="B152" t="s">
        <v>1026</v>
      </c>
      <c r="C152" s="4">
        <v>2</v>
      </c>
      <c r="D152" s="4">
        <v>0</v>
      </c>
      <c r="E152" s="4">
        <v>4</v>
      </c>
      <c r="F152" s="4">
        <v>6</v>
      </c>
      <c r="G152" s="4">
        <v>60</v>
      </c>
      <c r="H152" s="4">
        <v>58.66</v>
      </c>
      <c r="I152" s="34">
        <v>3818.3634408932171</v>
      </c>
      <c r="J152" s="35">
        <v>11.147852527556061</v>
      </c>
      <c r="K152" s="35">
        <v>11.216061185468449</v>
      </c>
      <c r="L152" s="35" t="s">
        <v>1238</v>
      </c>
      <c r="M152" s="35" t="s">
        <v>1238</v>
      </c>
      <c r="N152" s="4">
        <v>5.23</v>
      </c>
      <c r="O152" s="4">
        <v>-2.788104089219321</v>
      </c>
      <c r="P152" s="35">
        <v>4.7101943402659394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-0.30213415856902803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29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4.7101943418159395</v>
      </c>
      <c r="AH152" s="38" t="str">
        <f t="shared" si="70"/>
        <v xml:space="preserve"> </v>
      </c>
      <c r="AI152" s="1">
        <f t="shared" si="71"/>
        <v>43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1026</v>
      </c>
      <c r="AP152" t="s">
        <v>1246</v>
      </c>
      <c r="AQ152" s="22">
        <v>30.213415856902802</v>
      </c>
      <c r="AR152" s="21" t="e">
        <v>#VALUE!</v>
      </c>
      <c r="AS152">
        <v>2.2843504943743653</v>
      </c>
      <c r="AT152">
        <v>-30.213415856902802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1161</v>
      </c>
      <c r="C153" s="4">
        <v>6</v>
      </c>
      <c r="D153" s="4">
        <v>0</v>
      </c>
      <c r="E153" s="4">
        <v>3</v>
      </c>
      <c r="F153" s="4">
        <v>9</v>
      </c>
      <c r="G153" s="4">
        <v>18</v>
      </c>
      <c r="H153" s="4">
        <v>13.18</v>
      </c>
      <c r="I153" s="34">
        <v>798.55139735444072</v>
      </c>
      <c r="J153" s="35">
        <v>5.8036107441655655</v>
      </c>
      <c r="K153" s="35">
        <v>5.2952993169947771</v>
      </c>
      <c r="L153" s="35">
        <v>3.9509702770780857</v>
      </c>
      <c r="M153" s="35">
        <v>3.7768726222008189</v>
      </c>
      <c r="N153" s="4">
        <v>2.2709999999999999</v>
      </c>
      <c r="O153" s="4">
        <v>2.297297297297284</v>
      </c>
      <c r="P153" s="35">
        <v>1.3657056145675266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0.36570561612752661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>
        <f t="shared" ref="V153:V216" si="82">IF(ISERROR((IF(((J153/$J$6-1))&lt;($V$5/100),((J153/$J$6-1)),"")))=TRUE," ",((IF(((J153/$J$6-1))&lt;($V$5/100),((J153/$J$6-1)),""))))</f>
        <v>-0.63668861914853103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-0.6589287524026608</v>
      </c>
      <c r="Y153" s="1" t="str">
        <f t="shared" ref="Y153:Y216" si="85">IF(ISERROR((RANK(U153,U$7:U$184,0)))=TRUE," ",((RANK(U153,U$7:U$184,0))))</f>
        <v xml:space="preserve"> </v>
      </c>
      <c r="Z153" s="1">
        <f t="shared" ref="Z153:Z216" si="86">IF(ISERROR((RANK(V153,V$7:V$184,1)))=TRUE," ",((RANK(V153,V$7:V$184,1))))</f>
        <v>5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11</v>
      </c>
      <c r="AC153" s="1">
        <f t="shared" ref="AC153:AC216" si="89">IF(ISERROR((RANK(S153,S$7:S$184,0)))=TRUE," ",((RANK(S153,S$7:S$184,0))))</f>
        <v>25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 t="str">
        <f t="shared" ref="AG153:AG216" si="93">IF(ISERROR((IF((AND(P153&gt;$AG$6,P153&lt;$AG$5))=TRUE,P153+A153," ")))=TRUE," ",((IF((AND(P153&gt;$AG$6,P153&lt;$AG$5))=TRUE,P153+A153," "))))</f>
        <v xml:space="preserve"> </v>
      </c>
      <c r="AH153" s="38" t="str">
        <f t="shared" ref="AH153:AH216" si="94">IF(ISERROR(((IF(P153&lt;$AH$5,P153+A153," "))))=TRUE," ",((IF(P153&lt;$AH$5,P153+A153," "))))</f>
        <v xml:space="preserve"> </v>
      </c>
      <c r="AI153" s="1" t="str">
        <f t="shared" ref="AI153:AI216" si="95">IF(ISERROR((RANK(AG153,AG$7:AG$184,0)))=TRUE," ",((RANK(AG153,AG$7:AG$184,0))))</f>
        <v xml:space="preserve"> 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1161</v>
      </c>
      <c r="AP153" t="s">
        <v>1248</v>
      </c>
      <c r="AQ153" s="22">
        <v>63.668861914853103</v>
      </c>
      <c r="AR153" s="21">
        <v>65.892875240266079</v>
      </c>
      <c r="AS153">
        <v>36.570561456752657</v>
      </c>
      <c r="AT153">
        <v>-63.668861914853103</v>
      </c>
      <c r="AU153">
        <v>-65.892875240266079</v>
      </c>
      <c r="AV153" t="s">
        <v>2165</v>
      </c>
    </row>
    <row r="154" spans="1:48" x14ac:dyDescent="0.25">
      <c r="A154" s="14">
        <v>1.5699999999999964E-9</v>
      </c>
      <c r="B154" t="s">
        <v>1006</v>
      </c>
      <c r="C154" s="4">
        <v>3</v>
      </c>
      <c r="D154" s="4">
        <v>1</v>
      </c>
      <c r="E154" s="4">
        <v>7</v>
      </c>
      <c r="F154" s="4">
        <v>11</v>
      </c>
      <c r="G154" s="4">
        <v>57</v>
      </c>
      <c r="H154" s="4">
        <v>55.84</v>
      </c>
      <c r="I154" s="34">
        <v>10691.081903427783</v>
      </c>
      <c r="J154" s="35">
        <v>19.476805022671783</v>
      </c>
      <c r="K154" s="35">
        <v>17.93768069386444</v>
      </c>
      <c r="L154" s="35">
        <v>14.124907462686567</v>
      </c>
      <c r="M154" s="35">
        <v>11.837008130081301</v>
      </c>
      <c r="N154" s="4">
        <v>3.113</v>
      </c>
      <c r="O154" s="4">
        <v>9.6126760563380333</v>
      </c>
      <c r="P154" s="35">
        <v>1.6081661891117478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1006</v>
      </c>
      <c r="AP154" t="s">
        <v>1239</v>
      </c>
      <c r="AQ154" s="22">
        <v>-21.926594309851666</v>
      </c>
      <c r="AR154" s="21">
        <v>-21.934600177713804</v>
      </c>
      <c r="AS154">
        <v>2.0773638968481389</v>
      </c>
      <c r="AT154">
        <v>21.926594309851666</v>
      </c>
      <c r="AU154">
        <v>21.934600177713804</v>
      </c>
      <c r="AV154" t="s">
        <v>2166</v>
      </c>
    </row>
    <row r="155" spans="1:48" x14ac:dyDescent="0.25">
      <c r="A155" s="14">
        <v>1.5799999999999964E-9</v>
      </c>
      <c r="B155" t="s">
        <v>1035</v>
      </c>
      <c r="C155" s="4">
        <v>3</v>
      </c>
      <c r="D155" s="4">
        <v>0</v>
      </c>
      <c r="E155" s="4">
        <v>1</v>
      </c>
      <c r="F155" s="4">
        <v>4</v>
      </c>
      <c r="G155" s="4">
        <v>38</v>
      </c>
      <c r="H155" s="4">
        <v>34.869999999999997</v>
      </c>
      <c r="I155" s="34">
        <v>1824.8041447033979</v>
      </c>
      <c r="J155" s="35" t="s">
        <v>1238</v>
      </c>
      <c r="K155" s="35">
        <v>34.765702891326015</v>
      </c>
      <c r="L155" s="35">
        <v>16.759972527472527</v>
      </c>
      <c r="M155" s="35">
        <v>14.612287425149701</v>
      </c>
      <c r="N155" s="4">
        <v>0.36</v>
      </c>
      <c r="O155" s="4">
        <v>-60.308710033076075</v>
      </c>
      <c r="P155" s="35">
        <v>2.2741611700602236</v>
      </c>
      <c r="Q155" s="36">
        <f t="shared" si="77"/>
        <v>75.000000001580005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47</v>
      </c>
      <c r="AF155" s="1" t="str">
        <f t="shared" si="92"/>
        <v xml:space="preserve"> </v>
      </c>
      <c r="AG155" s="38">
        <f t="shared" si="93"/>
        <v>2.2741611716402237</v>
      </c>
      <c r="AH155" s="38" t="str">
        <f t="shared" si="94"/>
        <v xml:space="preserve"> </v>
      </c>
      <c r="AI155" s="1">
        <f t="shared" si="95"/>
        <v>82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-60.308710031496076</v>
      </c>
      <c r="AM155" s="1" t="str">
        <f t="shared" si="99"/>
        <v xml:space="preserve"> </v>
      </c>
      <c r="AN155" s="1">
        <f t="shared" si="100"/>
        <v>3</v>
      </c>
      <c r="AO155" t="s">
        <v>1035</v>
      </c>
      <c r="AP155" t="s">
        <v>1244</v>
      </c>
      <c r="AQ155" s="22" t="e">
        <v>#VALUE!</v>
      </c>
      <c r="AR155" s="21">
        <v>-44.682048680702088</v>
      </c>
      <c r="AS155">
        <v>8.9761973042730148</v>
      </c>
      <c r="AT155" t="e">
        <v>#VALUE!</v>
      </c>
      <c r="AU155">
        <v>44.682048680702088</v>
      </c>
      <c r="AV155" t="s">
        <v>2167</v>
      </c>
    </row>
    <row r="156" spans="1:48" x14ac:dyDescent="0.25">
      <c r="A156" s="14">
        <v>1.5899999999999964E-9</v>
      </c>
      <c r="B156" t="s">
        <v>1075</v>
      </c>
      <c r="C156" s="4">
        <v>6</v>
      </c>
      <c r="D156" s="4">
        <v>0</v>
      </c>
      <c r="E156" s="4">
        <v>6</v>
      </c>
      <c r="F156" s="4">
        <v>12</v>
      </c>
      <c r="G156" s="4">
        <v>11</v>
      </c>
      <c r="H156" s="4">
        <v>9.39</v>
      </c>
      <c r="I156" s="34">
        <v>743.041064413801</v>
      </c>
      <c r="J156" s="35">
        <v>16.189655172413794</v>
      </c>
      <c r="K156" s="35">
        <v>19.163265306122451</v>
      </c>
      <c r="L156" s="35">
        <v>7.511621824355001</v>
      </c>
      <c r="M156" s="35">
        <v>7.2252654663521101</v>
      </c>
      <c r="N156" s="4">
        <v>0.49</v>
      </c>
      <c r="O156" s="4">
        <v>6.5217391304347752</v>
      </c>
      <c r="P156" s="35">
        <v>6.3897763578274756</v>
      </c>
      <c r="Q156" s="36" t="str">
        <f t="shared" si="77"/>
        <v xml:space="preserve"> </v>
      </c>
      <c r="R156" s="36" t="str">
        <f t="shared" si="78"/>
        <v xml:space="preserve"> </v>
      </c>
      <c r="S156" s="37">
        <f t="shared" si="79"/>
        <v>0.17145900052503724</v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-0.35155213847701461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42</v>
      </c>
      <c r="AC156" s="1">
        <f t="shared" si="89"/>
        <v>69</v>
      </c>
      <c r="AD156" s="1" t="str">
        <f t="shared" si="90"/>
        <v xml:space="preserve"> </v>
      </c>
      <c r="AE156" s="1" t="str">
        <f t="shared" si="91"/>
        <v xml:space="preserve"> </v>
      </c>
      <c r="AF156" s="1" t="str">
        <f t="shared" si="92"/>
        <v xml:space="preserve"> </v>
      </c>
      <c r="AG156" s="38">
        <f t="shared" si="93"/>
        <v>6.3897763594174757</v>
      </c>
      <c r="AH156" s="38" t="str">
        <f t="shared" si="94"/>
        <v xml:space="preserve"> </v>
      </c>
      <c r="AI156" s="1">
        <f t="shared" si="95"/>
        <v>12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1075</v>
      </c>
      <c r="AP156" t="s">
        <v>1244</v>
      </c>
      <c r="AQ156" s="22">
        <v>-1.3487333228181742</v>
      </c>
      <c r="AR156" s="21">
        <v>35.155213847701461</v>
      </c>
      <c r="AS156">
        <v>17.145899893503724</v>
      </c>
      <c r="AT156">
        <v>1.3487333228181742</v>
      </c>
      <c r="AU156">
        <v>-35.155213847701461</v>
      </c>
      <c r="AV156" t="s">
        <v>2168</v>
      </c>
    </row>
    <row r="157" spans="1:48" x14ac:dyDescent="0.25">
      <c r="A157" s="14">
        <v>1.5999999999999963E-9</v>
      </c>
      <c r="B157" t="s">
        <v>1185</v>
      </c>
      <c r="C157" s="4">
        <v>2</v>
      </c>
      <c r="D157" s="4">
        <v>0</v>
      </c>
      <c r="E157" s="4">
        <v>3</v>
      </c>
      <c r="F157" s="4">
        <v>5</v>
      </c>
      <c r="G157" s="4">
        <v>65</v>
      </c>
      <c r="H157" s="4">
        <v>54.68</v>
      </c>
      <c r="I157" s="34">
        <v>1033.6544666480663</v>
      </c>
      <c r="J157" s="35">
        <v>16.918316831683168</v>
      </c>
      <c r="K157" s="35">
        <v>15.789777649436903</v>
      </c>
      <c r="L157" s="35">
        <v>12.662349799732976</v>
      </c>
      <c r="M157" s="35">
        <v>10.964277456647398</v>
      </c>
      <c r="N157" s="4">
        <v>3.2320000000000002</v>
      </c>
      <c r="O157" s="4">
        <v>-20.394088669950744</v>
      </c>
      <c r="P157" s="35">
        <v>1.3533284564740307</v>
      </c>
      <c r="Q157" s="36" t="str">
        <f t="shared" si="77"/>
        <v xml:space="preserve"> </v>
      </c>
      <c r="R157" s="36" t="str">
        <f t="shared" si="78"/>
        <v xml:space="preserve"> </v>
      </c>
      <c r="S157" s="37">
        <f t="shared" si="79"/>
        <v>0.18873445661097285</v>
      </c>
      <c r="T157" s="37" t="str">
        <f t="shared" si="80"/>
        <v/>
      </c>
      <c r="U157" s="37" t="str">
        <f t="shared" si="81"/>
        <v/>
      </c>
      <c r="V157" s="37" t="str">
        <f t="shared" si="82"/>
        <v/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>
        <f t="shared" si="89"/>
        <v>59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1185</v>
      </c>
      <c r="AP157" t="s">
        <v>1248</v>
      </c>
      <c r="AQ157" s="22">
        <v>-5.9102224590221519</v>
      </c>
      <c r="AR157" s="21">
        <v>-9.3089327643020923</v>
      </c>
      <c r="AS157">
        <v>18.873445501097287</v>
      </c>
      <c r="AT157">
        <v>5.9102224590221519</v>
      </c>
      <c r="AU157">
        <v>9.3089327643020923</v>
      </c>
      <c r="AV157" t="s">
        <v>2169</v>
      </c>
    </row>
    <row r="158" spans="1:48" x14ac:dyDescent="0.25">
      <c r="A158" s="14">
        <v>1.6099999999999963E-9</v>
      </c>
      <c r="B158" t="s">
        <v>1028</v>
      </c>
      <c r="C158" s="4">
        <v>5</v>
      </c>
      <c r="D158" s="4">
        <v>2</v>
      </c>
      <c r="E158" s="4">
        <v>7</v>
      </c>
      <c r="F158" s="4">
        <v>14</v>
      </c>
      <c r="G158" s="4">
        <v>51.678897857666016</v>
      </c>
      <c r="H158" s="4">
        <v>44.55</v>
      </c>
      <c r="I158" s="34">
        <v>2562.4936735686006</v>
      </c>
      <c r="J158" s="35" t="s">
        <v>1238</v>
      </c>
      <c r="K158" s="35">
        <v>23.370573982113971</v>
      </c>
      <c r="L158" s="35">
        <v>9.1007235532165005</v>
      </c>
      <c r="M158" s="35">
        <v>7.7837184343434345</v>
      </c>
      <c r="N158" s="4">
        <v>1.4390000000000001</v>
      </c>
      <c r="O158" s="4">
        <v>54.731182795698921</v>
      </c>
      <c r="P158" s="35">
        <v>4.3383553242175008</v>
      </c>
      <c r="Q158" s="36" t="str">
        <f t="shared" si="77"/>
        <v xml:space="preserve"> </v>
      </c>
      <c r="R158" s="36" t="str">
        <f t="shared" si="78"/>
        <v xml:space="preserve"> </v>
      </c>
      <c r="S158" s="37">
        <f t="shared" si="79"/>
        <v>0.16002015554189727</v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>
        <f t="shared" si="89"/>
        <v>74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>
        <f t="shared" si="93"/>
        <v>4.3383553258275009</v>
      </c>
      <c r="AH158" s="38" t="str">
        <f t="shared" si="94"/>
        <v xml:space="preserve"> </v>
      </c>
      <c r="AI158" s="1">
        <f t="shared" si="95"/>
        <v>49</v>
      </c>
      <c r="AJ158" s="1" t="str">
        <f t="shared" si="96"/>
        <v xml:space="preserve"> </v>
      </c>
      <c r="AK158" s="25">
        <f t="shared" si="97"/>
        <v>54.731182797308918</v>
      </c>
      <c r="AL158" s="25" t="str">
        <f t="shared" si="98"/>
        <v xml:space="preserve"> </v>
      </c>
      <c r="AM158" s="1">
        <f t="shared" si="99"/>
        <v>10</v>
      </c>
      <c r="AN158" s="1" t="str">
        <f t="shared" si="100"/>
        <v xml:space="preserve"> </v>
      </c>
      <c r="AO158" t="s">
        <v>1028</v>
      </c>
      <c r="AP158" t="s">
        <v>1242</v>
      </c>
      <c r="AQ158" s="22" t="e">
        <v>#VALUE!</v>
      </c>
      <c r="AR158" s="21">
        <v>21.437142811674558</v>
      </c>
      <c r="AS158">
        <v>16.00201539318973</v>
      </c>
      <c r="AT158" t="e">
        <v>#VALUE!</v>
      </c>
      <c r="AU158">
        <v>-21.437142811674558</v>
      </c>
      <c r="AV158" t="s">
        <v>2170</v>
      </c>
    </row>
    <row r="159" spans="1:48" x14ac:dyDescent="0.25">
      <c r="A159" s="14">
        <v>1.6199999999999963E-9</v>
      </c>
      <c r="B159" t="s">
        <v>1014</v>
      </c>
      <c r="C159" s="4">
        <v>1</v>
      </c>
      <c r="D159" s="4">
        <v>3</v>
      </c>
      <c r="E159" s="4">
        <v>9</v>
      </c>
      <c r="F159" s="4">
        <v>13</v>
      </c>
      <c r="G159" s="4">
        <v>72</v>
      </c>
      <c r="H159" s="4">
        <v>73.760000000000005</v>
      </c>
      <c r="I159" s="34">
        <v>18681.99040325838</v>
      </c>
      <c r="J159" s="35">
        <v>11.741483603947788</v>
      </c>
      <c r="K159" s="35">
        <v>11.013886814991787</v>
      </c>
      <c r="L159" s="35" t="s">
        <v>1238</v>
      </c>
      <c r="M159" s="35" t="s">
        <v>1238</v>
      </c>
      <c r="N159" s="4">
        <v>6.6970000000000001</v>
      </c>
      <c r="O159" s="4">
        <v>5.2987421383647764</v>
      </c>
      <c r="P159" s="35">
        <v>3.9018438177874186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3.9018438194074188</v>
      </c>
      <c r="AH159" s="38" t="str">
        <f t="shared" si="94"/>
        <v xml:space="preserve"> </v>
      </c>
      <c r="AI159" s="1">
        <f t="shared" si="95"/>
        <v>59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1014</v>
      </c>
      <c r="AP159" t="s">
        <v>1246</v>
      </c>
      <c r="AQ159" s="22">
        <v>26.497230613138122</v>
      </c>
      <c r="AR159" s="21" t="e">
        <v>#VALUE!</v>
      </c>
      <c r="AS159">
        <v>-2.386117136659438</v>
      </c>
      <c r="AT159">
        <v>-26.497230613138122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1076</v>
      </c>
      <c r="C160" s="4">
        <v>4</v>
      </c>
      <c r="D160" s="4">
        <v>1</v>
      </c>
      <c r="E160" s="4">
        <v>2</v>
      </c>
      <c r="F160" s="4">
        <v>7</v>
      </c>
      <c r="G160" s="4">
        <v>33.75</v>
      </c>
      <c r="H160" s="4">
        <v>33.520000000000003</v>
      </c>
      <c r="I160" s="34">
        <v>1581.3352917021011</v>
      </c>
      <c r="J160" s="35">
        <v>16.75751153608168</v>
      </c>
      <c r="K160" s="35">
        <v>12.557738173440862</v>
      </c>
      <c r="L160" s="35">
        <v>9.1360313971742535</v>
      </c>
      <c r="M160" s="35">
        <v>8.4465195936139335</v>
      </c>
      <c r="N160" s="4">
        <v>1.51</v>
      </c>
      <c r="O160" s="4">
        <v>-43.656716417910452</v>
      </c>
      <c r="P160" s="35">
        <v>5.2758785715962357</v>
      </c>
      <c r="Q160" s="36" t="str">
        <f t="shared" si="77"/>
        <v xml:space="preserve"> </v>
      </c>
      <c r="R160" s="36" t="str">
        <f t="shared" si="78"/>
        <v xml:space="preserve"> </v>
      </c>
      <c r="S160" s="37" t="str">
        <f t="shared" si="79"/>
        <v/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 t="str">
        <f t="shared" si="89"/>
        <v xml:space="preserve"> 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>
        <f t="shared" si="93"/>
        <v>5.2758785732262359</v>
      </c>
      <c r="AH160" s="38" t="str">
        <f t="shared" si="94"/>
        <v xml:space="preserve"> </v>
      </c>
      <c r="AI160" s="1">
        <f t="shared" si="95"/>
        <v>28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1076</v>
      </c>
      <c r="AP160" t="s">
        <v>1244</v>
      </c>
      <c r="AQ160" s="22">
        <v>-4.9035664896855069</v>
      </c>
      <c r="AR160" s="21">
        <v>21.132344507862744</v>
      </c>
      <c r="AS160">
        <v>0.68615751789975477</v>
      </c>
      <c r="AT160">
        <v>4.9035664896855069</v>
      </c>
      <c r="AU160">
        <v>-21.132344507862744</v>
      </c>
      <c r="AV160" t="s">
        <v>2172</v>
      </c>
    </row>
    <row r="161" spans="1:48" x14ac:dyDescent="0.25">
      <c r="A161" s="14">
        <v>1.6399999999999962E-9</v>
      </c>
      <c r="B161" t="s">
        <v>1040</v>
      </c>
      <c r="C161" s="4">
        <v>1</v>
      </c>
      <c r="D161" s="4">
        <v>0</v>
      </c>
      <c r="E161" s="4">
        <v>0</v>
      </c>
      <c r="F161" s="4">
        <v>1</v>
      </c>
      <c r="G161" s="4">
        <v>14.621199607849121</v>
      </c>
      <c r="H161" s="4">
        <v>11.92</v>
      </c>
      <c r="I161" s="34">
        <v>2952.7981993471858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-0.08</v>
      </c>
      <c r="O161" s="4">
        <v>11.111111111111107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0.22661070699646987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51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1040</v>
      </c>
      <c r="AP161" t="s">
        <v>1242</v>
      </c>
      <c r="AQ161" s="22" t="e">
        <v>#VALUE!</v>
      </c>
      <c r="AR161" s="21" t="e">
        <v>#VALUE!</v>
      </c>
      <c r="AS161">
        <v>22.661070535646989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1087</v>
      </c>
      <c r="C162" s="4">
        <v>7</v>
      </c>
      <c r="D162" s="4">
        <v>1</v>
      </c>
      <c r="E162" s="4">
        <v>1</v>
      </c>
      <c r="F162" s="4">
        <v>9</v>
      </c>
      <c r="G162" s="4">
        <v>32</v>
      </c>
      <c r="H162" s="4">
        <v>31.55</v>
      </c>
      <c r="I162" s="34">
        <v>4614.0170749079734</v>
      </c>
      <c r="J162" s="35">
        <v>19.10963052695336</v>
      </c>
      <c r="K162" s="35">
        <v>16.03150406504065</v>
      </c>
      <c r="L162" s="35">
        <v>14.090683076923078</v>
      </c>
      <c r="M162" s="35">
        <v>11.119217583015258</v>
      </c>
      <c r="N162" s="4">
        <v>1.651</v>
      </c>
      <c r="O162" s="4">
        <v>49.411764705882355</v>
      </c>
      <c r="P162" s="35">
        <v>3.9080824088748023</v>
      </c>
      <c r="Q162" s="36">
        <f t="shared" si="77"/>
        <v>77.777777779427765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>
        <f t="shared" si="91"/>
        <v>40</v>
      </c>
      <c r="AF162" s="1" t="str">
        <f t="shared" si="92"/>
        <v xml:space="preserve"> </v>
      </c>
      <c r="AG162" s="38">
        <f t="shared" si="93"/>
        <v>3.9080824105248024</v>
      </c>
      <c r="AH162" s="38" t="str">
        <f t="shared" si="94"/>
        <v xml:space="preserve"> </v>
      </c>
      <c r="AI162" s="1">
        <f t="shared" si="95"/>
        <v>58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1087</v>
      </c>
      <c r="AP162" t="s">
        <v>1250</v>
      </c>
      <c r="AQ162" s="22">
        <v>-19.628048130009933</v>
      </c>
      <c r="AR162" s="21">
        <v>-21.639154929281368</v>
      </c>
      <c r="AS162">
        <v>1.4263074484944571</v>
      </c>
      <c r="AT162">
        <v>19.628048130009933</v>
      </c>
      <c r="AU162">
        <v>21.639154929281368</v>
      </c>
      <c r="AV162" t="s">
        <v>2174</v>
      </c>
    </row>
    <row r="163" spans="1:48" x14ac:dyDescent="0.25">
      <c r="A163" s="14">
        <v>1.6599999999999961E-9</v>
      </c>
      <c r="B163" t="s">
        <v>992</v>
      </c>
      <c r="C163" s="4">
        <v>17</v>
      </c>
      <c r="D163" s="4">
        <v>0</v>
      </c>
      <c r="E163" s="4">
        <v>8</v>
      </c>
      <c r="F163" s="4">
        <v>25</v>
      </c>
      <c r="G163" s="4">
        <v>74.396003723144531</v>
      </c>
      <c r="H163" s="4">
        <v>54.66</v>
      </c>
      <c r="I163" s="34">
        <v>23640.865093636679</v>
      </c>
      <c r="J163" s="35">
        <v>18.089510141484219</v>
      </c>
      <c r="K163" s="35">
        <v>15.706955703359538</v>
      </c>
      <c r="L163" s="35">
        <v>8.7186149093115883</v>
      </c>
      <c r="M163" s="35">
        <v>8.1579508847876383</v>
      </c>
      <c r="N163" s="4">
        <v>2.2810000000000001</v>
      </c>
      <c r="O163" s="4">
        <v>-15.204460966542744</v>
      </c>
      <c r="P163" s="35">
        <v>4.3793137508393034</v>
      </c>
      <c r="Q163" s="36" t="str">
        <f t="shared" si="77"/>
        <v xml:space="preserve"> </v>
      </c>
      <c r="R163" s="36" t="str">
        <f t="shared" si="78"/>
        <v xml:space="preserve"> </v>
      </c>
      <c r="S163" s="37">
        <f t="shared" si="79"/>
        <v>0.36106849275302111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 t="str">
        <f t="shared" si="84"/>
        <v/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 t="str">
        <f t="shared" si="88"/>
        <v xml:space="preserve"> </v>
      </c>
      <c r="AC163" s="1">
        <f t="shared" si="89"/>
        <v>27</v>
      </c>
      <c r="AD163" s="1" t="str">
        <f t="shared" si="90"/>
        <v xml:space="preserve"> </v>
      </c>
      <c r="AE163" s="1" t="str">
        <f t="shared" si="91"/>
        <v xml:space="preserve"> </v>
      </c>
      <c r="AF163" s="1" t="str">
        <f t="shared" si="92"/>
        <v xml:space="preserve"> </v>
      </c>
      <c r="AG163" s="38">
        <f t="shared" si="93"/>
        <v>4.3793137524993035</v>
      </c>
      <c r="AH163" s="38" t="str">
        <f t="shared" si="94"/>
        <v xml:space="preserve"> </v>
      </c>
      <c r="AI163" s="1">
        <f t="shared" si="95"/>
        <v>47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992</v>
      </c>
      <c r="AP163" t="s">
        <v>1242</v>
      </c>
      <c r="AQ163" s="22">
        <v>-13.242000508671502</v>
      </c>
      <c r="AR163" s="21">
        <v>24.735731835501838</v>
      </c>
      <c r="AS163">
        <v>36.106849109302111</v>
      </c>
      <c r="AT163">
        <v>13.242000508671502</v>
      </c>
      <c r="AU163">
        <v>-24.735731835501838</v>
      </c>
      <c r="AV163" t="s">
        <v>2175</v>
      </c>
    </row>
    <row r="164" spans="1:48" x14ac:dyDescent="0.25">
      <c r="A164" s="14">
        <v>1.6699999999999961E-9</v>
      </c>
      <c r="B164" t="s">
        <v>1109</v>
      </c>
      <c r="C164" s="4">
        <v>17</v>
      </c>
      <c r="D164" s="4">
        <v>0</v>
      </c>
      <c r="E164" s="4">
        <v>0</v>
      </c>
      <c r="F164" s="4">
        <v>17</v>
      </c>
      <c r="G164" s="4">
        <v>4.75</v>
      </c>
      <c r="H164" s="4">
        <v>2.31</v>
      </c>
      <c r="I164" s="34">
        <v>393.38483096199462</v>
      </c>
      <c r="J164" s="35" t="s">
        <v>1238</v>
      </c>
      <c r="K164" s="35">
        <v>21.79245283018868</v>
      </c>
      <c r="L164" s="35">
        <v>4.2316550522648084</v>
      </c>
      <c r="M164" s="35">
        <v>3.6471021021021026</v>
      </c>
      <c r="N164" s="4">
        <v>-5.7000000000000002E-2</v>
      </c>
      <c r="O164" s="4" t="s">
        <v>132</v>
      </c>
      <c r="P164" s="35" t="s">
        <v>137</v>
      </c>
      <c r="Q164" s="36">
        <f t="shared" si="77"/>
        <v>100.00000000167</v>
      </c>
      <c r="R164" s="36" t="str">
        <f t="shared" si="78"/>
        <v xml:space="preserve"> </v>
      </c>
      <c r="S164" s="37">
        <f t="shared" si="79"/>
        <v>1.056277057947056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-0.63469837359927639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13</v>
      </c>
      <c r="AC164" s="1">
        <f t="shared" si="89"/>
        <v>4</v>
      </c>
      <c r="AD164" s="1" t="str">
        <f t="shared" si="90"/>
        <v xml:space="preserve"> </v>
      </c>
      <c r="AE164" s="1">
        <f t="shared" si="91"/>
        <v>3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1109</v>
      </c>
      <c r="AP164" t="s">
        <v>1295</v>
      </c>
      <c r="AQ164" s="22" t="e">
        <v>#VALUE!</v>
      </c>
      <c r="AR164" s="21">
        <v>63.469837359927638</v>
      </c>
      <c r="AS164">
        <v>105.62770562770561</v>
      </c>
      <c r="AT164" t="e">
        <v>#VALUE!</v>
      </c>
      <c r="AU164">
        <v>-63.469837359927638</v>
      </c>
      <c r="AV164" t="s">
        <v>2176</v>
      </c>
    </row>
    <row r="165" spans="1:48" x14ac:dyDescent="0.25">
      <c r="A165" s="14">
        <v>1.6799999999999961E-9</v>
      </c>
      <c r="B165" t="s">
        <v>1105</v>
      </c>
      <c r="C165" s="4">
        <v>4</v>
      </c>
      <c r="D165" s="4">
        <v>0</v>
      </c>
      <c r="E165" s="4">
        <v>6</v>
      </c>
      <c r="F165" s="4">
        <v>10</v>
      </c>
      <c r="G165" s="4">
        <v>33</v>
      </c>
      <c r="H165" s="4">
        <v>32.15</v>
      </c>
      <c r="I165" s="34">
        <v>1835.3366921949794</v>
      </c>
      <c r="J165" s="35">
        <v>18.801169590643273</v>
      </c>
      <c r="K165" s="35">
        <v>17.960893854748601</v>
      </c>
      <c r="L165" s="35">
        <v>22.111679245283021</v>
      </c>
      <c r="M165" s="35">
        <v>20.705282685512369</v>
      </c>
      <c r="N165" s="4">
        <v>1.71</v>
      </c>
      <c r="O165" s="4">
        <v>-7.915993537964459</v>
      </c>
      <c r="P165" s="35">
        <v>5.0699844479004668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5.0699844495804669</v>
      </c>
      <c r="AH165" s="38" t="str">
        <f t="shared" si="94"/>
        <v xml:space="preserve"> </v>
      </c>
      <c r="AI165" s="1">
        <f t="shared" si="95"/>
        <v>33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1105</v>
      </c>
      <c r="AP165" t="s">
        <v>1254</v>
      </c>
      <c r="AQ165" s="22">
        <v>-17.697054242761091</v>
      </c>
      <c r="AR165" s="21">
        <v>-90.881163303467247</v>
      </c>
      <c r="AS165">
        <v>2.6438569206842955</v>
      </c>
      <c r="AT165">
        <v>17.697054242761091</v>
      </c>
      <c r="AU165">
        <v>90.881163303467247</v>
      </c>
      <c r="AV165" t="s">
        <v>2177</v>
      </c>
    </row>
    <row r="166" spans="1:48" x14ac:dyDescent="0.25">
      <c r="A166" s="14">
        <v>1.689999999999996E-9</v>
      </c>
      <c r="B166" t="s">
        <v>1058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27.86</v>
      </c>
      <c r="I166" s="34">
        <v>1033.6108177765545</v>
      </c>
      <c r="J166" s="35">
        <v>15.784702549575069</v>
      </c>
      <c r="K166" s="35">
        <v>17.456140350877192</v>
      </c>
      <c r="L166" s="35">
        <v>10.209109442060086</v>
      </c>
      <c r="M166" s="35">
        <v>8.8428345724907054</v>
      </c>
      <c r="N166" s="4">
        <v>1.5960000000000001</v>
      </c>
      <c r="O166" s="4">
        <v>-16.044187269857964</v>
      </c>
      <c r="P166" s="35">
        <v>4.7379755922469489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4.737975593936949</v>
      </c>
      <c r="AH166" s="38" t="str">
        <f t="shared" si="94"/>
        <v xml:space="preserve"> </v>
      </c>
      <c r="AI166" s="1">
        <f t="shared" si="95"/>
        <v>41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1058</v>
      </c>
      <c r="AP166" t="s">
        <v>1239</v>
      </c>
      <c r="AQ166" s="22">
        <v>1.1863074142068886</v>
      </c>
      <c r="AR166" s="21">
        <v>11.868896750184488</v>
      </c>
      <c r="AS166">
        <v>7.6812634601579388</v>
      </c>
      <c r="AT166">
        <v>-1.1863074142068886</v>
      </c>
      <c r="AU166">
        <v>-11.868896750184488</v>
      </c>
      <c r="AV166" t="s">
        <v>2178</v>
      </c>
    </row>
    <row r="167" spans="1:48" x14ac:dyDescent="0.25">
      <c r="A167" s="14">
        <v>1.699999999999996E-9</v>
      </c>
      <c r="B167" t="s">
        <v>1002</v>
      </c>
      <c r="C167" s="4">
        <v>2</v>
      </c>
      <c r="D167" s="4">
        <v>0</v>
      </c>
      <c r="E167" s="4">
        <v>4</v>
      </c>
      <c r="F167" s="4">
        <v>6</v>
      </c>
      <c r="G167" s="4">
        <v>13</v>
      </c>
      <c r="H167" s="4">
        <v>13.25</v>
      </c>
      <c r="I167" s="34">
        <v>1532.2831044499567</v>
      </c>
      <c r="J167" s="35" t="s">
        <v>1238</v>
      </c>
      <c r="K167" s="35">
        <v>14.887640449438202</v>
      </c>
      <c r="L167" s="35">
        <v>20.952153846153848</v>
      </c>
      <c r="M167" s="35">
        <v>16.917888198757765</v>
      </c>
      <c r="N167" s="4">
        <v>0.28000000000000003</v>
      </c>
      <c r="O167" s="4">
        <v>-85.13800424628451</v>
      </c>
      <c r="P167" s="35">
        <v>6.0377358490566042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 xml:space="preserve"> </v>
      </c>
      <c r="V167" s="37" t="str">
        <f t="shared" si="82"/>
        <v xml:space="preserve"> 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 t="str">
        <f t="shared" si="86"/>
        <v xml:space="preserve"> 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6.0377358507566043</v>
      </c>
      <c r="AH167" s="38" t="str">
        <f t="shared" si="94"/>
        <v xml:space="preserve"> </v>
      </c>
      <c r="AI167" s="1">
        <f t="shared" si="95"/>
        <v>17</v>
      </c>
      <c r="AJ167" s="1" t="str">
        <f t="shared" si="96"/>
        <v xml:space="preserve"> </v>
      </c>
      <c r="AK167" s="25" t="str">
        <f t="shared" si="97"/>
        <v xml:space="preserve"> </v>
      </c>
      <c r="AL167" s="25">
        <f t="shared" si="98"/>
        <v>-85.138004244584508</v>
      </c>
      <c r="AM167" s="1" t="str">
        <f t="shared" si="99"/>
        <v xml:space="preserve"> </v>
      </c>
      <c r="AN167" s="1">
        <f t="shared" si="100"/>
        <v>9</v>
      </c>
      <c r="AO167" t="s">
        <v>1002</v>
      </c>
      <c r="AP167" t="s">
        <v>1254</v>
      </c>
      <c r="AQ167" s="22" t="e">
        <v>#VALUE!</v>
      </c>
      <c r="AR167" s="21">
        <v>-80.871450580589837</v>
      </c>
      <c r="AS167">
        <v>-1.8867924528301883</v>
      </c>
      <c r="AT167" t="e">
        <v>#VALUE!</v>
      </c>
      <c r="AU167">
        <v>80.871450580589837</v>
      </c>
      <c r="AV167" t="s">
        <v>2179</v>
      </c>
    </row>
    <row r="168" spans="1:48" x14ac:dyDescent="0.25">
      <c r="A168" s="14">
        <v>1.709999999999996E-9</v>
      </c>
      <c r="B168" t="s">
        <v>1010</v>
      </c>
      <c r="C168" s="4">
        <v>10</v>
      </c>
      <c r="D168" s="4">
        <v>0</v>
      </c>
      <c r="E168" s="4">
        <v>0</v>
      </c>
      <c r="F168" s="4">
        <v>10</v>
      </c>
      <c r="G168" s="4">
        <v>4.625</v>
      </c>
      <c r="H168" s="4">
        <v>1.51</v>
      </c>
      <c r="I168" s="34">
        <v>410.64268368050324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-8.6000000000000007E-2</v>
      </c>
      <c r="O168" s="4">
        <v>-68.627450980392155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2.0629139089947683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1</v>
      </c>
      <c r="AD168" s="1" t="str">
        <f t="shared" si="90"/>
        <v xml:space="preserve"> </v>
      </c>
      <c r="AE168" s="1">
        <f t="shared" si="91"/>
        <v>2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>
        <f t="shared" si="98"/>
        <v>-68.627450978682148</v>
      </c>
      <c r="AM168" s="1" t="str">
        <f t="shared" si="99"/>
        <v xml:space="preserve"> </v>
      </c>
      <c r="AN168" s="1">
        <f t="shared" si="100"/>
        <v>5</v>
      </c>
      <c r="AO168" t="s">
        <v>1010</v>
      </c>
      <c r="AP168" t="s">
        <v>1295</v>
      </c>
      <c r="AQ168" s="22" t="e">
        <v>#VALUE!</v>
      </c>
      <c r="AR168" s="21" t="e">
        <v>#VALUE!</v>
      </c>
      <c r="AS168">
        <v>206.29139072847681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1119</v>
      </c>
      <c r="C169" s="4">
        <v>13</v>
      </c>
      <c r="D169" s="4">
        <v>0</v>
      </c>
      <c r="E169" s="4">
        <v>4</v>
      </c>
      <c r="F169" s="4">
        <v>17</v>
      </c>
      <c r="G169" s="4">
        <v>4</v>
      </c>
      <c r="H169" s="4">
        <v>2.5</v>
      </c>
      <c r="I169" s="34">
        <v>1174.4615705171875</v>
      </c>
      <c r="J169" s="35">
        <v>39.317078142842796</v>
      </c>
      <c r="K169" s="35">
        <v>15.219514119810114</v>
      </c>
      <c r="L169" s="35">
        <v>6.2259063529946577</v>
      </c>
      <c r="M169" s="35">
        <v>4.4793052815905758</v>
      </c>
      <c r="N169" s="4">
        <v>4.8000000000000001E-2</v>
      </c>
      <c r="O169" s="4">
        <v>-75.257731958762903</v>
      </c>
      <c r="P169" s="35">
        <v>1.0597599983215331</v>
      </c>
      <c r="Q169" s="36">
        <f t="shared" si="77"/>
        <v>76.470588237014113</v>
      </c>
      <c r="R169" s="36" t="str">
        <f t="shared" si="78"/>
        <v xml:space="preserve"> </v>
      </c>
      <c r="S169" s="37">
        <f t="shared" si="79"/>
        <v>0.60000000172000012</v>
      </c>
      <c r="T169" s="37" t="str">
        <f t="shared" si="80"/>
        <v/>
      </c>
      <c r="U169" s="37" t="str">
        <f t="shared" si="81"/>
        <v/>
      </c>
      <c r="V169" s="37" t="str">
        <f t="shared" si="82"/>
        <v/>
      </c>
      <c r="W169" s="37" t="str">
        <f t="shared" si="83"/>
        <v/>
      </c>
      <c r="X169" s="37">
        <f t="shared" si="84"/>
        <v>-0.46254274309284538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32</v>
      </c>
      <c r="AC169" s="1">
        <f t="shared" si="89"/>
        <v>16</v>
      </c>
      <c r="AD169" s="1" t="str">
        <f t="shared" si="90"/>
        <v xml:space="preserve"> </v>
      </c>
      <c r="AE169" s="1">
        <f t="shared" si="91"/>
        <v>45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-75.257731957042907</v>
      </c>
      <c r="AM169" s="1" t="str">
        <f t="shared" si="99"/>
        <v xml:space="preserve"> </v>
      </c>
      <c r="AN169" s="1">
        <f t="shared" si="100"/>
        <v>7</v>
      </c>
      <c r="AO169" t="s">
        <v>1119</v>
      </c>
      <c r="AP169" t="s">
        <v>1242</v>
      </c>
      <c r="AQ169" s="22">
        <v>-146.12853240513303</v>
      </c>
      <c r="AR169" s="21">
        <v>46.25427430928454</v>
      </c>
      <c r="AS169">
        <v>60.000000000000007</v>
      </c>
      <c r="AT169">
        <v>146.12853240513303</v>
      </c>
      <c r="AU169">
        <v>-46.25427430928454</v>
      </c>
      <c r="AV169" t="s">
        <v>2181</v>
      </c>
    </row>
    <row r="170" spans="1:48" x14ac:dyDescent="0.25">
      <c r="A170" s="14">
        <v>1.7299999999999959E-9</v>
      </c>
      <c r="B170" t="s">
        <v>1126</v>
      </c>
      <c r="C170" s="4">
        <v>4</v>
      </c>
      <c r="D170" s="4">
        <v>0</v>
      </c>
      <c r="E170" s="4">
        <v>2</v>
      </c>
      <c r="F170" s="4">
        <v>6</v>
      </c>
      <c r="G170" s="4">
        <v>96</v>
      </c>
      <c r="H170" s="4">
        <v>86.18</v>
      </c>
      <c r="I170" s="34">
        <v>6516.2373952895205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7.5999999999999998E-2</v>
      </c>
      <c r="O170" s="4" t="s">
        <v>132</v>
      </c>
      <c r="P170" s="35" t="s">
        <v>137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1126</v>
      </c>
      <c r="AP170" t="s">
        <v>1246</v>
      </c>
      <c r="AQ170" s="22" t="e">
        <v>#VALUE!</v>
      </c>
      <c r="AR170" s="21" t="e">
        <v>#VALUE!</v>
      </c>
      <c r="AS170">
        <v>11.394755163611038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1018</v>
      </c>
      <c r="C171" s="4">
        <v>10</v>
      </c>
      <c r="D171" s="4">
        <v>0</v>
      </c>
      <c r="E171" s="4">
        <v>4</v>
      </c>
      <c r="F171" s="4">
        <v>14</v>
      </c>
      <c r="G171" s="4">
        <v>16</v>
      </c>
      <c r="H171" s="4">
        <v>13.64</v>
      </c>
      <c r="I171" s="34">
        <v>1621.4101966044038</v>
      </c>
      <c r="J171" s="35" t="s">
        <v>1238</v>
      </c>
      <c r="K171" s="35" t="s">
        <v>1238</v>
      </c>
      <c r="L171" s="35">
        <v>22.252271224855985</v>
      </c>
      <c r="M171" s="35">
        <v>18.461037638283873</v>
      </c>
      <c r="N171" s="4">
        <v>0.253</v>
      </c>
      <c r="O171" s="4">
        <v>26.499999999999996</v>
      </c>
      <c r="P171" s="35">
        <v>1.466275659824047</v>
      </c>
      <c r="Q171" s="36">
        <f t="shared" si="77"/>
        <v>71.428571430311436</v>
      </c>
      <c r="R171" s="36" t="str">
        <f t="shared" si="78"/>
        <v xml:space="preserve"> </v>
      </c>
      <c r="S171" s="37">
        <f t="shared" si="79"/>
        <v>0.17302052959923739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68</v>
      </c>
      <c r="AD171" s="1" t="str">
        <f t="shared" si="90"/>
        <v xml:space="preserve"> </v>
      </c>
      <c r="AE171" s="1">
        <f t="shared" si="91"/>
        <v>54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1018</v>
      </c>
      <c r="AP171" t="s">
        <v>1242</v>
      </c>
      <c r="AQ171" s="22" t="e">
        <v>#VALUE!</v>
      </c>
      <c r="AR171" s="21">
        <v>-92.09483687001692</v>
      </c>
      <c r="AS171">
        <v>17.302052785923738</v>
      </c>
      <c r="AT171" t="e">
        <v>#VALUE!</v>
      </c>
      <c r="AU171">
        <v>92.09483687001692</v>
      </c>
      <c r="AV171" t="s">
        <v>2183</v>
      </c>
    </row>
    <row r="172" spans="1:48" x14ac:dyDescent="0.25">
      <c r="A172" s="14">
        <v>1.7499999999999958E-9</v>
      </c>
      <c r="B172" t="s">
        <v>1166</v>
      </c>
      <c r="C172" s="4">
        <v>7</v>
      </c>
      <c r="D172" s="4">
        <v>2</v>
      </c>
      <c r="E172" s="4">
        <v>2</v>
      </c>
      <c r="F172" s="4">
        <v>11</v>
      </c>
      <c r="G172" s="4">
        <v>46.400398254394531</v>
      </c>
      <c r="H172" s="4">
        <v>44.39</v>
      </c>
      <c r="I172" s="34">
        <v>2730.7266695095441</v>
      </c>
      <c r="J172" s="35" t="s">
        <v>1238</v>
      </c>
      <c r="K172" s="35">
        <v>15.44927335002637</v>
      </c>
      <c r="L172" s="35">
        <v>21.657927582642024</v>
      </c>
      <c r="M172" s="35">
        <v>8.724809547993905</v>
      </c>
      <c r="N172" s="4">
        <v>2.169</v>
      </c>
      <c r="O172" s="4" t="s">
        <v>132</v>
      </c>
      <c r="P172" s="35">
        <v>2.5395803068585963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 xml:space="preserve"> </v>
      </c>
      <c r="V172" s="37" t="str">
        <f t="shared" si="82"/>
        <v xml:space="preserve"> </v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>
        <f t="shared" si="93"/>
        <v>2.5395803086085964</v>
      </c>
      <c r="AH172" s="38" t="str">
        <f t="shared" si="94"/>
        <v xml:space="preserve"> </v>
      </c>
      <c r="AI172" s="1">
        <f t="shared" si="95"/>
        <v>78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1166</v>
      </c>
      <c r="AP172" t="s">
        <v>1242</v>
      </c>
      <c r="AQ172" s="22" t="e">
        <v>#VALUE!</v>
      </c>
      <c r="AR172" s="21">
        <v>-86.964109141501126</v>
      </c>
      <c r="AS172">
        <v>4.528944028823001</v>
      </c>
      <c r="AT172" t="e">
        <v>#VALUE!</v>
      </c>
      <c r="AU172">
        <v>86.964109141501126</v>
      </c>
      <c r="AV172" t="s">
        <v>2184</v>
      </c>
    </row>
    <row r="173" spans="1:48" x14ac:dyDescent="0.25">
      <c r="A173" s="14">
        <v>1.7599999999999958E-9</v>
      </c>
      <c r="B173" t="s">
        <v>1183</v>
      </c>
      <c r="C173" s="4">
        <v>10</v>
      </c>
      <c r="D173" s="4">
        <v>2</v>
      </c>
      <c r="E173" s="4">
        <v>1</v>
      </c>
      <c r="F173" s="4">
        <v>13</v>
      </c>
      <c r="G173" s="4">
        <v>70.410499572753906</v>
      </c>
      <c r="H173" s="4">
        <v>63.28</v>
      </c>
      <c r="I173" s="34">
        <v>12926.78639969916</v>
      </c>
      <c r="J173" s="35">
        <v>17.332839743715006</v>
      </c>
      <c r="K173" s="35">
        <v>16.598091151382405</v>
      </c>
      <c r="L173" s="35">
        <v>14.290484908909637</v>
      </c>
      <c r="M173" s="35">
        <v>13.597309289419556</v>
      </c>
      <c r="N173" s="4">
        <v>2.8780000000000001</v>
      </c>
      <c r="O173" s="4">
        <v>4.2753623188405756</v>
      </c>
      <c r="P173" s="35">
        <v>1.4863100482148557</v>
      </c>
      <c r="Q173" s="36">
        <f t="shared" si="77"/>
        <v>76.92307692483692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 t="str">
        <f t="shared" si="88"/>
        <v xml:space="preserve"> </v>
      </c>
      <c r="AC173" s="1" t="str">
        <f t="shared" si="89"/>
        <v xml:space="preserve"> </v>
      </c>
      <c r="AD173" s="1" t="str">
        <f t="shared" si="90"/>
        <v xml:space="preserve"> </v>
      </c>
      <c r="AE173" s="1">
        <f t="shared" si="91"/>
        <v>44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1183</v>
      </c>
      <c r="AP173" t="s">
        <v>1293</v>
      </c>
      <c r="AQ173" s="22">
        <v>-8.5051740883377533</v>
      </c>
      <c r="AR173" s="21">
        <v>-23.363963149258325</v>
      </c>
      <c r="AS173">
        <v>11.268172523315268</v>
      </c>
      <c r="AT173">
        <v>8.5051740883377533</v>
      </c>
      <c r="AU173">
        <v>23.363963149258325</v>
      </c>
      <c r="AV173" t="s">
        <v>2185</v>
      </c>
    </row>
    <row r="174" spans="1:48" x14ac:dyDescent="0.25">
      <c r="A174" s="14">
        <v>1.7699999999999957E-9</v>
      </c>
      <c r="B174" t="s">
        <v>1095</v>
      </c>
      <c r="C174" s="4">
        <v>7</v>
      </c>
      <c r="D174" s="4">
        <v>1</v>
      </c>
      <c r="E174" s="4">
        <v>3</v>
      </c>
      <c r="F174" s="4">
        <v>11</v>
      </c>
      <c r="G174" s="4">
        <v>32.672500610351563</v>
      </c>
      <c r="H174" s="4">
        <v>29.69</v>
      </c>
      <c r="I174" s="34">
        <v>4702.9649934983117</v>
      </c>
      <c r="J174" s="35">
        <v>36.681868676221356</v>
      </c>
      <c r="K174" s="35">
        <v>29.297544785844767</v>
      </c>
      <c r="L174" s="35">
        <v>11.609349374485264</v>
      </c>
      <c r="M174" s="35">
        <v>8.5230911308590347</v>
      </c>
      <c r="N174" s="4">
        <v>0.61099999999999999</v>
      </c>
      <c r="O174" s="4">
        <v>56.666666666666657</v>
      </c>
      <c r="P174" s="35">
        <v>0.85666015357752767</v>
      </c>
      <c r="Q174" s="36" t="str">
        <f t="shared" si="77"/>
        <v xml:space="preserve"> </v>
      </c>
      <c r="R174" s="36" t="str">
        <f t="shared" si="78"/>
        <v xml:space="preserve"> </v>
      </c>
      <c r="S174" s="37" t="str">
        <f t="shared" si="79"/>
        <v/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 t="str">
        <f t="shared" si="89"/>
        <v xml:space="preserve"> 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>
        <f t="shared" si="97"/>
        <v>56.666666668436655</v>
      </c>
      <c r="AL174" s="25" t="str">
        <f t="shared" si="98"/>
        <v xml:space="preserve"> </v>
      </c>
      <c r="AM174" s="1">
        <f t="shared" si="99"/>
        <v>8</v>
      </c>
      <c r="AN174" s="1" t="str">
        <f t="shared" si="100"/>
        <v xml:space="preserve"> </v>
      </c>
      <c r="AO174" t="s">
        <v>1095</v>
      </c>
      <c r="AP174" t="s">
        <v>1242</v>
      </c>
      <c r="AQ174" s="22">
        <v>-129.63187829866004</v>
      </c>
      <c r="AR174" s="21">
        <v>-0.21880695790470472</v>
      </c>
      <c r="AS174">
        <v>10.045471910918025</v>
      </c>
      <c r="AT174">
        <v>129.63187829866004</v>
      </c>
      <c r="AU174">
        <v>0.21880695790470472</v>
      </c>
      <c r="AV174" t="s">
        <v>2186</v>
      </c>
    </row>
    <row r="175" spans="1:48" x14ac:dyDescent="0.25">
      <c r="A175" s="14">
        <v>1.7799999999999957E-9</v>
      </c>
      <c r="B175" t="s">
        <v>1114</v>
      </c>
      <c r="C175" s="4">
        <v>6</v>
      </c>
      <c r="D175" s="4">
        <v>1</v>
      </c>
      <c r="E175" s="4">
        <v>2</v>
      </c>
      <c r="F175" s="4">
        <v>9</v>
      </c>
      <c r="G175" s="4">
        <v>105.5</v>
      </c>
      <c r="H175" s="4">
        <v>102.29</v>
      </c>
      <c r="I175" s="34">
        <v>2899.7669151913292</v>
      </c>
      <c r="J175" s="35">
        <v>31.415847665847664</v>
      </c>
      <c r="K175" s="35">
        <v>25.238095238095241</v>
      </c>
      <c r="L175" s="35">
        <v>16.687088979591838</v>
      </c>
      <c r="M175" s="35">
        <v>14.590780870806567</v>
      </c>
      <c r="N175" s="4">
        <v>3.2560000000000002</v>
      </c>
      <c r="O175" s="4">
        <v>-12.941176470588234</v>
      </c>
      <c r="P175" s="35">
        <v>2.2582852673770653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2.2582852691570654</v>
      </c>
      <c r="AH175" s="38" t="str">
        <f t="shared" si="94"/>
        <v xml:space="preserve"> </v>
      </c>
      <c r="AI175" s="1">
        <f t="shared" si="95"/>
        <v>83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1114</v>
      </c>
      <c r="AP175" t="s">
        <v>1239</v>
      </c>
      <c r="AQ175" s="22">
        <v>-96.666101488161814</v>
      </c>
      <c r="AR175" s="21">
        <v>-44.052874557342925</v>
      </c>
      <c r="AS175">
        <v>3.1381366702512459</v>
      </c>
      <c r="AT175">
        <v>96.666101488161814</v>
      </c>
      <c r="AU175">
        <v>44.052874557342925</v>
      </c>
      <c r="AV175" t="s">
        <v>2187</v>
      </c>
    </row>
    <row r="176" spans="1:48" x14ac:dyDescent="0.25">
      <c r="A176" s="14">
        <v>1.7899999999999957E-9</v>
      </c>
      <c r="B176" t="s">
        <v>1157</v>
      </c>
      <c r="C176" s="4">
        <v>15</v>
      </c>
      <c r="D176" s="4">
        <v>0</v>
      </c>
      <c r="E176" s="4">
        <v>5</v>
      </c>
      <c r="F176" s="4">
        <v>20</v>
      </c>
      <c r="G176" s="4">
        <v>3</v>
      </c>
      <c r="H176" s="4">
        <v>1.83</v>
      </c>
      <c r="I176" s="34">
        <v>379.89733584740418</v>
      </c>
      <c r="J176" s="35" t="s">
        <v>1238</v>
      </c>
      <c r="K176" s="35" t="s">
        <v>1238</v>
      </c>
      <c r="L176" s="35">
        <v>5.0206081142818357</v>
      </c>
      <c r="M176" s="35">
        <v>5.2177660691466414</v>
      </c>
      <c r="N176" s="4">
        <v>-0.14599999999999999</v>
      </c>
      <c r="O176" s="4">
        <v>-40.384615384615365</v>
      </c>
      <c r="P176" s="35">
        <v>0</v>
      </c>
      <c r="Q176" s="36">
        <f t="shared" si="77"/>
        <v>75.000000001789999</v>
      </c>
      <c r="R176" s="36" t="str">
        <f t="shared" si="78"/>
        <v xml:space="preserve"> </v>
      </c>
      <c r="S176" s="37">
        <f t="shared" si="79"/>
        <v>0.63934426408508205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-0.5665912540091762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20</v>
      </c>
      <c r="AC176" s="1">
        <f t="shared" si="89"/>
        <v>15</v>
      </c>
      <c r="AD176" s="1" t="str">
        <f t="shared" si="90"/>
        <v xml:space="preserve"> </v>
      </c>
      <c r="AE176" s="1">
        <f t="shared" si="91"/>
        <v>46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 t="str">
        <f t="shared" si="98"/>
        <v xml:space="preserve"> </v>
      </c>
      <c r="AM176" s="1" t="str">
        <f t="shared" si="99"/>
        <v xml:space="preserve"> </v>
      </c>
      <c r="AN176" s="1" t="str">
        <f t="shared" si="100"/>
        <v xml:space="preserve"> </v>
      </c>
      <c r="AO176" t="s">
        <v>1157</v>
      </c>
      <c r="AP176" t="s">
        <v>1295</v>
      </c>
      <c r="AQ176" s="22" t="e">
        <v>#VALUE!</v>
      </c>
      <c r="AR176" s="21">
        <v>56.659125400917617</v>
      </c>
      <c r="AS176">
        <v>63.934426229508205</v>
      </c>
      <c r="AT176" t="e">
        <v>#VALUE!</v>
      </c>
      <c r="AU176">
        <v>-56.659125400917617</v>
      </c>
      <c r="AV176" t="s">
        <v>2188</v>
      </c>
    </row>
    <row r="177" spans="1:48" x14ac:dyDescent="0.25">
      <c r="A177" s="14">
        <v>1.7999999999999956E-9</v>
      </c>
      <c r="B177" t="s">
        <v>1090</v>
      </c>
      <c r="C177" s="4">
        <v>3</v>
      </c>
      <c r="D177" s="4">
        <v>0</v>
      </c>
      <c r="E177" s="4">
        <v>12</v>
      </c>
      <c r="F177" s="4">
        <v>15</v>
      </c>
      <c r="G177" s="4">
        <v>4</v>
      </c>
      <c r="H177" s="4">
        <v>2.7</v>
      </c>
      <c r="I177" s="34">
        <v>336.04610342345649</v>
      </c>
      <c r="J177" s="35">
        <v>3.0405405405405408</v>
      </c>
      <c r="K177" s="35">
        <v>10.112359550561798</v>
      </c>
      <c r="L177" s="35">
        <v>4.2454879356568362</v>
      </c>
      <c r="M177" s="35">
        <v>4.5570273381294966</v>
      </c>
      <c r="N177" s="4">
        <v>0.88800000000000001</v>
      </c>
      <c r="O177" s="4">
        <v>13.846153846153845</v>
      </c>
      <c r="P177" s="35">
        <v>8.8888888888888875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0.48148148328148138</v>
      </c>
      <c r="T177" s="37" t="str">
        <f t="shared" si="80"/>
        <v/>
      </c>
      <c r="U177" s="37" t="str">
        <f t="shared" si="81"/>
        <v/>
      </c>
      <c r="V177" s="37">
        <f t="shared" si="82"/>
        <v>-0.80965936017862916</v>
      </c>
      <c r="W177" s="37" t="str">
        <f t="shared" si="83"/>
        <v/>
      </c>
      <c r="X177" s="37">
        <f t="shared" si="84"/>
        <v>-0.63350423685171364</v>
      </c>
      <c r="Y177" s="1" t="str">
        <f t="shared" si="85"/>
        <v xml:space="preserve"> </v>
      </c>
      <c r="Z177" s="1">
        <f t="shared" si="86"/>
        <v>2</v>
      </c>
      <c r="AA177" s="1" t="str">
        <f t="shared" si="87"/>
        <v xml:space="preserve"> </v>
      </c>
      <c r="AB177" s="1">
        <f t="shared" si="88"/>
        <v>14</v>
      </c>
      <c r="AC177" s="1">
        <f t="shared" si="89"/>
        <v>18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8.8888888906888877</v>
      </c>
      <c r="AH177" s="38" t="str">
        <f t="shared" si="94"/>
        <v xml:space="preserve"> </v>
      </c>
      <c r="AI177" s="1">
        <f t="shared" si="95"/>
        <v>5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1090</v>
      </c>
      <c r="AP177" t="s">
        <v>1295</v>
      </c>
      <c r="AQ177" s="22">
        <v>80.965936017862916</v>
      </c>
      <c r="AR177" s="21">
        <v>63.350423685171364</v>
      </c>
      <c r="AS177">
        <v>48.148148148148138</v>
      </c>
      <c r="AT177">
        <v>-80.965936017862916</v>
      </c>
      <c r="AU177">
        <v>-63.350423685171364</v>
      </c>
      <c r="AV177" t="s">
        <v>2189</v>
      </c>
    </row>
    <row r="178" spans="1:48" x14ac:dyDescent="0.25">
      <c r="A178" s="14">
        <v>1.8099999999999956E-9</v>
      </c>
      <c r="B178" t="s">
        <v>1033</v>
      </c>
      <c r="C178" s="4">
        <v>14</v>
      </c>
      <c r="D178" s="4">
        <v>0</v>
      </c>
      <c r="E178" s="4">
        <v>0</v>
      </c>
      <c r="F178" s="4">
        <v>14</v>
      </c>
      <c r="G178" s="4">
        <v>54</v>
      </c>
      <c r="H178" s="4">
        <v>47.69</v>
      </c>
      <c r="I178" s="34">
        <v>5335.4857832522794</v>
      </c>
      <c r="J178" s="35">
        <v>24.929430214323052</v>
      </c>
      <c r="K178" s="35">
        <v>29.937225360954173</v>
      </c>
      <c r="L178" s="35">
        <v>8.6603333720051552</v>
      </c>
      <c r="M178" s="35">
        <v>9.4116387260117715</v>
      </c>
      <c r="N178" s="4">
        <v>1.913</v>
      </c>
      <c r="O178" s="4">
        <v>-10.607476635514022</v>
      </c>
      <c r="P178" s="35">
        <v>2.5141539106730972</v>
      </c>
      <c r="Q178" s="36">
        <f t="shared" si="77"/>
        <v>100.00000000180999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 t="str">
        <f t="shared" si="82"/>
        <v/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2.5141539124830974</v>
      </c>
      <c r="AH178" s="38" t="str">
        <f t="shared" si="94"/>
        <v xml:space="preserve"> </v>
      </c>
      <c r="AI178" s="1">
        <f t="shared" si="95"/>
        <v>79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1033</v>
      </c>
      <c r="AP178" t="s">
        <v>1295</v>
      </c>
      <c r="AQ178" s="22">
        <v>-56.060530491492557</v>
      </c>
      <c r="AR178" s="21">
        <v>25.238852720928918</v>
      </c>
      <c r="AS178">
        <v>13.231285384776692</v>
      </c>
      <c r="AT178">
        <v>56.060530491492557</v>
      </c>
      <c r="AU178">
        <v>-25.238852720928918</v>
      </c>
      <c r="AV178" t="s">
        <v>2190</v>
      </c>
    </row>
    <row r="179" spans="1:48" x14ac:dyDescent="0.25">
      <c r="A179" s="14">
        <v>1.8199999999999956E-9</v>
      </c>
      <c r="B179" t="s">
        <v>1182</v>
      </c>
      <c r="C179" s="4">
        <v>0</v>
      </c>
      <c r="D179" s="4">
        <v>0</v>
      </c>
      <c r="E179" s="4">
        <v>8</v>
      </c>
      <c r="F179" s="4">
        <v>8</v>
      </c>
      <c r="G179" s="4">
        <v>36</v>
      </c>
      <c r="H179" s="4">
        <v>34.380000000000003</v>
      </c>
      <c r="I179" s="34">
        <v>11068.17941665431</v>
      </c>
      <c r="J179" s="35">
        <v>11.437125748502995</v>
      </c>
      <c r="K179" s="35">
        <v>10.156573116691286</v>
      </c>
      <c r="L179" s="35" t="s">
        <v>1238</v>
      </c>
      <c r="M179" s="35" t="s">
        <v>1238</v>
      </c>
      <c r="N179" s="4">
        <v>3.0060000000000002</v>
      </c>
      <c r="O179" s="4">
        <v>-2.7184466019417357</v>
      </c>
      <c r="P179" s="35">
        <v>4.997091332169866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4.9970913339898662</v>
      </c>
      <c r="AH179" s="38" t="str">
        <f t="shared" si="94"/>
        <v xml:space="preserve"> </v>
      </c>
      <c r="AI179" s="1">
        <f t="shared" si="95"/>
        <v>34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1182</v>
      </c>
      <c r="AP179" t="s">
        <v>1246</v>
      </c>
      <c r="AQ179" s="22">
        <v>28.402538836054415</v>
      </c>
      <c r="AR179" s="21" t="e">
        <v>#VALUE!</v>
      </c>
      <c r="AS179">
        <v>4.7120418848167533</v>
      </c>
      <c r="AT179">
        <v>-28.402538836054415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962</v>
      </c>
      <c r="C180" s="4">
        <v>18</v>
      </c>
      <c r="D180" s="4">
        <v>0</v>
      </c>
      <c r="E180" s="4">
        <v>3</v>
      </c>
      <c r="F180" s="4">
        <v>21</v>
      </c>
      <c r="G180" s="4">
        <v>56.5</v>
      </c>
      <c r="H180" s="4">
        <v>52.74</v>
      </c>
      <c r="I180" s="34">
        <v>20376.543143920655</v>
      </c>
      <c r="J180" s="35">
        <v>18.167413021012745</v>
      </c>
      <c r="K180" s="35">
        <v>20.731132075471699</v>
      </c>
      <c r="L180" s="35">
        <v>12.417472613326812</v>
      </c>
      <c r="M180" s="35">
        <v>11.242454986319283</v>
      </c>
      <c r="N180" s="4">
        <v>2.903</v>
      </c>
      <c r="O180" s="4">
        <v>31.357466063348422</v>
      </c>
      <c r="P180" s="35">
        <v>4.8407281001137648</v>
      </c>
      <c r="Q180" s="36">
        <f t="shared" si="77"/>
        <v>85.714285716115711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 t="str">
        <f t="shared" si="82"/>
        <v/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25</v>
      </c>
      <c r="AF180" s="1" t="str">
        <f t="shared" si="92"/>
        <v xml:space="preserve"> </v>
      </c>
      <c r="AG180" s="38">
        <f t="shared" si="93"/>
        <v>4.8407281019437649</v>
      </c>
      <c r="AH180" s="38" t="str">
        <f t="shared" si="94"/>
        <v xml:space="preserve"> </v>
      </c>
      <c r="AI180" s="1">
        <f t="shared" si="95"/>
        <v>39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962</v>
      </c>
      <c r="AP180" t="s">
        <v>1295</v>
      </c>
      <c r="AQ180" s="22">
        <v>-13.72967971359178</v>
      </c>
      <c r="AR180" s="21">
        <v>-7.1950072822444699</v>
      </c>
      <c r="AS180">
        <v>7.1293136139552571</v>
      </c>
      <c r="AT180">
        <v>13.72967971359178</v>
      </c>
      <c r="AU180">
        <v>7.1950072822444699</v>
      </c>
      <c r="AV180" t="s">
        <v>2192</v>
      </c>
    </row>
    <row r="181" spans="1:48" x14ac:dyDescent="0.25">
      <c r="A181" s="14">
        <v>1.8399999999999955E-9</v>
      </c>
      <c r="B181" t="s">
        <v>1072</v>
      </c>
      <c r="C181" s="4">
        <v>5</v>
      </c>
      <c r="D181" s="4">
        <v>0</v>
      </c>
      <c r="E181" s="4">
        <v>1</v>
      </c>
      <c r="F181" s="4">
        <v>6</v>
      </c>
      <c r="G181" s="4">
        <v>18.5</v>
      </c>
      <c r="H181" s="4">
        <v>13.96</v>
      </c>
      <c r="I181" s="34">
        <v>890.88385765014618</v>
      </c>
      <c r="J181" s="35">
        <v>20</v>
      </c>
      <c r="K181" s="35">
        <v>21.31297709923664</v>
      </c>
      <c r="L181" s="35">
        <v>7.8638971254267727</v>
      </c>
      <c r="M181" s="35">
        <v>8.5238027306217319</v>
      </c>
      <c r="N181" s="4">
        <v>0.69800000000000006</v>
      </c>
      <c r="O181" s="4">
        <v>-4.3835616438356055</v>
      </c>
      <c r="P181" s="35">
        <v>5.4441260744985671</v>
      </c>
      <c r="Q181" s="36">
        <f t="shared" si="77"/>
        <v>83.333333335173322</v>
      </c>
      <c r="R181" s="36" t="str">
        <f t="shared" si="78"/>
        <v xml:space="preserve"> </v>
      </c>
      <c r="S181" s="37">
        <f t="shared" si="79"/>
        <v>0.32521490155346694</v>
      </c>
      <c r="T181" s="37" t="str">
        <f t="shared" si="80"/>
        <v/>
      </c>
      <c r="U181" s="37" t="str">
        <f t="shared" si="81"/>
        <v/>
      </c>
      <c r="V181" s="37" t="str">
        <f t="shared" si="82"/>
        <v/>
      </c>
      <c r="W181" s="37" t="str">
        <f t="shared" si="83"/>
        <v/>
      </c>
      <c r="X181" s="37">
        <f t="shared" si="84"/>
        <v>-0.32114163978727639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>
        <f t="shared" si="88"/>
        <v>45</v>
      </c>
      <c r="AC181" s="1">
        <f t="shared" si="89"/>
        <v>33</v>
      </c>
      <c r="AD181" s="1" t="str">
        <f t="shared" si="90"/>
        <v xml:space="preserve"> </v>
      </c>
      <c r="AE181" s="1">
        <f t="shared" si="91"/>
        <v>28</v>
      </c>
      <c r="AF181" s="1" t="str">
        <f t="shared" si="92"/>
        <v xml:space="preserve"> </v>
      </c>
      <c r="AG181" s="38">
        <f t="shared" si="93"/>
        <v>5.4441260763385673</v>
      </c>
      <c r="AH181" s="38" t="str">
        <f t="shared" si="94"/>
        <v xml:space="preserve"> </v>
      </c>
      <c r="AI181" s="1">
        <f t="shared" si="95"/>
        <v>22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1072</v>
      </c>
      <c r="AP181" t="s">
        <v>1295</v>
      </c>
      <c r="AQ181" s="22">
        <v>-25.201843082501686</v>
      </c>
      <c r="AR181" s="21">
        <v>32.114163978727639</v>
      </c>
      <c r="AS181">
        <v>32.521489971346696</v>
      </c>
      <c r="AT181">
        <v>25.201843082501686</v>
      </c>
      <c r="AU181">
        <v>-32.114163978727639</v>
      </c>
      <c r="AV181" t="s">
        <v>2193</v>
      </c>
    </row>
    <row r="182" spans="1:48" x14ac:dyDescent="0.25">
      <c r="A182" s="14">
        <v>1.8499999999999955E-9</v>
      </c>
      <c r="B182" t="s">
        <v>988</v>
      </c>
      <c r="C182" s="4">
        <v>4</v>
      </c>
      <c r="D182" s="4">
        <v>2</v>
      </c>
      <c r="E182" s="4">
        <v>8</v>
      </c>
      <c r="F182" s="4">
        <v>14</v>
      </c>
      <c r="G182" s="4">
        <v>17.5</v>
      </c>
      <c r="H182" s="4">
        <v>14.45</v>
      </c>
      <c r="I182" s="34">
        <v>2542.365433897558</v>
      </c>
      <c r="J182" s="35">
        <v>31.828193832599116</v>
      </c>
      <c r="K182" s="35" t="s">
        <v>1238</v>
      </c>
      <c r="L182" s="35">
        <v>14.154949706621963</v>
      </c>
      <c r="M182" s="35">
        <v>14.599607492229817</v>
      </c>
      <c r="N182" s="4">
        <v>0.29199999999999998</v>
      </c>
      <c r="O182" s="4">
        <v>-39.166666666666664</v>
      </c>
      <c r="P182" s="35">
        <v>5.3979238754325261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0.2110726662098617</v>
      </c>
      <c r="T182" s="37" t="str">
        <f t="shared" si="80"/>
        <v/>
      </c>
      <c r="U182" s="37" t="str">
        <f t="shared" si="81"/>
        <v/>
      </c>
      <c r="V182" s="37" t="str">
        <f t="shared" si="82"/>
        <v/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53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5.3979238772825262</v>
      </c>
      <c r="AH182" s="38" t="str">
        <f t="shared" si="94"/>
        <v xml:space="preserve"> </v>
      </c>
      <c r="AI182" s="1">
        <f t="shared" si="95"/>
        <v>24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988</v>
      </c>
      <c r="AP182" t="s">
        <v>1295</v>
      </c>
      <c r="AQ182" s="22">
        <v>-99.247426491426125</v>
      </c>
      <c r="AR182" s="21">
        <v>-22.193942691098822</v>
      </c>
      <c r="AS182">
        <v>21.107266435986173</v>
      </c>
      <c r="AT182">
        <v>99.247426491426125</v>
      </c>
      <c r="AU182">
        <v>22.193942691098822</v>
      </c>
      <c r="AV182" t="s">
        <v>2194</v>
      </c>
    </row>
    <row r="183" spans="1:48" x14ac:dyDescent="0.25">
      <c r="A183" s="14">
        <v>1.8599999999999954E-9</v>
      </c>
      <c r="B183" t="s">
        <v>1003</v>
      </c>
      <c r="C183" s="4">
        <v>2</v>
      </c>
      <c r="D183" s="4">
        <v>0</v>
      </c>
      <c r="E183" s="4">
        <v>10</v>
      </c>
      <c r="F183" s="4">
        <v>12</v>
      </c>
      <c r="G183" s="4">
        <v>10.298399925231934</v>
      </c>
      <c r="H183" s="4">
        <v>9.83</v>
      </c>
      <c r="I183" s="34">
        <v>1375.6234255953595</v>
      </c>
      <c r="J183" s="35">
        <v>19.89423072484605</v>
      </c>
      <c r="K183" s="35">
        <v>13.418712586559812</v>
      </c>
      <c r="L183" s="35">
        <v>8.6470083036773424</v>
      </c>
      <c r="M183" s="35">
        <v>7.9080253770981228</v>
      </c>
      <c r="N183" s="4">
        <v>0.55300000000000005</v>
      </c>
      <c r="O183" s="4">
        <v>0.54545454545454597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1003</v>
      </c>
      <c r="AP183" t="s">
        <v>1242</v>
      </c>
      <c r="AQ183" s="22">
        <v>-24.539717672962947</v>
      </c>
      <c r="AR183" s="21">
        <v>25.353882634093637</v>
      </c>
      <c r="AS183">
        <v>4.7650043258589347</v>
      </c>
      <c r="AT183">
        <v>24.539717672962947</v>
      </c>
      <c r="AU183">
        <v>-25.353882634093637</v>
      </c>
      <c r="AV183" t="s">
        <v>2195</v>
      </c>
    </row>
    <row r="184" spans="1:48" x14ac:dyDescent="0.25">
      <c r="A184" s="14">
        <v>1.8699999999999954E-9</v>
      </c>
      <c r="B184" t="s">
        <v>1108</v>
      </c>
      <c r="C184" s="4">
        <v>0</v>
      </c>
      <c r="D184" s="4">
        <v>0</v>
      </c>
      <c r="E184" s="4">
        <v>5</v>
      </c>
      <c r="F184" s="4">
        <v>5</v>
      </c>
      <c r="G184" s="4">
        <v>38</v>
      </c>
      <c r="H184" s="4">
        <v>36</v>
      </c>
      <c r="I184" s="34">
        <v>18047.463013410645</v>
      </c>
      <c r="J184" s="35">
        <v>10.75590080669256</v>
      </c>
      <c r="K184" s="35">
        <v>10.013908205841446</v>
      </c>
      <c r="L184" s="35" t="s">
        <v>1238</v>
      </c>
      <c r="M184" s="35" t="s">
        <v>1238</v>
      </c>
      <c r="N184" s="4">
        <v>3.347</v>
      </c>
      <c r="O184" s="4">
        <v>4.5937499999999938</v>
      </c>
      <c r="P184" s="35">
        <v>5.2972222222222216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/>
      </c>
      <c r="T184" s="37" t="str">
        <f t="shared" si="80"/>
        <v/>
      </c>
      <c r="U184" s="37" t="str">
        <f t="shared" si="81"/>
        <v/>
      </c>
      <c r="V184" s="37">
        <f t="shared" si="82"/>
        <v>-0.3266706974947623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>
        <f t="shared" si="86"/>
        <v>24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>
        <f t="shared" si="93"/>
        <v>5.2972222240922218</v>
      </c>
      <c r="AH184" s="38" t="str">
        <f t="shared" si="94"/>
        <v xml:space="preserve"> </v>
      </c>
      <c r="AI184" s="1">
        <f t="shared" si="95"/>
        <v>27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1108</v>
      </c>
      <c r="AP184" t="s">
        <v>1246</v>
      </c>
      <c r="AQ184" s="22">
        <v>32.667069749476227</v>
      </c>
      <c r="AR184" s="21" t="e">
        <v>#VALUE!</v>
      </c>
      <c r="AS184">
        <v>5.555555555555558</v>
      </c>
      <c r="AT184">
        <v>-32.667069749476227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1024</v>
      </c>
      <c r="C185" s="4">
        <v>12</v>
      </c>
      <c r="D185" s="4">
        <v>0</v>
      </c>
      <c r="E185" s="4">
        <v>0</v>
      </c>
      <c r="F185" s="4">
        <v>12</v>
      </c>
      <c r="G185" s="4">
        <v>30.75</v>
      </c>
      <c r="H185" s="4">
        <v>21.41</v>
      </c>
      <c r="I185" s="34">
        <v>2315.9561493161236</v>
      </c>
      <c r="J185" s="35">
        <v>7.2088090750823692</v>
      </c>
      <c r="K185" s="35">
        <v>6.9724546791780293</v>
      </c>
      <c r="L185" s="35">
        <v>2.9366432835820895</v>
      </c>
      <c r="M185" s="35">
        <v>3.2819866555462887</v>
      </c>
      <c r="N185" s="4">
        <v>2.242</v>
      </c>
      <c r="O185" s="4">
        <v>-13.569776407093286</v>
      </c>
      <c r="P185" s="35" t="s">
        <v>137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0.43624474732605317</v>
      </c>
      <c r="T185" s="37" t="str">
        <f t="shared" si="80"/>
        <v/>
      </c>
      <c r="U185" s="37" t="str">
        <f t="shared" si="81"/>
        <v/>
      </c>
      <c r="V185" s="37">
        <f t="shared" si="82"/>
        <v>-0.54872190868491155</v>
      </c>
      <c r="W185" s="37" t="str">
        <f t="shared" si="83"/>
        <v/>
      </c>
      <c r="X185" s="37">
        <f t="shared" si="84"/>
        <v>-0.74649148987766611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1024</v>
      </c>
      <c r="AP185" t="s">
        <v>1295</v>
      </c>
      <c r="AQ185" s="22">
        <v>54.872190868491153</v>
      </c>
      <c r="AR185" s="21">
        <v>74.649148987766608</v>
      </c>
      <c r="AS185">
        <v>43.62447454460532</v>
      </c>
      <c r="AT185">
        <v>-54.872190868491153</v>
      </c>
      <c r="AU185">
        <v>-74.649148987766608</v>
      </c>
      <c r="AV185" t="s">
        <v>2197</v>
      </c>
    </row>
    <row r="186" spans="1:48" x14ac:dyDescent="0.25">
      <c r="A186" s="14">
        <v>1.8899999999999957E-9</v>
      </c>
      <c r="B186" t="s">
        <v>1180</v>
      </c>
      <c r="C186" s="4">
        <v>10</v>
      </c>
      <c r="D186" s="4">
        <v>0</v>
      </c>
      <c r="E186" s="4">
        <v>3</v>
      </c>
      <c r="F186" s="4">
        <v>13</v>
      </c>
      <c r="G186" s="4">
        <v>37</v>
      </c>
      <c r="H186" s="4">
        <v>32.880000000000003</v>
      </c>
      <c r="I186" s="34">
        <v>6328.0669717194933</v>
      </c>
      <c r="J186" s="35">
        <v>14.850948509485097</v>
      </c>
      <c r="K186" s="35">
        <v>14.051282051282053</v>
      </c>
      <c r="L186" s="35">
        <v>7.9669660977189727</v>
      </c>
      <c r="M186" s="35">
        <v>7.7623246782929245</v>
      </c>
      <c r="N186" s="4">
        <v>2.214</v>
      </c>
      <c r="O186" s="4">
        <v>12.959183673469388</v>
      </c>
      <c r="P186" s="35">
        <v>2.1684914841849148</v>
      </c>
      <c r="Q186" s="36">
        <f t="shared" si="77"/>
        <v>76.923076924966921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-0.31224411322975598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2.1684914860749149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1180</v>
      </c>
      <c r="AP186" t="s">
        <v>1262</v>
      </c>
      <c r="AQ186" s="22">
        <v>7.0316937544567253</v>
      </c>
      <c r="AR186" s="21">
        <v>31.224411322975598</v>
      </c>
      <c r="AS186">
        <v>12.530413625304138</v>
      </c>
      <c r="AT186">
        <v>-7.0316937544567253</v>
      </c>
      <c r="AU186">
        <v>-31.224411322975598</v>
      </c>
      <c r="AV186" t="s">
        <v>2198</v>
      </c>
    </row>
    <row r="187" spans="1:48" x14ac:dyDescent="0.25">
      <c r="A187" s="14">
        <v>1.8999999999999959E-9</v>
      </c>
      <c r="B187" t="s">
        <v>1029</v>
      </c>
      <c r="C187" s="4">
        <v>21</v>
      </c>
      <c r="D187" s="4">
        <v>1</v>
      </c>
      <c r="E187" s="4">
        <v>6</v>
      </c>
      <c r="F187" s="4">
        <v>28</v>
      </c>
      <c r="G187" s="4">
        <v>101.27040100097656</v>
      </c>
      <c r="H187" s="4">
        <v>89.11</v>
      </c>
      <c r="I187" s="34">
        <v>31268.472221622902</v>
      </c>
      <c r="J187" s="35">
        <v>24.923327454437736</v>
      </c>
      <c r="K187" s="35">
        <v>22.825945300145044</v>
      </c>
      <c r="L187" s="35">
        <v>18.305713286713289</v>
      </c>
      <c r="M187" s="35">
        <v>17.469644212721587</v>
      </c>
      <c r="N187" s="4">
        <v>2.9470000000000001</v>
      </c>
      <c r="O187" s="4">
        <v>8.3455882352941124</v>
      </c>
      <c r="P187" s="35">
        <v>3.0802136636211102</v>
      </c>
      <c r="Q187" s="36">
        <f t="shared" si="77"/>
        <v>75.000000001900005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3.0802136655211103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1029</v>
      </c>
      <c r="AP187" t="s">
        <v>1248</v>
      </c>
      <c r="AQ187" s="22">
        <v>-56.02232665221598</v>
      </c>
      <c r="AR187" s="21">
        <v>-58.025802043640518</v>
      </c>
      <c r="AS187">
        <v>13.646505443807166</v>
      </c>
      <c r="AT187">
        <v>56.02232665221598</v>
      </c>
      <c r="AU187">
        <v>58.025802043640518</v>
      </c>
      <c r="AV187" t="s">
        <v>2199</v>
      </c>
    </row>
    <row r="188" spans="1:48" x14ac:dyDescent="0.25">
      <c r="A188" s="14">
        <v>1.9099999999999961E-9</v>
      </c>
      <c r="B188" t="s">
        <v>964</v>
      </c>
      <c r="C188" s="4">
        <v>2</v>
      </c>
      <c r="D188" s="4">
        <v>3</v>
      </c>
      <c r="E188" s="4">
        <v>5</v>
      </c>
      <c r="F188" s="4">
        <v>10</v>
      </c>
      <c r="G188" s="4">
        <v>51.578697204589844</v>
      </c>
      <c r="H188" s="4">
        <v>57.1</v>
      </c>
      <c r="I188" s="34">
        <v>4712.9069796845115</v>
      </c>
      <c r="J188" s="35">
        <v>33.259335732686274</v>
      </c>
      <c r="K188" s="35">
        <v>28.414040283165068</v>
      </c>
      <c r="L188" s="35">
        <v>18.096179310344827</v>
      </c>
      <c r="M188" s="35">
        <v>18.473874489124196</v>
      </c>
      <c r="N188" s="4">
        <v>1.296</v>
      </c>
      <c r="O188" s="4">
        <v>19.999999999999996</v>
      </c>
      <c r="P188" s="35">
        <v>1.8861315206554434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/>
      </c>
      <c r="V188" s="37" t="str">
        <f t="shared" si="82"/>
        <v/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964</v>
      </c>
      <c r="AP188" t="s">
        <v>1244</v>
      </c>
      <c r="AQ188" s="22">
        <v>-108.2065066716014</v>
      </c>
      <c r="AR188" s="21">
        <v>-56.216980166426225</v>
      </c>
      <c r="AS188">
        <v>-9.6695320409985293</v>
      </c>
      <c r="AT188">
        <v>108.2065066716014</v>
      </c>
      <c r="AU188">
        <v>56.216980166426225</v>
      </c>
      <c r="AV188" t="s">
        <v>2200</v>
      </c>
    </row>
    <row r="189" spans="1:48" x14ac:dyDescent="0.25">
      <c r="A189" s="14">
        <v>1.9199999999999963E-9</v>
      </c>
      <c r="B189" t="s">
        <v>968</v>
      </c>
      <c r="C189" s="4">
        <v>0</v>
      </c>
      <c r="D189" s="4">
        <v>0</v>
      </c>
      <c r="E189" s="4">
        <v>2</v>
      </c>
      <c r="F189" s="4">
        <v>2</v>
      </c>
      <c r="G189" s="4">
        <v>29.75</v>
      </c>
      <c r="H189" s="4">
        <v>29.68</v>
      </c>
      <c r="I189" s="34">
        <v>1260.3084268470086</v>
      </c>
      <c r="J189" s="35">
        <v>25.476394849785407</v>
      </c>
      <c r="K189" s="35">
        <v>23.007751937984494</v>
      </c>
      <c r="L189" s="35">
        <v>15.241714285714286</v>
      </c>
      <c r="M189" s="35">
        <v>14.01462711864407</v>
      </c>
      <c r="N189" s="4">
        <v>1.29</v>
      </c>
      <c r="O189" s="4">
        <v>9.3220338983050937</v>
      </c>
      <c r="P189" s="35">
        <v>0.90970350404312672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968</v>
      </c>
      <c r="AP189" t="s">
        <v>1244</v>
      </c>
      <c r="AQ189" s="22">
        <v>-59.484579514534339</v>
      </c>
      <c r="AR189" s="21">
        <v>-31.575540750341592</v>
      </c>
      <c r="AS189">
        <v>0.23584905660376521</v>
      </c>
      <c r="AT189">
        <v>59.484579514534339</v>
      </c>
      <c r="AU189">
        <v>31.575540750341592</v>
      </c>
      <c r="AV189" t="s">
        <v>2201</v>
      </c>
    </row>
    <row r="190" spans="1:48" x14ac:dyDescent="0.25">
      <c r="A190" s="14">
        <v>1.9299999999999964E-9</v>
      </c>
      <c r="B190" t="s">
        <v>1073</v>
      </c>
      <c r="C190" s="4">
        <v>10</v>
      </c>
      <c r="D190" s="4">
        <v>1</v>
      </c>
      <c r="E190" s="4">
        <v>7</v>
      </c>
      <c r="F190" s="4">
        <v>18</v>
      </c>
      <c r="G190" s="4">
        <v>72</v>
      </c>
      <c r="H190" s="4">
        <v>65.709999999999994</v>
      </c>
      <c r="I190" s="34">
        <v>25070.48961543744</v>
      </c>
      <c r="J190" s="35">
        <v>15.660152526215443</v>
      </c>
      <c r="K190" s="35">
        <v>15.611784271798523</v>
      </c>
      <c r="L190" s="35">
        <v>8.4537079455275954</v>
      </c>
      <c r="M190" s="35">
        <v>8.3522285749459844</v>
      </c>
      <c r="N190" s="4">
        <v>4.2090000000000005</v>
      </c>
      <c r="O190" s="4">
        <v>1.4216867469879557</v>
      </c>
      <c r="P190" s="35">
        <v>3.0436767615279261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3.0436767634579263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1073</v>
      </c>
      <c r="AP190" t="s">
        <v>1262</v>
      </c>
      <c r="AQ190" s="22">
        <v>1.9660020382365806</v>
      </c>
      <c r="AR190" s="21">
        <v>27.022566266001501</v>
      </c>
      <c r="AS190">
        <v>9.5723634150053361</v>
      </c>
      <c r="AT190">
        <v>-1.9660020382365806</v>
      </c>
      <c r="AU190">
        <v>-27.022566266001501</v>
      </c>
      <c r="AV190" t="s">
        <v>2202</v>
      </c>
    </row>
    <row r="191" spans="1:48" x14ac:dyDescent="0.25">
      <c r="A191" s="14">
        <v>1.9399999999999966E-9</v>
      </c>
      <c r="B191" t="s">
        <v>1168</v>
      </c>
      <c r="C191" s="4">
        <v>8</v>
      </c>
      <c r="D191" s="4">
        <v>0</v>
      </c>
      <c r="E191" s="4">
        <v>2</v>
      </c>
      <c r="F191" s="4">
        <v>10</v>
      </c>
      <c r="G191" s="4">
        <v>30</v>
      </c>
      <c r="H191" s="4">
        <v>27.67</v>
      </c>
      <c r="I191" s="34">
        <v>6555.3169009991725</v>
      </c>
      <c r="J191" s="35" t="s">
        <v>1238</v>
      </c>
      <c r="K191" s="35" t="s">
        <v>1238</v>
      </c>
      <c r="L191" s="35">
        <v>20.600327124921847</v>
      </c>
      <c r="M191" s="35">
        <v>20.003478052448664</v>
      </c>
      <c r="N191" s="4" t="s">
        <v>132</v>
      </c>
      <c r="O191" s="4" t="s">
        <v>132</v>
      </c>
      <c r="P191" s="35">
        <v>5.2041922659920488</v>
      </c>
      <c r="Q191" s="36">
        <f t="shared" si="77"/>
        <v>80.000000001939995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5.2041922679320489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1168</v>
      </c>
      <c r="AP191" t="s">
        <v>1254</v>
      </c>
      <c r="AQ191" s="22" t="e">
        <v>#VALUE!</v>
      </c>
      <c r="AR191" s="21">
        <v>-77.834273119527708</v>
      </c>
      <c r="AS191">
        <v>8.4206722081676908</v>
      </c>
      <c r="AT191" t="e">
        <v>#VALUE!</v>
      </c>
      <c r="AU191">
        <v>77.834273119527708</v>
      </c>
      <c r="AV191" t="s">
        <v>2203</v>
      </c>
    </row>
    <row r="192" spans="1:48" x14ac:dyDescent="0.25">
      <c r="A192" s="14">
        <v>1.9499999999999968E-9</v>
      </c>
      <c r="B192" t="s">
        <v>994</v>
      </c>
      <c r="C192" s="4">
        <v>1</v>
      </c>
      <c r="D192" s="4">
        <v>1</v>
      </c>
      <c r="E192" s="4">
        <v>8</v>
      </c>
      <c r="F192" s="4">
        <v>10</v>
      </c>
      <c r="G192" s="4">
        <v>16</v>
      </c>
      <c r="H192" s="4">
        <v>17.739999999999998</v>
      </c>
      <c r="I192" s="34">
        <v>3556.418584435467</v>
      </c>
      <c r="J192" s="35">
        <v>22.092154420921542</v>
      </c>
      <c r="K192" s="35">
        <v>21.847290640394085</v>
      </c>
      <c r="L192" s="35">
        <v>12.90682191780822</v>
      </c>
      <c r="M192" s="35">
        <v>12.400741431313408</v>
      </c>
      <c r="N192" s="4">
        <v>0.80300000000000005</v>
      </c>
      <c r="O192" s="4">
        <v>-12.717391304347824</v>
      </c>
      <c r="P192" s="35">
        <v>5.3213077790304402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5.3213077809804403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994</v>
      </c>
      <c r="AP192" t="s">
        <v>1250</v>
      </c>
      <c r="AQ192" s="22">
        <v>-38.298922558130741</v>
      </c>
      <c r="AR192" s="21">
        <v>-11.419361455665289</v>
      </c>
      <c r="AS192">
        <v>-9.8083427282976245</v>
      </c>
      <c r="AT192">
        <v>38.298922558130741</v>
      </c>
      <c r="AU192">
        <v>11.419361455665289</v>
      </c>
      <c r="AV192" t="s">
        <v>2204</v>
      </c>
    </row>
    <row r="193" spans="1:48" x14ac:dyDescent="0.25">
      <c r="A193" s="14">
        <v>1.959999999999997E-9</v>
      </c>
      <c r="B193" t="s">
        <v>1050</v>
      </c>
      <c r="C193" s="4">
        <v>3</v>
      </c>
      <c r="D193" s="4">
        <v>0</v>
      </c>
      <c r="E193" s="4">
        <v>2</v>
      </c>
      <c r="F193" s="4">
        <v>5</v>
      </c>
      <c r="G193" s="4">
        <v>25</v>
      </c>
      <c r="H193" s="4">
        <v>21.6</v>
      </c>
      <c r="I193" s="34">
        <v>1013.7737526436039</v>
      </c>
      <c r="J193" s="35">
        <v>13.391196528208308</v>
      </c>
      <c r="K193" s="35">
        <v>11.297071129707113</v>
      </c>
      <c r="L193" s="35">
        <v>7.9272453137734313</v>
      </c>
      <c r="M193" s="35">
        <v>7.7257585385226371</v>
      </c>
      <c r="N193" s="4">
        <v>1.9120000000000001</v>
      </c>
      <c r="O193" s="4">
        <v>56.209150326797399</v>
      </c>
      <c r="P193" s="35">
        <v>7.0370370370370363</v>
      </c>
      <c r="Q193" s="36" t="str">
        <f t="shared" si="77"/>
        <v xml:space="preserve"> </v>
      </c>
      <c r="R193" s="36" t="str">
        <f t="shared" si="78"/>
        <v xml:space="preserve"> </v>
      </c>
      <c r="S193" s="37">
        <f t="shared" si="79"/>
        <v>0.15740740936740744</v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>
        <f t="shared" si="84"/>
        <v>-0.31567304748786662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7.0370370389970365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>
        <f t="shared" si="97"/>
        <v>56.209150328757396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1050</v>
      </c>
      <c r="AP193" t="s">
        <v>1244</v>
      </c>
      <c r="AQ193" s="22">
        <v>16.169875679416101</v>
      </c>
      <c r="AR193" s="21">
        <v>31.567304748786661</v>
      </c>
      <c r="AS193">
        <v>15.740740740740744</v>
      </c>
      <c r="AT193">
        <v>-16.169875679416101</v>
      </c>
      <c r="AU193">
        <v>-31.567304748786661</v>
      </c>
      <c r="AV193" t="s">
        <v>2205</v>
      </c>
    </row>
    <row r="194" spans="1:48" x14ac:dyDescent="0.25">
      <c r="A194" s="14">
        <v>1.9699999999999971E-9</v>
      </c>
      <c r="B194" t="s">
        <v>1048</v>
      </c>
      <c r="C194" s="4">
        <v>10</v>
      </c>
      <c r="D194" s="4">
        <v>2</v>
      </c>
      <c r="E194" s="4">
        <v>6</v>
      </c>
      <c r="F194" s="4">
        <v>18</v>
      </c>
      <c r="G194" s="4">
        <v>112</v>
      </c>
      <c r="H194" s="4">
        <v>108.3</v>
      </c>
      <c r="I194" s="34">
        <v>116638.82606236733</v>
      </c>
      <c r="J194" s="35">
        <v>12.120872971460548</v>
      </c>
      <c r="K194" s="35">
        <v>11.658951447949187</v>
      </c>
      <c r="L194" s="35" t="s">
        <v>1238</v>
      </c>
      <c r="M194" s="35" t="s">
        <v>1238</v>
      </c>
      <c r="N194" s="4">
        <v>9.2889999999999997</v>
      </c>
      <c r="O194" s="4">
        <v>4.488188976377943</v>
      </c>
      <c r="P194" s="35">
        <v>3.9686057248384121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3.9686057268084123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1048</v>
      </c>
      <c r="AP194" t="s">
        <v>1246</v>
      </c>
      <c r="AQ194" s="22">
        <v>24.12221821021302</v>
      </c>
      <c r="AR194" s="21" t="e">
        <v>#VALUE!</v>
      </c>
      <c r="AS194">
        <v>3.4164358264081374</v>
      </c>
      <c r="AT194">
        <v>-24.12221821021302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961</v>
      </c>
      <c r="C195" s="4">
        <v>4</v>
      </c>
      <c r="D195" s="4">
        <v>2</v>
      </c>
      <c r="E195" s="4">
        <v>4</v>
      </c>
      <c r="F195" s="4">
        <v>10</v>
      </c>
      <c r="G195" s="4">
        <v>45</v>
      </c>
      <c r="H195" s="4">
        <v>41.4</v>
      </c>
      <c r="I195" s="34">
        <v>12749.8665445386</v>
      </c>
      <c r="J195" s="35">
        <v>25.03022974607013</v>
      </c>
      <c r="K195" s="35">
        <v>23.376623376623375</v>
      </c>
      <c r="L195" s="35">
        <v>16.844713203031514</v>
      </c>
      <c r="M195" s="35">
        <v>13.817324687545604</v>
      </c>
      <c r="N195" s="4">
        <v>1.7710000000000001</v>
      </c>
      <c r="O195" s="4">
        <v>11.383647798742141</v>
      </c>
      <c r="P195" s="35">
        <v>1.6280193236714977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961</v>
      </c>
      <c r="AP195" t="s">
        <v>1239</v>
      </c>
      <c r="AQ195" s="22">
        <v>-56.691544849321929</v>
      </c>
      <c r="AR195" s="21">
        <v>-45.413580580671734</v>
      </c>
      <c r="AS195">
        <v>8.6956521739130377</v>
      </c>
      <c r="AT195">
        <v>56.691544849321929</v>
      </c>
      <c r="AU195">
        <v>45.413580580671734</v>
      </c>
      <c r="AV195" t="s">
        <v>2207</v>
      </c>
    </row>
    <row r="196" spans="1:48" x14ac:dyDescent="0.25">
      <c r="A196" s="14">
        <v>1.9899999999999975E-9</v>
      </c>
      <c r="B196" t="s">
        <v>1061</v>
      </c>
      <c r="C196" s="4">
        <v>5</v>
      </c>
      <c r="D196" s="4">
        <v>0</v>
      </c>
      <c r="E196" s="4">
        <v>3</v>
      </c>
      <c r="F196" s="4">
        <v>8</v>
      </c>
      <c r="G196" s="4">
        <v>15</v>
      </c>
      <c r="H196" s="4">
        <v>11.12</v>
      </c>
      <c r="I196" s="34">
        <v>588.97489318013015</v>
      </c>
      <c r="J196" s="35">
        <v>20.669144981412636</v>
      </c>
      <c r="K196" s="35">
        <v>24.876957494407158</v>
      </c>
      <c r="L196" s="35">
        <v>9.7771870047543583</v>
      </c>
      <c r="M196" s="35">
        <v>7.4599818621523584</v>
      </c>
      <c r="N196" s="4">
        <v>0.53800000000000003</v>
      </c>
      <c r="O196" s="4">
        <v>55.043227665706048</v>
      </c>
      <c r="P196" s="35">
        <v>5.3956834532374103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0.34892086529935257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 t="str">
        <f t="shared" si="84"/>
        <v/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>
        <f t="shared" si="93"/>
        <v>5.3956834552274104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>
        <f t="shared" si="97"/>
        <v>55.043227667696051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1061</v>
      </c>
      <c r="AP196" t="s">
        <v>1295</v>
      </c>
      <c r="AQ196" s="22">
        <v>-29.390752330615101</v>
      </c>
      <c r="AR196" s="21">
        <v>15.59750805895127</v>
      </c>
      <c r="AS196">
        <v>34.892086330935257</v>
      </c>
      <c r="AT196">
        <v>29.390752330615101</v>
      </c>
      <c r="AU196">
        <v>-15.59750805895127</v>
      </c>
      <c r="AV196" t="s">
        <v>2208</v>
      </c>
    </row>
    <row r="197" spans="1:48" x14ac:dyDescent="0.25">
      <c r="A197" s="14">
        <v>1.9999999999999976E-9</v>
      </c>
      <c r="B197" t="s">
        <v>963</v>
      </c>
      <c r="C197" s="4">
        <v>13</v>
      </c>
      <c r="D197" s="4">
        <v>0</v>
      </c>
      <c r="E197" s="4">
        <v>1</v>
      </c>
      <c r="F197" s="4">
        <v>14</v>
      </c>
      <c r="G197" s="4">
        <v>7</v>
      </c>
      <c r="H197" s="4">
        <v>4.88</v>
      </c>
      <c r="I197" s="34">
        <v>576.37621518025628</v>
      </c>
      <c r="J197" s="35" t="s">
        <v>1238</v>
      </c>
      <c r="K197" s="35" t="s">
        <v>1238</v>
      </c>
      <c r="L197" s="35">
        <v>6.8761933763033385</v>
      </c>
      <c r="M197" s="35">
        <v>6.7027038912067187</v>
      </c>
      <c r="N197" s="4">
        <v>2.7E-2</v>
      </c>
      <c r="O197" s="4">
        <v>-77.5</v>
      </c>
      <c r="P197" s="35">
        <v>5.942622950819672</v>
      </c>
      <c r="Q197" s="36">
        <f t="shared" si="77"/>
        <v>92.857142859142854</v>
      </c>
      <c r="R197" s="36" t="str">
        <f t="shared" si="78"/>
        <v xml:space="preserve"> </v>
      </c>
      <c r="S197" s="37">
        <f t="shared" si="79"/>
        <v>0.43442623150819665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-0.40640610050076842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5.9426229528196721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>
        <f t="shared" si="98"/>
        <v>-77.499999998000007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963</v>
      </c>
      <c r="AP197" t="s">
        <v>1295</v>
      </c>
      <c r="AQ197" s="22" t="e">
        <v>#VALUE!</v>
      </c>
      <c r="AR197" s="21">
        <v>40.640610050076845</v>
      </c>
      <c r="AS197">
        <v>43.442622950819668</v>
      </c>
      <c r="AT197" t="e">
        <v>#VALUE!</v>
      </c>
      <c r="AU197">
        <v>-40.640610050076845</v>
      </c>
      <c r="AV197" t="s">
        <v>2209</v>
      </c>
    </row>
    <row r="198" spans="1:48" x14ac:dyDescent="0.25">
      <c r="A198" s="14">
        <v>2.0099999999999978E-9</v>
      </c>
      <c r="B198" t="s">
        <v>1074</v>
      </c>
      <c r="C198" s="4">
        <v>15</v>
      </c>
      <c r="D198" s="4">
        <v>3</v>
      </c>
      <c r="E198" s="4">
        <v>14</v>
      </c>
      <c r="F198" s="4">
        <v>32</v>
      </c>
      <c r="G198" s="4">
        <v>774.8909912109375</v>
      </c>
      <c r="H198" s="4">
        <v>704.18</v>
      </c>
      <c r="I198" s="34">
        <v>62064.507900201184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0.31900000000000001</v>
      </c>
      <c r="O198" s="4">
        <v>6.3333333333333393</v>
      </c>
      <c r="P198" s="35" t="s">
        <v>137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1074</v>
      </c>
      <c r="AP198" t="s">
        <v>1293</v>
      </c>
      <c r="AQ198" s="22" t="e">
        <v>#VALUE!</v>
      </c>
      <c r="AR198" s="21" t="e">
        <v>#VALUE!</v>
      </c>
      <c r="AS198">
        <v>10.041607431471711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978</v>
      </c>
      <c r="C199" s="4">
        <v>5</v>
      </c>
      <c r="D199" s="4">
        <v>0</v>
      </c>
      <c r="E199" s="4">
        <v>6</v>
      </c>
      <c r="F199" s="4">
        <v>11</v>
      </c>
      <c r="G199" s="4">
        <v>20</v>
      </c>
      <c r="H199" s="4">
        <v>19.43</v>
      </c>
      <c r="I199" s="34">
        <v>980.35934524562208</v>
      </c>
      <c r="J199" s="35" t="s">
        <v>1238</v>
      </c>
      <c r="K199" s="35" t="s">
        <v>1238</v>
      </c>
      <c r="L199" s="35">
        <v>16.202162162162161</v>
      </c>
      <c r="M199" s="35">
        <v>16.042422535211266</v>
      </c>
      <c r="N199" s="4" t="s">
        <v>132</v>
      </c>
      <c r="O199" s="4" t="s">
        <v>132</v>
      </c>
      <c r="P199" s="35">
        <v>4.8378795676788471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4.8378795696988472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978</v>
      </c>
      <c r="AP199" t="s">
        <v>1313</v>
      </c>
      <c r="AQ199" s="22" t="e">
        <v>#VALUE!</v>
      </c>
      <c r="AR199" s="21">
        <v>-39.866697921854197</v>
      </c>
      <c r="AS199">
        <v>2.9336078229541984</v>
      </c>
      <c r="AT199" t="e">
        <v>#VALUE!</v>
      </c>
      <c r="AU199">
        <v>39.866697921854197</v>
      </c>
      <c r="AV199" t="s">
        <v>2211</v>
      </c>
    </row>
    <row r="200" spans="1:48" x14ac:dyDescent="0.25">
      <c r="A200" s="14">
        <v>2.0299999999999982E-9</v>
      </c>
      <c r="B200" t="s">
        <v>1047</v>
      </c>
      <c r="C200" s="4">
        <v>6</v>
      </c>
      <c r="D200" s="4">
        <v>0</v>
      </c>
      <c r="E200" s="4">
        <v>2</v>
      </c>
      <c r="F200" s="4">
        <v>8</v>
      </c>
      <c r="G200" s="4">
        <v>48</v>
      </c>
      <c r="H200" s="4">
        <v>38.049999999999997</v>
      </c>
      <c r="I200" s="34">
        <v>1937.8789775162916</v>
      </c>
      <c r="J200" s="35">
        <v>16.267635741769986</v>
      </c>
      <c r="K200" s="35">
        <v>14.561806352851129</v>
      </c>
      <c r="L200" s="35">
        <v>10.368184557883223</v>
      </c>
      <c r="M200" s="35">
        <v>9.4304916606236411</v>
      </c>
      <c r="N200" s="4">
        <v>2.339</v>
      </c>
      <c r="O200" s="4">
        <v>18.131313131313131</v>
      </c>
      <c r="P200" s="35">
        <v>1.6031537450722735</v>
      </c>
      <c r="Q200" s="36">
        <f t="shared" si="77"/>
        <v>75.000000002030006</v>
      </c>
      <c r="R200" s="36" t="str">
        <f t="shared" si="78"/>
        <v xml:space="preserve"> </v>
      </c>
      <c r="S200" s="37">
        <f t="shared" si="79"/>
        <v>0.26149803093932983</v>
      </c>
      <c r="T200" s="37" t="str">
        <f t="shared" si="80"/>
        <v/>
      </c>
      <c r="U200" s="37" t="str">
        <f t="shared" si="81"/>
        <v/>
      </c>
      <c r="V200" s="37" t="str">
        <f t="shared" si="82"/>
        <v/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1047</v>
      </c>
      <c r="AP200" t="s">
        <v>1242</v>
      </c>
      <c r="AQ200" s="22">
        <v>-1.836898873219095</v>
      </c>
      <c r="AR200" s="21">
        <v>10.49566576107126</v>
      </c>
      <c r="AS200">
        <v>26.149802890932982</v>
      </c>
      <c r="AT200">
        <v>1.836898873219095</v>
      </c>
      <c r="AU200">
        <v>-10.49566576107126</v>
      </c>
      <c r="AV200" t="s">
        <v>2212</v>
      </c>
    </row>
    <row r="201" spans="1:48" x14ac:dyDescent="0.25">
      <c r="A201" s="14">
        <v>2.0399999999999983E-9</v>
      </c>
      <c r="B201" t="s">
        <v>1159</v>
      </c>
      <c r="C201" s="4">
        <v>9</v>
      </c>
      <c r="D201" s="4">
        <v>2</v>
      </c>
      <c r="E201" s="4">
        <v>4</v>
      </c>
      <c r="F201" s="4">
        <v>15</v>
      </c>
      <c r="G201" s="4">
        <v>29.5</v>
      </c>
      <c r="H201" s="4">
        <v>25.89</v>
      </c>
      <c r="I201" s="34">
        <v>10125.023643166864</v>
      </c>
      <c r="J201" s="35">
        <v>18.666186012977651</v>
      </c>
      <c r="K201" s="35">
        <v>19.748283752860413</v>
      </c>
      <c r="L201" s="35">
        <v>8.7483246845945342</v>
      </c>
      <c r="M201" s="35">
        <v>7.9661114784686227</v>
      </c>
      <c r="N201" s="4">
        <v>1.3109999999999999</v>
      </c>
      <c r="O201" s="4">
        <v>-7.6760563380281681</v>
      </c>
      <c r="P201" s="35">
        <v>4.5963692545384314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 t="str">
        <f t="shared" si="84"/>
        <v/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4.5963692565784315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1159</v>
      </c>
      <c r="AP201" t="s">
        <v>1262</v>
      </c>
      <c r="AQ201" s="22">
        <v>-16.852044607280781</v>
      </c>
      <c r="AR201" s="21">
        <v>24.479259389217457</v>
      </c>
      <c r="AS201">
        <v>13.943607570490535</v>
      </c>
      <c r="AT201">
        <v>16.852044607280781</v>
      </c>
      <c r="AU201">
        <v>-24.479259389217457</v>
      </c>
      <c r="AV201" t="s">
        <v>2213</v>
      </c>
    </row>
    <row r="202" spans="1:48" x14ac:dyDescent="0.25">
      <c r="A202" s="14">
        <v>2.0499999999999985E-9</v>
      </c>
      <c r="B202" t="s">
        <v>954</v>
      </c>
      <c r="C202" s="4">
        <v>6</v>
      </c>
      <c r="D202" s="4">
        <v>2</v>
      </c>
      <c r="E202" s="4">
        <v>10</v>
      </c>
      <c r="F202" s="4">
        <v>18</v>
      </c>
      <c r="G202" s="4">
        <v>67</v>
      </c>
      <c r="H202" s="4">
        <v>66.44</v>
      </c>
      <c r="I202" s="34">
        <v>29483.154444461481</v>
      </c>
      <c r="J202" s="35">
        <v>13.022344178753428</v>
      </c>
      <c r="K202" s="35">
        <v>12.15291750503018</v>
      </c>
      <c r="L202" s="35" t="s">
        <v>1238</v>
      </c>
      <c r="M202" s="35" t="s">
        <v>1238</v>
      </c>
      <c r="N202" s="4">
        <v>5.4670000000000005</v>
      </c>
      <c r="O202" s="4">
        <v>5.9496124031007822</v>
      </c>
      <c r="P202" s="35">
        <v>3.5039133052378082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 t="str">
        <f t="shared" si="82"/>
        <v/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3.5039133072878084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954</v>
      </c>
      <c r="AP202" t="s">
        <v>1246</v>
      </c>
      <c r="AQ202" s="22">
        <v>18.478925378269196</v>
      </c>
      <c r="AR202" s="21" t="e">
        <v>#VALUE!</v>
      </c>
      <c r="AS202">
        <v>0.84286574352800958</v>
      </c>
      <c r="AT202">
        <v>-18.478925378269196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1060</v>
      </c>
      <c r="C203" s="4">
        <v>5</v>
      </c>
      <c r="D203" s="4">
        <v>0</v>
      </c>
      <c r="E203" s="4">
        <v>5</v>
      </c>
      <c r="F203" s="4">
        <v>10</v>
      </c>
      <c r="G203" s="4">
        <v>4.25</v>
      </c>
      <c r="H203" s="4">
        <v>3.13</v>
      </c>
      <c r="I203" s="34">
        <v>790.28276858011566</v>
      </c>
      <c r="J203" s="35">
        <v>9.6440780737644101</v>
      </c>
      <c r="K203" s="35">
        <v>7.9824294867306769</v>
      </c>
      <c r="L203" s="35">
        <v>3.3176137595726951</v>
      </c>
      <c r="M203" s="35">
        <v>3.605800121559434</v>
      </c>
      <c r="N203" s="4">
        <v>0.245</v>
      </c>
      <c r="O203" s="4" t="s">
        <v>132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>
        <f t="shared" si="79"/>
        <v>0.35782747809833865</v>
      </c>
      <c r="T203" s="37" t="str">
        <f t="shared" si="80"/>
        <v/>
      </c>
      <c r="U203" s="37" t="str">
        <f t="shared" si="81"/>
        <v/>
      </c>
      <c r="V203" s="37">
        <f t="shared" si="82"/>
        <v>-0.39627182516657655</v>
      </c>
      <c r="W203" s="37" t="str">
        <f t="shared" si="83"/>
        <v/>
      </c>
      <c r="X203" s="37">
        <f t="shared" si="84"/>
        <v>-0.71360385306153629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1060</v>
      </c>
      <c r="AP203" t="s">
        <v>1242</v>
      </c>
      <c r="AQ203" s="22">
        <v>39.627182516657655</v>
      </c>
      <c r="AR203" s="21">
        <v>71.360385306153631</v>
      </c>
      <c r="AS203">
        <v>35.782747603833862</v>
      </c>
      <c r="AT203">
        <v>-39.627182516657655</v>
      </c>
      <c r="AU203">
        <v>-71.360385306153631</v>
      </c>
      <c r="AV203" t="s">
        <v>2215</v>
      </c>
    </row>
    <row r="204" spans="1:48" x14ac:dyDescent="0.25">
      <c r="A204" s="14">
        <v>2.0699999999999988E-9</v>
      </c>
      <c r="B204" t="s">
        <v>1101</v>
      </c>
      <c r="C204" s="4">
        <v>6</v>
      </c>
      <c r="D204" s="4">
        <v>0</v>
      </c>
      <c r="E204" s="4">
        <v>3</v>
      </c>
      <c r="F204" s="4">
        <v>9</v>
      </c>
      <c r="G204" s="4">
        <v>13.675000190734863</v>
      </c>
      <c r="H204" s="4">
        <v>13.87</v>
      </c>
      <c r="I204" s="34">
        <v>1428.8855909020315</v>
      </c>
      <c r="J204" s="35" t="s">
        <v>1238</v>
      </c>
      <c r="K204" s="35" t="s">
        <v>1238</v>
      </c>
      <c r="L204" s="35">
        <v>26.753969230769233</v>
      </c>
      <c r="M204" s="35">
        <v>18.766273381294965</v>
      </c>
      <c r="N204" s="4">
        <v>0.15</v>
      </c>
      <c r="O204" s="4">
        <v>-93.531694695989657</v>
      </c>
      <c r="P204" s="35">
        <v>3.9149242970439802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3.9149242991139803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>
        <f t="shared" si="98"/>
        <v>-93.531694693919661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1101</v>
      </c>
      <c r="AP204" t="s">
        <v>1254</v>
      </c>
      <c r="AQ204" s="22" t="e">
        <v>#VALUE!</v>
      </c>
      <c r="AR204" s="21">
        <v>-130.95617085906377</v>
      </c>
      <c r="AS204">
        <v>-1.4059106652136721</v>
      </c>
      <c r="AT204" t="e">
        <v>#VALUE!</v>
      </c>
      <c r="AU204">
        <v>130.95617085906377</v>
      </c>
      <c r="AV204" t="s">
        <v>2216</v>
      </c>
    </row>
    <row r="205" spans="1:48" x14ac:dyDescent="0.25">
      <c r="A205" s="14">
        <v>2.079999999999999E-9</v>
      </c>
      <c r="B205" t="s">
        <v>1160</v>
      </c>
      <c r="C205" s="4">
        <v>11</v>
      </c>
      <c r="D205" s="4">
        <v>0</v>
      </c>
      <c r="E205" s="4">
        <v>2</v>
      </c>
      <c r="F205" s="4">
        <v>13</v>
      </c>
      <c r="G205" s="4">
        <v>36.5</v>
      </c>
      <c r="H205" s="4">
        <v>33.4</v>
      </c>
      <c r="I205" s="34">
        <v>4426.2942749956474</v>
      </c>
      <c r="J205" s="35" t="s">
        <v>1238</v>
      </c>
      <c r="K205" s="35">
        <v>18.241398143091207</v>
      </c>
      <c r="L205" s="35">
        <v>26.442943287568337</v>
      </c>
      <c r="M205" s="35">
        <v>10.446252232449513</v>
      </c>
      <c r="N205" s="4">
        <v>-0.55800000000000005</v>
      </c>
      <c r="O205" s="4" t="s">
        <v>132</v>
      </c>
      <c r="P205" s="35">
        <v>0.23952095808383234</v>
      </c>
      <c r="Q205" s="36">
        <f t="shared" si="77"/>
        <v>84.615384617464613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1160</v>
      </c>
      <c r="AP205" t="s">
        <v>1244</v>
      </c>
      <c r="AQ205" s="22" t="e">
        <v>#VALUE!</v>
      </c>
      <c r="AR205" s="21">
        <v>-128.27120997494595</v>
      </c>
      <c r="AS205">
        <v>9.2814371257485142</v>
      </c>
      <c r="AT205" t="e">
        <v>#VALUE!</v>
      </c>
      <c r="AU205">
        <v>128.27120997494595</v>
      </c>
      <c r="AV205" t="s">
        <v>2217</v>
      </c>
    </row>
    <row r="206" spans="1:48" x14ac:dyDescent="0.25">
      <c r="A206" s="14">
        <v>2.0899999999999992E-9</v>
      </c>
      <c r="B206" t="s">
        <v>1083</v>
      </c>
      <c r="C206" s="4">
        <v>9</v>
      </c>
      <c r="D206" s="4">
        <v>0</v>
      </c>
      <c r="E206" s="4">
        <v>3</v>
      </c>
      <c r="F206" s="4">
        <v>12</v>
      </c>
      <c r="G206" s="4">
        <v>14.5</v>
      </c>
      <c r="H206" s="4">
        <v>11.83</v>
      </c>
      <c r="I206" s="34">
        <v>1561.4030073797492</v>
      </c>
      <c r="J206" s="35">
        <v>14.462102689486551</v>
      </c>
      <c r="K206" s="35">
        <v>13.707995365005795</v>
      </c>
      <c r="L206" s="35">
        <v>7.6054073404752236</v>
      </c>
      <c r="M206" s="35">
        <v>7.5171069063386948</v>
      </c>
      <c r="N206" s="4">
        <v>0.81800000000000006</v>
      </c>
      <c r="O206" s="4">
        <v>354.44444444444451</v>
      </c>
      <c r="P206" s="35">
        <v>6.0862214708368558</v>
      </c>
      <c r="Q206" s="36">
        <f t="shared" si="77"/>
        <v>75.000000002090005</v>
      </c>
      <c r="R206" s="36" t="str">
        <f t="shared" si="78"/>
        <v xml:space="preserve"> </v>
      </c>
      <c r="S206" s="37">
        <f t="shared" si="79"/>
        <v>0.22569738163353331</v>
      </c>
      <c r="T206" s="37" t="str">
        <f t="shared" si="80"/>
        <v/>
      </c>
      <c r="U206" s="37" t="str">
        <f t="shared" si="81"/>
        <v/>
      </c>
      <c r="V206" s="37" t="str">
        <f t="shared" si="82"/>
        <v/>
      </c>
      <c r="W206" s="37" t="str">
        <f t="shared" si="83"/>
        <v/>
      </c>
      <c r="X206" s="37">
        <f t="shared" si="84"/>
        <v>-0.34345601505759449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6.086221472926856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1083</v>
      </c>
      <c r="AP206" t="s">
        <v>1250</v>
      </c>
      <c r="AQ206" s="22">
        <v>9.4659044213939563</v>
      </c>
      <c r="AR206" s="21">
        <v>34.345601505759447</v>
      </c>
      <c r="AS206">
        <v>22.569737954353329</v>
      </c>
      <c r="AT206">
        <v>-9.4659044213939563</v>
      </c>
      <c r="AU206">
        <v>-34.345601505759447</v>
      </c>
      <c r="AV206" t="s">
        <v>2218</v>
      </c>
    </row>
    <row r="207" spans="1:48" x14ac:dyDescent="0.25">
      <c r="A207" s="14">
        <v>2.0999999999999994E-9</v>
      </c>
      <c r="B207" t="s">
        <v>1093</v>
      </c>
      <c r="C207" s="4">
        <v>4</v>
      </c>
      <c r="D207" s="4">
        <v>0</v>
      </c>
      <c r="E207" s="4">
        <v>5</v>
      </c>
      <c r="F207" s="4">
        <v>9</v>
      </c>
      <c r="G207" s="4">
        <v>34</v>
      </c>
      <c r="H207" s="4">
        <v>31.44</v>
      </c>
      <c r="I207" s="34">
        <v>4060.907935593058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5.9064885496183201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5.9064885517183203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1093</v>
      </c>
      <c r="AP207" t="s">
        <v>1254</v>
      </c>
      <c r="AQ207" s="22" t="e">
        <v>#VALUE!</v>
      </c>
      <c r="AR207" s="21" t="e">
        <v>#VALUE!</v>
      </c>
      <c r="AS207">
        <v>8.1424936386768501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1022</v>
      </c>
      <c r="C208" s="4">
        <v>7</v>
      </c>
      <c r="D208" s="4">
        <v>0</v>
      </c>
      <c r="E208" s="4">
        <v>3</v>
      </c>
      <c r="F208" s="4">
        <v>10</v>
      </c>
      <c r="G208" s="4">
        <v>10.306024551391602</v>
      </c>
      <c r="H208" s="4">
        <v>9.49</v>
      </c>
      <c r="I208" s="34">
        <v>1280.5979601244067</v>
      </c>
      <c r="J208" s="35" t="s">
        <v>1238</v>
      </c>
      <c r="K208" s="35" t="s">
        <v>1238</v>
      </c>
      <c r="L208" s="35">
        <v>21.594471872265245</v>
      </c>
      <c r="M208" s="35">
        <v>17.282775024777006</v>
      </c>
      <c r="N208" s="4">
        <v>0.11900000000000001</v>
      </c>
      <c r="O208" s="4">
        <v>32.222222222222236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1022</v>
      </c>
      <c r="AP208" t="s">
        <v>1242</v>
      </c>
      <c r="AQ208" s="22" t="e">
        <v>#VALUE!</v>
      </c>
      <c r="AR208" s="21">
        <v>-86.416321717461344</v>
      </c>
      <c r="AS208">
        <v>8.5987834709336362</v>
      </c>
      <c r="AT208" t="e">
        <v>#VALUE!</v>
      </c>
      <c r="AU208">
        <v>86.416321717461344</v>
      </c>
      <c r="AV208" t="s">
        <v>2220</v>
      </c>
    </row>
    <row r="209" spans="1:48" x14ac:dyDescent="0.25">
      <c r="A209" s="14">
        <v>2.1199999999999997E-9</v>
      </c>
      <c r="B209" t="s">
        <v>1062</v>
      </c>
      <c r="C209" s="4">
        <v>10</v>
      </c>
      <c r="D209" s="4">
        <v>0</v>
      </c>
      <c r="E209" s="4">
        <v>1</v>
      </c>
      <c r="F209" s="4">
        <v>11</v>
      </c>
      <c r="G209" s="4">
        <v>27.527999877929688</v>
      </c>
      <c r="H209" s="4">
        <v>24.04</v>
      </c>
      <c r="I209" s="34">
        <v>2233.6717672276213</v>
      </c>
      <c r="J209" s="35">
        <v>24.004636407719129</v>
      </c>
      <c r="K209" s="35">
        <v>18.293855972011755</v>
      </c>
      <c r="L209" s="35">
        <v>8.4259968270756218</v>
      </c>
      <c r="M209" s="35">
        <v>6.889032240212237</v>
      </c>
      <c r="N209" s="4">
        <v>0.75600000000000001</v>
      </c>
      <c r="O209" s="4">
        <v>228.69565217391306</v>
      </c>
      <c r="P209" s="35">
        <v>0</v>
      </c>
      <c r="Q209" s="36">
        <f t="shared" si="77"/>
        <v>90.90909091121091</v>
      </c>
      <c r="R209" s="36" t="str">
        <f t="shared" si="78"/>
        <v xml:space="preserve"> </v>
      </c>
      <c r="S209" s="37" t="str">
        <f t="shared" si="79"/>
        <v/>
      </c>
      <c r="T209" s="37" t="str">
        <f t="shared" si="80"/>
        <v/>
      </c>
      <c r="U209" s="37" t="str">
        <f t="shared" si="81"/>
        <v/>
      </c>
      <c r="V209" s="37" t="str">
        <f t="shared" si="82"/>
        <v/>
      </c>
      <c r="W209" s="37" t="str">
        <f t="shared" si="83"/>
        <v/>
      </c>
      <c r="X209" s="37" t="str">
        <f t="shared" si="84"/>
        <v/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1062</v>
      </c>
      <c r="AP209" t="s">
        <v>1242</v>
      </c>
      <c r="AQ209" s="22">
        <v>-50.271236038587872</v>
      </c>
      <c r="AR209" s="21">
        <v>27.261785118078564</v>
      </c>
      <c r="AS209">
        <v>14.509150906529488</v>
      </c>
      <c r="AT209">
        <v>50.271236038587872</v>
      </c>
      <c r="AU209">
        <v>-27.261785118078564</v>
      </c>
      <c r="AV209" t="s">
        <v>2221</v>
      </c>
    </row>
    <row r="210" spans="1:48" x14ac:dyDescent="0.25">
      <c r="A210" s="14">
        <v>2.1299999999999999E-9</v>
      </c>
      <c r="B210" t="s">
        <v>1051</v>
      </c>
      <c r="C210" s="4">
        <v>9</v>
      </c>
      <c r="D210" s="4">
        <v>0</v>
      </c>
      <c r="E210" s="4">
        <v>1</v>
      </c>
      <c r="F210" s="4">
        <v>10</v>
      </c>
      <c r="G210" s="4">
        <v>42.5</v>
      </c>
      <c r="H210" s="4">
        <v>42.12</v>
      </c>
      <c r="I210" s="34">
        <v>3536.1142254239167</v>
      </c>
      <c r="J210" s="35">
        <v>21.197785606441869</v>
      </c>
      <c r="K210" s="35">
        <v>18.328981723237597</v>
      </c>
      <c r="L210" s="35">
        <v>10.966445716386076</v>
      </c>
      <c r="M210" s="35">
        <v>10.249035507844757</v>
      </c>
      <c r="N210" s="4">
        <v>1.9870000000000001</v>
      </c>
      <c r="O210" s="4">
        <v>9.1758241758241788</v>
      </c>
      <c r="P210" s="35">
        <v>1.412630579297246</v>
      </c>
      <c r="Q210" s="36">
        <f t="shared" si="77"/>
        <v>90.000000002129994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1051</v>
      </c>
      <c r="AP210" t="s">
        <v>1244</v>
      </c>
      <c r="AQ210" s="22">
        <v>-32.700091359712388</v>
      </c>
      <c r="AR210" s="21">
        <v>5.3311197025141972</v>
      </c>
      <c r="AS210">
        <v>0.90218423551757798</v>
      </c>
      <c r="AT210">
        <v>32.700091359712388</v>
      </c>
      <c r="AU210">
        <v>-5.3311197025141972</v>
      </c>
      <c r="AV210" t="s">
        <v>2222</v>
      </c>
    </row>
    <row r="211" spans="1:48" x14ac:dyDescent="0.25">
      <c r="A211" s="14">
        <v>2.1400000000000001E-9</v>
      </c>
      <c r="B211" t="s">
        <v>1031</v>
      </c>
      <c r="C211" s="4">
        <v>22</v>
      </c>
      <c r="D211" s="4">
        <v>0</v>
      </c>
      <c r="E211" s="4">
        <v>6</v>
      </c>
      <c r="F211" s="4">
        <v>28</v>
      </c>
      <c r="G211" s="4">
        <v>50</v>
      </c>
      <c r="H211" s="4">
        <v>39.450000000000003</v>
      </c>
      <c r="I211" s="34">
        <v>45551.485139934186</v>
      </c>
      <c r="J211" s="35">
        <v>12.409562755583517</v>
      </c>
      <c r="K211" s="35">
        <v>13.381953867028495</v>
      </c>
      <c r="L211" s="35">
        <v>5.5911402397498513</v>
      </c>
      <c r="M211" s="35">
        <v>5.8539065208005896</v>
      </c>
      <c r="N211" s="4">
        <v>2.948</v>
      </c>
      <c r="O211" s="4">
        <v>5.285714285714274</v>
      </c>
      <c r="P211" s="35">
        <v>4.6920152091254748</v>
      </c>
      <c r="Q211" s="36">
        <f t="shared" si="77"/>
        <v>78.571428573568568</v>
      </c>
      <c r="R211" s="36" t="str">
        <f t="shared" si="78"/>
        <v xml:space="preserve"> </v>
      </c>
      <c r="S211" s="37">
        <f t="shared" si="79"/>
        <v>0.26742712508043082</v>
      </c>
      <c r="T211" s="37" t="str">
        <f t="shared" si="80"/>
        <v/>
      </c>
      <c r="U211" s="37" t="str">
        <f t="shared" si="81"/>
        <v/>
      </c>
      <c r="V211" s="37" t="str">
        <f t="shared" si="82"/>
        <v/>
      </c>
      <c r="W211" s="37" t="str">
        <f t="shared" si="83"/>
        <v/>
      </c>
      <c r="X211" s="37">
        <f t="shared" si="84"/>
        <v>-0.51733952843769271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4.6920152112654749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1031</v>
      </c>
      <c r="AP211" t="s">
        <v>1295</v>
      </c>
      <c r="AQ211" s="22">
        <v>22.314993557648766</v>
      </c>
      <c r="AR211" s="21">
        <v>51.733952843769273</v>
      </c>
      <c r="AS211">
        <v>26.742712294043081</v>
      </c>
      <c r="AT211">
        <v>-22.314993557648766</v>
      </c>
      <c r="AU211">
        <v>-51.733952843769273</v>
      </c>
      <c r="AV211" t="s">
        <v>2223</v>
      </c>
    </row>
    <row r="212" spans="1:48" x14ac:dyDescent="0.25">
      <c r="A212" s="14">
        <v>2.1500000000000002E-9</v>
      </c>
      <c r="B212" t="s">
        <v>1188</v>
      </c>
      <c r="C212" s="4">
        <v>2</v>
      </c>
      <c r="D212" s="4">
        <v>1</v>
      </c>
      <c r="E212" s="4">
        <v>7</v>
      </c>
      <c r="F212" s="4">
        <v>10</v>
      </c>
      <c r="G212" s="4">
        <v>14.576099395751953</v>
      </c>
      <c r="H212" s="4">
        <v>12.04</v>
      </c>
      <c r="I212" s="34">
        <v>329.31959472404316</v>
      </c>
      <c r="J212" s="35" t="s">
        <v>1238</v>
      </c>
      <c r="K212" s="35" t="s">
        <v>1238</v>
      </c>
      <c r="L212" s="35">
        <v>13.304724867015331</v>
      </c>
      <c r="M212" s="35">
        <v>24.599338842975207</v>
      </c>
      <c r="N212" s="4">
        <v>-0.21299999999999999</v>
      </c>
      <c r="O212" s="4">
        <v>-2029.9999999999998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>
        <f t="shared" si="79"/>
        <v>0.21063948684700612</v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/>
      </c>
      <c r="X212" s="37" t="str">
        <f t="shared" si="84"/>
        <v/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-2029.9999999978497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1188</v>
      </c>
      <c r="AP212" t="s">
        <v>1293</v>
      </c>
      <c r="AQ212" s="22" t="e">
        <v>#VALUE!</v>
      </c>
      <c r="AR212" s="21">
        <v>-14.854296314479164</v>
      </c>
      <c r="AS212">
        <v>21.063948469700613</v>
      </c>
      <c r="AT212" t="e">
        <v>#VALUE!</v>
      </c>
      <c r="AU212">
        <v>14.854296314479164</v>
      </c>
      <c r="AV212" t="s">
        <v>2224</v>
      </c>
    </row>
    <row r="213" spans="1:48" x14ac:dyDescent="0.25">
      <c r="A213" s="14">
        <v>2.1600000000000004E-9</v>
      </c>
      <c r="B213" t="s">
        <v>1137</v>
      </c>
      <c r="C213" s="4">
        <v>10</v>
      </c>
      <c r="D213" s="4">
        <v>0</v>
      </c>
      <c r="E213" s="4">
        <v>8</v>
      </c>
      <c r="F213" s="4">
        <v>18</v>
      </c>
      <c r="G213" s="4">
        <v>56</v>
      </c>
      <c r="H213" s="4">
        <v>53.73</v>
      </c>
      <c r="I213" s="34">
        <v>24619.997019441991</v>
      </c>
      <c r="J213" s="35">
        <v>18.572416176978912</v>
      </c>
      <c r="K213" s="35">
        <v>17.945891783567131</v>
      </c>
      <c r="L213" s="35">
        <v>8.9110416174793929</v>
      </c>
      <c r="M213" s="35">
        <v>8.39288309392572</v>
      </c>
      <c r="N213" s="4">
        <v>2.9940000000000002</v>
      </c>
      <c r="O213" s="4">
        <v>4.6853146853146974</v>
      </c>
      <c r="P213" s="35">
        <v>4.4872510701656436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 t="str">
        <f t="shared" si="84"/>
        <v/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4.4872510723256438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1137</v>
      </c>
      <c r="AP213" t="s">
        <v>1262</v>
      </c>
      <c r="AQ213" s="22">
        <v>-16.265036792651479</v>
      </c>
      <c r="AR213" s="21">
        <v>23.074590069728306</v>
      </c>
      <c r="AS213">
        <v>4.2248278429183106</v>
      </c>
      <c r="AT213">
        <v>16.265036792651479</v>
      </c>
      <c r="AU213">
        <v>-23.074590069728306</v>
      </c>
      <c r="AV213" t="s">
        <v>2225</v>
      </c>
    </row>
    <row r="214" spans="1:48" x14ac:dyDescent="0.25">
      <c r="A214" s="14">
        <v>2.1700000000000006E-9</v>
      </c>
      <c r="B214" t="s">
        <v>1169</v>
      </c>
      <c r="C214" s="4">
        <v>6</v>
      </c>
      <c r="D214" s="4">
        <v>0</v>
      </c>
      <c r="E214" s="4">
        <v>4</v>
      </c>
      <c r="F214" s="4">
        <v>10</v>
      </c>
      <c r="G214" s="4">
        <v>12</v>
      </c>
      <c r="H214" s="4">
        <v>10.89</v>
      </c>
      <c r="I214" s="34">
        <v>2279.3257607550509</v>
      </c>
      <c r="J214" s="35" t="s">
        <v>1238</v>
      </c>
      <c r="K214" s="35" t="s">
        <v>1238</v>
      </c>
      <c r="L214" s="35">
        <v>8.3835162761575344</v>
      </c>
      <c r="M214" s="35">
        <v>8.1476596152603786</v>
      </c>
      <c r="N214" s="4">
        <v>-0.23</v>
      </c>
      <c r="O214" s="4">
        <v>66.176470588235304</v>
      </c>
      <c r="P214" s="35">
        <v>1.5335169880624424</v>
      </c>
      <c r="Q214" s="36" t="str">
        <f t="shared" si="77"/>
        <v xml:space="preserve"> 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>
        <f t="shared" si="97"/>
        <v>66.176470590405302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1169</v>
      </c>
      <c r="AP214" t="s">
        <v>1250</v>
      </c>
      <c r="AQ214" s="22" t="e">
        <v>#VALUE!</v>
      </c>
      <c r="AR214" s="21">
        <v>27.628502493410721</v>
      </c>
      <c r="AS214">
        <v>10.192837465564741</v>
      </c>
      <c r="AT214" t="e">
        <v>#VALUE!</v>
      </c>
      <c r="AU214">
        <v>-27.628502493410721</v>
      </c>
      <c r="AV214" t="s">
        <v>2226</v>
      </c>
    </row>
    <row r="215" spans="1:48" x14ac:dyDescent="0.25">
      <c r="A215" s="14">
        <v>2.1800000000000007E-9</v>
      </c>
      <c r="B215" t="s">
        <v>1052</v>
      </c>
      <c r="C215" s="4">
        <v>6</v>
      </c>
      <c r="D215" s="4">
        <v>0</v>
      </c>
      <c r="E215" s="4">
        <v>2</v>
      </c>
      <c r="F215" s="4">
        <v>8</v>
      </c>
      <c r="G215" s="4">
        <v>19.25</v>
      </c>
      <c r="H215" s="4">
        <v>16.55</v>
      </c>
      <c r="I215" s="34">
        <v>1088.6391501804603</v>
      </c>
      <c r="J215" s="35">
        <v>6.7967145790554415</v>
      </c>
      <c r="K215" s="35">
        <v>6.9860700717602358</v>
      </c>
      <c r="L215" s="35">
        <v>5.5609247940473034</v>
      </c>
      <c r="M215" s="35">
        <v>5.6786322930800548</v>
      </c>
      <c r="N215" s="4">
        <v>2.3690000000000002</v>
      </c>
      <c r="O215" s="4">
        <v>-5.9920634920634841</v>
      </c>
      <c r="P215" s="35">
        <v>5.4078549848942599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0.16314199613770392</v>
      </c>
      <c r="T215" s="37" t="str">
        <f t="shared" si="80"/>
        <v/>
      </c>
      <c r="U215" s="37" t="str">
        <f t="shared" si="81"/>
        <v/>
      </c>
      <c r="V215" s="37">
        <f t="shared" si="82"/>
        <v>-0.57451940389827461</v>
      </c>
      <c r="W215" s="37" t="str">
        <f t="shared" si="83"/>
        <v/>
      </c>
      <c r="X215" s="37">
        <f t="shared" si="84"/>
        <v>-0.51994790537797675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5.40785498707426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1052</v>
      </c>
      <c r="AP215" t="s">
        <v>1244</v>
      </c>
      <c r="AQ215" s="22">
        <v>57.451940389827463</v>
      </c>
      <c r="AR215" s="21">
        <v>51.994790537797677</v>
      </c>
      <c r="AS215">
        <v>16.314199395770391</v>
      </c>
      <c r="AT215">
        <v>-57.451940389827463</v>
      </c>
      <c r="AU215">
        <v>-51.994790537797677</v>
      </c>
      <c r="AV215" t="s">
        <v>2227</v>
      </c>
    </row>
    <row r="216" spans="1:48" x14ac:dyDescent="0.25">
      <c r="A216" s="14">
        <v>2.1900000000000009E-9</v>
      </c>
      <c r="B216" t="s">
        <v>977</v>
      </c>
      <c r="C216" s="4">
        <v>10</v>
      </c>
      <c r="D216" s="4">
        <v>0</v>
      </c>
      <c r="E216" s="4">
        <v>0</v>
      </c>
      <c r="F216" s="4">
        <v>10</v>
      </c>
      <c r="G216" s="4">
        <v>13.25</v>
      </c>
      <c r="H216" s="4">
        <v>11.84</v>
      </c>
      <c r="I216" s="34">
        <v>1736.8855836069531</v>
      </c>
      <c r="J216" s="35">
        <v>11.607626935137878</v>
      </c>
      <c r="K216" s="35">
        <v>10.615050760161719</v>
      </c>
      <c r="L216" s="35">
        <v>7.9846051924798571</v>
      </c>
      <c r="M216" s="35">
        <v>6.5894377539711861</v>
      </c>
      <c r="N216" s="4">
        <v>0.77</v>
      </c>
      <c r="O216" s="4">
        <v>-46.896551724137929</v>
      </c>
      <c r="P216" s="35">
        <v>2.7970861442185737</v>
      </c>
      <c r="Q216" s="36">
        <f t="shared" si="77"/>
        <v>100.00000000219001</v>
      </c>
      <c r="R216" s="36" t="str">
        <f t="shared" si="78"/>
        <v xml:space="preserve"> </v>
      </c>
      <c r="S216" s="37" t="str">
        <f t="shared" si="79"/>
        <v/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>
        <f t="shared" si="84"/>
        <v>-0.31072140168431961</v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2.7970861464085739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977</v>
      </c>
      <c r="AP216" t="s">
        <v>1254</v>
      </c>
      <c r="AQ216" s="22">
        <v>27.335185695332363</v>
      </c>
      <c r="AR216" s="21">
        <v>31.072140168431961</v>
      </c>
      <c r="AS216">
        <v>11.908783783783793</v>
      </c>
      <c r="AT216">
        <v>-27.335185695332363</v>
      </c>
      <c r="AU216">
        <v>-31.072140168431961</v>
      </c>
      <c r="AV216" t="s">
        <v>2228</v>
      </c>
    </row>
    <row r="217" spans="1:48" x14ac:dyDescent="0.25">
      <c r="A217" s="14">
        <v>2.2000000000000011E-9</v>
      </c>
      <c r="B217" t="s">
        <v>1015</v>
      </c>
      <c r="C217" s="4">
        <v>10</v>
      </c>
      <c r="D217" s="4">
        <v>1</v>
      </c>
      <c r="E217" s="4">
        <v>5</v>
      </c>
      <c r="F217" s="4">
        <v>16</v>
      </c>
      <c r="G217" s="4">
        <v>80</v>
      </c>
      <c r="H217" s="4">
        <v>75.290000000000006</v>
      </c>
      <c r="I217" s="34">
        <v>103051.9395554175</v>
      </c>
      <c r="J217" s="35">
        <v>10.992845670900863</v>
      </c>
      <c r="K217" s="35">
        <v>10.905272305909619</v>
      </c>
      <c r="L217" s="35" t="s">
        <v>1238</v>
      </c>
      <c r="M217" s="35" t="s">
        <v>1238</v>
      </c>
      <c r="N217" s="4">
        <v>6.9039999999999999</v>
      </c>
      <c r="O217" s="4">
        <v>3.1988041853512632</v>
      </c>
      <c r="P217" s="35">
        <v>4.0775667419311992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-0.31183773064085607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4.0775667441311993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1015</v>
      </c>
      <c r="AP217" t="s">
        <v>1246</v>
      </c>
      <c r="AQ217" s="22">
        <v>31.183773064085607</v>
      </c>
      <c r="AR217" s="21" t="e">
        <v>#VALUE!</v>
      </c>
      <c r="AS217">
        <v>6.2558108646566524</v>
      </c>
      <c r="AT217">
        <v>-31.183773064085607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1162</v>
      </c>
      <c r="C218" s="4">
        <v>20</v>
      </c>
      <c r="D218" s="4">
        <v>1</v>
      </c>
      <c r="E218" s="4">
        <v>2</v>
      </c>
      <c r="F218" s="4">
        <v>23</v>
      </c>
      <c r="G218" s="4">
        <v>29.5</v>
      </c>
      <c r="H218" s="4">
        <v>17.829999999999998</v>
      </c>
      <c r="I218" s="34">
        <v>7380.2692483614555</v>
      </c>
      <c r="J218" s="35">
        <v>6.2168758716875869</v>
      </c>
      <c r="K218" s="35">
        <v>7.1635194857372433</v>
      </c>
      <c r="L218" s="35">
        <v>3.1517366285822983</v>
      </c>
      <c r="M218" s="35">
        <v>3.4514098729592306</v>
      </c>
      <c r="N218" s="4">
        <v>2.8679999999999999</v>
      </c>
      <c r="O218" s="4">
        <v>-29.533169533169541</v>
      </c>
      <c r="P218" s="35">
        <v>1.4974761637689291</v>
      </c>
      <c r="Q218" s="36">
        <f t="shared" si="101"/>
        <v>86.956521741340438</v>
      </c>
      <c r="R218" s="36" t="str">
        <f t="shared" si="102"/>
        <v xml:space="preserve"> </v>
      </c>
      <c r="S218" s="37">
        <f t="shared" si="103"/>
        <v>0.65451486480113874</v>
      </c>
      <c r="T218" s="37" t="str">
        <f t="shared" si="104"/>
        <v/>
      </c>
      <c r="U218" s="37" t="str">
        <f t="shared" si="105"/>
        <v/>
      </c>
      <c r="V218" s="37">
        <f t="shared" si="106"/>
        <v>-0.61081784132478989</v>
      </c>
      <c r="W218" s="37" t="str">
        <f t="shared" si="107"/>
        <v/>
      </c>
      <c r="X218" s="37">
        <f t="shared" si="108"/>
        <v>-0.72792335334808422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1162</v>
      </c>
      <c r="AP218" t="s">
        <v>1242</v>
      </c>
      <c r="AQ218" s="22">
        <v>61.081784132478987</v>
      </c>
      <c r="AR218" s="21">
        <v>72.792335334808428</v>
      </c>
      <c r="AS218">
        <v>65.451486259113878</v>
      </c>
      <c r="AT218">
        <v>-61.081784132478987</v>
      </c>
      <c r="AU218">
        <v>-72.792335334808428</v>
      </c>
      <c r="AV218" t="s">
        <v>2230</v>
      </c>
    </row>
    <row r="219" spans="1:48" x14ac:dyDescent="0.25">
      <c r="A219" s="14">
        <v>2.2200000000000014E-9</v>
      </c>
      <c r="B219" t="s">
        <v>1045</v>
      </c>
      <c r="C219" s="4">
        <v>12</v>
      </c>
      <c r="D219" s="4">
        <v>0</v>
      </c>
      <c r="E219" s="4">
        <v>1</v>
      </c>
      <c r="F219" s="4">
        <v>13</v>
      </c>
      <c r="G219" s="4">
        <v>55</v>
      </c>
      <c r="H219" s="4">
        <v>48.01</v>
      </c>
      <c r="I219" s="34">
        <v>3202.0064238832015</v>
      </c>
      <c r="J219" s="35">
        <v>12.185279187817258</v>
      </c>
      <c r="K219" s="35">
        <v>11.540865384615383</v>
      </c>
      <c r="L219" s="35">
        <v>7.5598924372111007</v>
      </c>
      <c r="M219" s="35">
        <v>7.3960273463829322</v>
      </c>
      <c r="N219" s="4">
        <v>4.16</v>
      </c>
      <c r="O219" s="4">
        <v>5.5837563451776697</v>
      </c>
      <c r="P219" s="35">
        <v>2.2182878566965218</v>
      </c>
      <c r="Q219" s="36">
        <f t="shared" si="101"/>
        <v>92.307692309912312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/>
      </c>
      <c r="V219" s="37" t="str">
        <f t="shared" si="106"/>
        <v/>
      </c>
      <c r="W219" s="37" t="str">
        <f t="shared" si="107"/>
        <v/>
      </c>
      <c r="X219" s="37">
        <f t="shared" si="108"/>
        <v>-0.34738513214830746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2.218287858916522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1045</v>
      </c>
      <c r="AP219" t="s">
        <v>1244</v>
      </c>
      <c r="AQ219" s="22">
        <v>23.719029360521503</v>
      </c>
      <c r="AR219" s="21">
        <v>34.738513214830746</v>
      </c>
      <c r="AS219">
        <v>14.559466777754636</v>
      </c>
      <c r="AT219">
        <v>-23.719029360521503</v>
      </c>
      <c r="AU219">
        <v>-34.738513214830746</v>
      </c>
      <c r="AV219" t="s">
        <v>2231</v>
      </c>
    </row>
    <row r="220" spans="1:48" x14ac:dyDescent="0.25">
      <c r="A220" s="14">
        <v>2.2300000000000016E-9</v>
      </c>
      <c r="B220" t="s">
        <v>1066</v>
      </c>
      <c r="C220" s="4">
        <v>5</v>
      </c>
      <c r="D220" s="4">
        <v>0</v>
      </c>
      <c r="E220" s="4">
        <v>3</v>
      </c>
      <c r="F220" s="4">
        <v>8</v>
      </c>
      <c r="G220" s="4">
        <v>80</v>
      </c>
      <c r="H220" s="4">
        <v>71.39</v>
      </c>
      <c r="I220" s="34">
        <v>4419.7695115822798</v>
      </c>
      <c r="J220" s="35">
        <v>20.449727871670007</v>
      </c>
      <c r="K220" s="35">
        <v>18.542857142857141</v>
      </c>
      <c r="L220" s="35">
        <v>10.726915469362407</v>
      </c>
      <c r="M220" s="35">
        <v>10.089198206054974</v>
      </c>
      <c r="N220" s="4">
        <v>3.85</v>
      </c>
      <c r="O220" s="4">
        <v>9.3750000000000018</v>
      </c>
      <c r="P220" s="35">
        <v>1.5128169211374143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1066</v>
      </c>
      <c r="AP220" t="s">
        <v>1244</v>
      </c>
      <c r="AQ220" s="22">
        <v>-28.017181003434466</v>
      </c>
      <c r="AR220" s="21">
        <v>7.3988872244222676</v>
      </c>
      <c r="AS220">
        <v>12.060512676845491</v>
      </c>
      <c r="AT220">
        <v>28.017181003434466</v>
      </c>
      <c r="AU220">
        <v>-7.3988872244222676</v>
      </c>
      <c r="AV220" t="s">
        <v>2232</v>
      </c>
    </row>
    <row r="221" spans="1:48" x14ac:dyDescent="0.25">
      <c r="A221" s="14">
        <v>2.2400000000000018E-9</v>
      </c>
      <c r="B221" t="s">
        <v>1019</v>
      </c>
      <c r="C221" s="4">
        <v>17</v>
      </c>
      <c r="D221" s="4">
        <v>0</v>
      </c>
      <c r="E221" s="4">
        <v>1</v>
      </c>
      <c r="F221" s="4">
        <v>18</v>
      </c>
      <c r="G221" s="4">
        <v>6</v>
      </c>
      <c r="H221" s="4">
        <v>4.05</v>
      </c>
      <c r="I221" s="34">
        <v>678.14596680214891</v>
      </c>
      <c r="J221" s="35">
        <v>32.142857142857139</v>
      </c>
      <c r="K221" s="35">
        <v>34.033613445378144</v>
      </c>
      <c r="L221" s="35">
        <v>3.8747325171947464</v>
      </c>
      <c r="M221" s="35">
        <v>4.0324606837434587</v>
      </c>
      <c r="N221" s="4">
        <v>0.126</v>
      </c>
      <c r="O221" s="4">
        <v>-29.213483146067411</v>
      </c>
      <c r="P221" s="35">
        <v>7.4074074074074074</v>
      </c>
      <c r="Q221" s="36">
        <f t="shared" si="101"/>
        <v>94.444444446684443</v>
      </c>
      <c r="R221" s="36" t="str">
        <f t="shared" si="102"/>
        <v xml:space="preserve"> </v>
      </c>
      <c r="S221" s="37">
        <f t="shared" si="103"/>
        <v>0.48148148372148164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-0.66551004916115386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>
        <f t="shared" si="117"/>
        <v>7.4074074096474076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1019</v>
      </c>
      <c r="AP221" t="s">
        <v>1295</v>
      </c>
      <c r="AQ221" s="22">
        <v>-101.21724781116339</v>
      </c>
      <c r="AR221" s="21">
        <v>66.551004916115389</v>
      </c>
      <c r="AS221">
        <v>48.148148148148159</v>
      </c>
      <c r="AT221">
        <v>101.21724781116339</v>
      </c>
      <c r="AU221">
        <v>-66.551004916115389</v>
      </c>
      <c r="AV221" t="s">
        <v>2233</v>
      </c>
    </row>
    <row r="222" spans="1:48" x14ac:dyDescent="0.25">
      <c r="A222" s="14">
        <v>2.2500000000000019E-9</v>
      </c>
      <c r="B222" t="s">
        <v>1007</v>
      </c>
      <c r="C222" s="4">
        <v>14</v>
      </c>
      <c r="D222" s="4">
        <v>0</v>
      </c>
      <c r="E222" s="4">
        <v>1</v>
      </c>
      <c r="F222" s="4">
        <v>15</v>
      </c>
      <c r="G222" s="4">
        <v>20</v>
      </c>
      <c r="H222" s="4">
        <v>12.48</v>
      </c>
      <c r="I222" s="34">
        <v>2553.0645143478087</v>
      </c>
      <c r="J222" s="35">
        <v>10.740103270223754</v>
      </c>
      <c r="K222" s="35">
        <v>21.22448979591837</v>
      </c>
      <c r="L222" s="35">
        <v>4.2094771029555043</v>
      </c>
      <c r="M222" s="35">
        <v>4.0656572825363266</v>
      </c>
      <c r="N222" s="4">
        <v>1.1619999999999999</v>
      </c>
      <c r="O222" s="4">
        <v>-3.5684647302904686</v>
      </c>
      <c r="P222" s="35">
        <v>3.733974358974359</v>
      </c>
      <c r="Q222" s="36">
        <f t="shared" si="101"/>
        <v>93.333333335583333</v>
      </c>
      <c r="R222" s="36" t="str">
        <f t="shared" si="102"/>
        <v xml:space="preserve"> </v>
      </c>
      <c r="S222" s="37">
        <f t="shared" si="103"/>
        <v>0.60256410481410239</v>
      </c>
      <c r="T222" s="37" t="str">
        <f t="shared" si="104"/>
        <v/>
      </c>
      <c r="U222" s="37" t="str">
        <f t="shared" si="105"/>
        <v/>
      </c>
      <c r="V222" s="37">
        <f t="shared" si="106"/>
        <v>-0.32765963783579111</v>
      </c>
      <c r="W222" s="37" t="str">
        <f t="shared" si="107"/>
        <v/>
      </c>
      <c r="X222" s="37">
        <f t="shared" si="108"/>
        <v>-0.63661290605829279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3.7339743612243592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1007</v>
      </c>
      <c r="AP222" t="s">
        <v>1295</v>
      </c>
      <c r="AQ222" s="22">
        <v>32.76596378357911</v>
      </c>
      <c r="AR222" s="21">
        <v>63.661290605829279</v>
      </c>
      <c r="AS222">
        <v>60.256410256410241</v>
      </c>
      <c r="AT222">
        <v>-32.76596378357911</v>
      </c>
      <c r="AU222">
        <v>-63.661290605829279</v>
      </c>
      <c r="AV222" t="s">
        <v>2234</v>
      </c>
    </row>
    <row r="223" spans="1:48" x14ac:dyDescent="0.25">
      <c r="A223" s="14">
        <v>2.2600000000000021E-9</v>
      </c>
      <c r="B223" t="s">
        <v>1144</v>
      </c>
      <c r="C223" s="4">
        <v>6</v>
      </c>
      <c r="D223" s="4">
        <v>0</v>
      </c>
      <c r="E223" s="4">
        <v>4</v>
      </c>
      <c r="F223" s="4">
        <v>10</v>
      </c>
      <c r="G223" s="4">
        <v>38.5</v>
      </c>
      <c r="H223" s="4">
        <v>33.35</v>
      </c>
      <c r="I223" s="34">
        <v>2571.4412432966697</v>
      </c>
      <c r="J223" s="35">
        <v>28.641082453270872</v>
      </c>
      <c r="K223" s="35">
        <v>19.101298540534973</v>
      </c>
      <c r="L223" s="35">
        <v>11.168887896382312</v>
      </c>
      <c r="M223" s="35">
        <v>8.9091948699679389</v>
      </c>
      <c r="N223" s="4">
        <v>0.879</v>
      </c>
      <c r="O223" s="4">
        <v>-44.855708908406527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>
        <f t="shared" si="103"/>
        <v>0.15442279086569702</v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1144</v>
      </c>
      <c r="AP223" t="s">
        <v>1248</v>
      </c>
      <c r="AQ223" s="22">
        <v>-79.295815551370623</v>
      </c>
      <c r="AR223" s="21">
        <v>3.5835184285125887</v>
      </c>
      <c r="AS223">
        <v>15.442278860569703</v>
      </c>
      <c r="AT223">
        <v>79.295815551370623</v>
      </c>
      <c r="AU223">
        <v>-3.5835184285125887</v>
      </c>
      <c r="AV223" t="s">
        <v>2235</v>
      </c>
    </row>
    <row r="224" spans="1:48" x14ac:dyDescent="0.25">
      <c r="A224" s="14">
        <v>2.2700000000000023E-9</v>
      </c>
      <c r="B224" t="s">
        <v>1164</v>
      </c>
      <c r="C224" s="4">
        <v>2</v>
      </c>
      <c r="D224" s="4">
        <v>4</v>
      </c>
      <c r="E224" s="4">
        <v>9</v>
      </c>
      <c r="F224" s="4">
        <v>15</v>
      </c>
      <c r="G224" s="4">
        <v>99.421249389648438</v>
      </c>
      <c r="H224" s="4">
        <v>108.55</v>
      </c>
      <c r="I224" s="34">
        <v>40763.368161715822</v>
      </c>
      <c r="J224" s="35" t="s">
        <v>1238</v>
      </c>
      <c r="K224" s="35" t="s">
        <v>1238</v>
      </c>
      <c r="L224" s="35">
        <v>28.57237895938616</v>
      </c>
      <c r="M224" s="35">
        <v>22.010981627080856</v>
      </c>
      <c r="N224" s="4">
        <v>1.254</v>
      </c>
      <c r="O224" s="4">
        <v>67.2</v>
      </c>
      <c r="P224" s="35">
        <v>1.8769125718776118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 t="str">
        <f t="shared" si="117"/>
        <v xml:space="preserve"> 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>
        <f t="shared" si="121"/>
        <v>67.200000002270002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1164</v>
      </c>
      <c r="AP224" t="s">
        <v>1244</v>
      </c>
      <c r="AQ224" s="22" t="e">
        <v>#VALUE!</v>
      </c>
      <c r="AR224" s="21">
        <v>-146.65376490022132</v>
      </c>
      <c r="AS224">
        <v>-8.4097195857683609</v>
      </c>
      <c r="AT224" t="e">
        <v>#VALUE!</v>
      </c>
      <c r="AU224">
        <v>146.65376490022132</v>
      </c>
      <c r="AV224" t="s">
        <v>2236</v>
      </c>
    </row>
    <row r="225" spans="1:48" x14ac:dyDescent="0.25">
      <c r="A225" s="14">
        <v>2.2800000000000025E-9</v>
      </c>
      <c r="B225" t="s">
        <v>1118</v>
      </c>
      <c r="C225" s="4">
        <v>11</v>
      </c>
      <c r="D225" s="4">
        <v>2</v>
      </c>
      <c r="E225" s="4">
        <v>11</v>
      </c>
      <c r="F225" s="4">
        <v>24</v>
      </c>
      <c r="G225" s="4">
        <v>75</v>
      </c>
      <c r="H225" s="4">
        <v>74.62</v>
      </c>
      <c r="I225" s="34">
        <v>52859.795613062786</v>
      </c>
      <c r="J225" s="35">
        <v>18.028509301763712</v>
      </c>
      <c r="K225" s="35">
        <v>18.028509301763712</v>
      </c>
      <c r="L225" s="35">
        <v>13.235256235236093</v>
      </c>
      <c r="M225" s="35">
        <v>13.179043035798609</v>
      </c>
      <c r="N225" s="4">
        <v>4.1390000000000002</v>
      </c>
      <c r="O225" s="4">
        <v>-2.4154589371967291E-2</v>
      </c>
      <c r="P225" s="35">
        <v>4.1945859019029745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4.1945859041829747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1118</v>
      </c>
      <c r="AP225" t="s">
        <v>1295</v>
      </c>
      <c r="AQ225" s="22">
        <v>-12.860129630542128</v>
      </c>
      <c r="AR225" s="21">
        <v>-14.254601777486918</v>
      </c>
      <c r="AS225">
        <v>0.50924685071025433</v>
      </c>
      <c r="AT225">
        <v>12.860129630542128</v>
      </c>
      <c r="AU225">
        <v>14.254601777486918</v>
      </c>
      <c r="AV225" t="s">
        <v>2237</v>
      </c>
    </row>
    <row r="226" spans="1:48" x14ac:dyDescent="0.25">
      <c r="A226" s="14">
        <v>2.2900000000000026E-9</v>
      </c>
      <c r="B226" t="s">
        <v>990</v>
      </c>
      <c r="C226" s="4">
        <v>5</v>
      </c>
      <c r="D226" s="4">
        <v>0</v>
      </c>
      <c r="E226" s="4">
        <v>4</v>
      </c>
      <c r="F226" s="4">
        <v>9</v>
      </c>
      <c r="G226" s="4">
        <v>1.9969000816345215</v>
      </c>
      <c r="H226" s="4">
        <v>0.81</v>
      </c>
      <c r="I226" s="34">
        <v>1230.4481939092495</v>
      </c>
      <c r="J226" s="35">
        <v>6.1763555482574857</v>
      </c>
      <c r="K226" s="35">
        <v>11.117439986863475</v>
      </c>
      <c r="L226" s="35">
        <v>8.1140191861985898</v>
      </c>
      <c r="M226" s="35">
        <v>11.51782229513859</v>
      </c>
      <c r="N226" s="4">
        <v>9.9000000000000005E-2</v>
      </c>
      <c r="O226" s="4">
        <v>-49.489795918367349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1.4653087450486681</v>
      </c>
      <c r="T226" s="37" t="str">
        <f t="shared" si="104"/>
        <v/>
      </c>
      <c r="U226" s="37" t="str">
        <f t="shared" si="105"/>
        <v/>
      </c>
      <c r="V226" s="37">
        <f t="shared" si="106"/>
        <v>-0.61335445091266383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990</v>
      </c>
      <c r="AP226" t="s">
        <v>1242</v>
      </c>
      <c r="AQ226" s="22">
        <v>61.335445091266379</v>
      </c>
      <c r="AR226" s="21">
        <v>29.954961622435782</v>
      </c>
      <c r="AS226">
        <v>146.53087427586681</v>
      </c>
      <c r="AT226">
        <v>-61.335445091266379</v>
      </c>
      <c r="AU226">
        <v>-29.954961622435782</v>
      </c>
      <c r="AV226" t="s">
        <v>2238</v>
      </c>
    </row>
    <row r="227" spans="1:48" x14ac:dyDescent="0.25">
      <c r="A227" s="14">
        <v>2.3000000000000028E-9</v>
      </c>
      <c r="B227" t="s">
        <v>985</v>
      </c>
      <c r="C227" s="4">
        <v>1</v>
      </c>
      <c r="D227" s="4">
        <v>1</v>
      </c>
      <c r="E227" s="4">
        <v>0</v>
      </c>
      <c r="F227" s="4">
        <v>2</v>
      </c>
      <c r="G227" s="4" t="s">
        <v>132</v>
      </c>
      <c r="H227" s="4">
        <v>1.085</v>
      </c>
      <c r="I227" s="34">
        <v>115.88556250331213</v>
      </c>
      <c r="J227" s="35" t="s">
        <v>1238</v>
      </c>
      <c r="K227" s="35" t="s">
        <v>1238</v>
      </c>
      <c r="L227" s="35" t="s">
        <v>1238</v>
      </c>
      <c r="M227" s="35">
        <v>11.856507936507935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985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1016</v>
      </c>
      <c r="C228" s="4">
        <v>2</v>
      </c>
      <c r="D228" s="4">
        <v>1</v>
      </c>
      <c r="E228" s="4">
        <v>10</v>
      </c>
      <c r="F228" s="4">
        <v>13</v>
      </c>
      <c r="G228" s="4">
        <v>34.031398773193359</v>
      </c>
      <c r="H228" s="4">
        <v>30.95</v>
      </c>
      <c r="I228" s="34">
        <v>6741.9560538576179</v>
      </c>
      <c r="J228" s="35">
        <v>13.045103582134505</v>
      </c>
      <c r="K228" s="35">
        <v>12.118143420955862</v>
      </c>
      <c r="L228" s="35">
        <v>12.561763426879676</v>
      </c>
      <c r="M228" s="35">
        <v>11.766514911816923</v>
      </c>
      <c r="N228" s="4">
        <v>1.7910000000000001</v>
      </c>
      <c r="O228" s="4">
        <v>-18.219178082191771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/>
      </c>
      <c r="T228" s="37" t="str">
        <f t="shared" si="104"/>
        <v/>
      </c>
      <c r="U228" s="37" t="str">
        <f t="shared" si="105"/>
        <v/>
      </c>
      <c r="V228" s="37" t="str">
        <f t="shared" si="106"/>
        <v/>
      </c>
      <c r="W228" s="37" t="str">
        <f t="shared" si="107"/>
        <v/>
      </c>
      <c r="X228" s="37" t="str">
        <f t="shared" si="108"/>
        <v/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1016</v>
      </c>
      <c r="AP228" t="s">
        <v>1248</v>
      </c>
      <c r="AQ228" s="22">
        <v>18.336449415730748</v>
      </c>
      <c r="AR228" s="21">
        <v>-8.4406113831112073</v>
      </c>
      <c r="AS228">
        <v>9.9560541944858194</v>
      </c>
      <c r="AT228">
        <v>-18.336449415730748</v>
      </c>
      <c r="AU228">
        <v>8.4406113831112073</v>
      </c>
      <c r="AV228" t="s">
        <v>2240</v>
      </c>
    </row>
    <row r="229" spans="1:48" x14ac:dyDescent="0.25">
      <c r="A229" s="14">
        <v>2.3200000000000032E-9</v>
      </c>
      <c r="B229" t="s">
        <v>1103</v>
      </c>
      <c r="C229" s="4">
        <v>6</v>
      </c>
      <c r="D229" s="4">
        <v>0</v>
      </c>
      <c r="E229" s="4">
        <v>3</v>
      </c>
      <c r="F229" s="4">
        <v>9</v>
      </c>
      <c r="G229" s="4">
        <v>23.75</v>
      </c>
      <c r="H229" s="4">
        <v>18.649999999999999</v>
      </c>
      <c r="I229" s="34">
        <v>1202.1543783288444</v>
      </c>
      <c r="J229" s="35">
        <v>20.344883441313794</v>
      </c>
      <c r="K229" s="35">
        <v>18.721621464613225</v>
      </c>
      <c r="L229" s="35">
        <v>3.8409795476157527</v>
      </c>
      <c r="M229" s="35">
        <v>3.758739999596671</v>
      </c>
      <c r="N229" s="4">
        <v>0.69200000000000006</v>
      </c>
      <c r="O229" s="4">
        <v>200.86956521739134</v>
      </c>
      <c r="P229" s="35" t="s">
        <v>137</v>
      </c>
      <c r="Q229" s="36" t="str">
        <f t="shared" si="101"/>
        <v xml:space="preserve"> </v>
      </c>
      <c r="R229" s="36" t="str">
        <f t="shared" si="102"/>
        <v xml:space="preserve"> </v>
      </c>
      <c r="S229" s="37">
        <f t="shared" si="103"/>
        <v>0.27345844736021468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-0.66842380619729547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1103</v>
      </c>
      <c r="AP229" t="s">
        <v>1242</v>
      </c>
      <c r="AQ229" s="22">
        <v>-27.360845207557837</v>
      </c>
      <c r="AR229" s="21">
        <v>66.842380619729553</v>
      </c>
      <c r="AS229">
        <v>27.345844504021464</v>
      </c>
      <c r="AT229">
        <v>27.360845207557837</v>
      </c>
      <c r="AU229">
        <v>-66.842380619729553</v>
      </c>
      <c r="AV229" t="s">
        <v>2241</v>
      </c>
    </row>
    <row r="230" spans="1:48" x14ac:dyDescent="0.25">
      <c r="A230" s="14">
        <v>2.3300000000000033E-9</v>
      </c>
      <c r="B230" t="s">
        <v>1173</v>
      </c>
      <c r="C230" s="4">
        <v>7</v>
      </c>
      <c r="D230" s="4">
        <v>1</v>
      </c>
      <c r="E230" s="4">
        <v>10</v>
      </c>
      <c r="F230" s="4">
        <v>18</v>
      </c>
      <c r="G230" s="4">
        <v>23</v>
      </c>
      <c r="H230" s="4">
        <v>18.72</v>
      </c>
      <c r="I230" s="34">
        <v>2208.6063626736923</v>
      </c>
      <c r="J230" s="35" t="s">
        <v>1238</v>
      </c>
      <c r="K230" s="35" t="s">
        <v>1238</v>
      </c>
      <c r="L230" s="35">
        <v>4.8504743792261147</v>
      </c>
      <c r="M230" s="35">
        <v>5.091747886241353</v>
      </c>
      <c r="N230" s="4">
        <v>0.251</v>
      </c>
      <c r="O230" s="4">
        <v>-81.324404761904759</v>
      </c>
      <c r="P230" s="35">
        <v>14.684829059829063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0.22863248096247871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-0.58127820966928412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>
        <f t="shared" si="117"/>
        <v>14.684829062159062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>
        <f t="shared" si="122"/>
        <v>-81.324404759574762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1173</v>
      </c>
      <c r="AP230" t="s">
        <v>1295</v>
      </c>
      <c r="AQ230" s="22" t="e">
        <v>#VALUE!</v>
      </c>
      <c r="AR230" s="21">
        <v>58.127820966928411</v>
      </c>
      <c r="AS230">
        <v>22.863247863247871</v>
      </c>
      <c r="AT230" t="e">
        <v>#VALUE!</v>
      </c>
      <c r="AU230">
        <v>-58.127820966928411</v>
      </c>
      <c r="AV230" t="s">
        <v>2242</v>
      </c>
    </row>
    <row r="231" spans="1:48" x14ac:dyDescent="0.25">
      <c r="A231" s="14">
        <v>2.3400000000000035E-9</v>
      </c>
      <c r="B231" t="s">
        <v>965</v>
      </c>
      <c r="C231" s="4">
        <v>16</v>
      </c>
      <c r="D231" s="4">
        <v>0</v>
      </c>
      <c r="E231" s="4">
        <v>2</v>
      </c>
      <c r="F231" s="4">
        <v>18</v>
      </c>
      <c r="G231" s="4">
        <v>12</v>
      </c>
      <c r="H231" s="4">
        <v>6.68</v>
      </c>
      <c r="I231" s="34">
        <v>1687.7986299548138</v>
      </c>
      <c r="J231" s="35">
        <v>4.9591685226429103</v>
      </c>
      <c r="K231" s="35">
        <v>7.5565610859728505</v>
      </c>
      <c r="L231" s="35">
        <v>2.8749178905206945</v>
      </c>
      <c r="M231" s="35">
        <v>3.1631487330150572</v>
      </c>
      <c r="N231" s="4">
        <v>1.347</v>
      </c>
      <c r="O231" s="4">
        <v>11.322314049586778</v>
      </c>
      <c r="P231" s="35">
        <v>0</v>
      </c>
      <c r="Q231" s="36">
        <f t="shared" si="101"/>
        <v>88.888888891228888</v>
      </c>
      <c r="R231" s="36" t="str">
        <f t="shared" si="102"/>
        <v xml:space="preserve"> </v>
      </c>
      <c r="S231" s="37">
        <f t="shared" si="103"/>
        <v>0.79640718796874266</v>
      </c>
      <c r="T231" s="37" t="str">
        <f t="shared" si="104"/>
        <v/>
      </c>
      <c r="U231" s="37" t="str">
        <f t="shared" si="105"/>
        <v/>
      </c>
      <c r="V231" s="37">
        <f t="shared" si="106"/>
        <v>-0.68955148040419023</v>
      </c>
      <c r="W231" s="37" t="str">
        <f t="shared" si="107"/>
        <v/>
      </c>
      <c r="X231" s="37">
        <f t="shared" si="108"/>
        <v>-0.75181999283857814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965</v>
      </c>
      <c r="AP231" t="s">
        <v>1295</v>
      </c>
      <c r="AQ231" s="22">
        <v>68.955148040419019</v>
      </c>
      <c r="AR231" s="21">
        <v>75.18199928385782</v>
      </c>
      <c r="AS231">
        <v>79.64071856287427</v>
      </c>
      <c r="AT231">
        <v>-68.955148040419019</v>
      </c>
      <c r="AU231">
        <v>-75.18199928385782</v>
      </c>
      <c r="AV231" t="s">
        <v>2243</v>
      </c>
    </row>
    <row r="232" spans="1:48" x14ac:dyDescent="0.25">
      <c r="A232" s="14">
        <v>2.3500000000000037E-9</v>
      </c>
      <c r="B232" t="s">
        <v>1104</v>
      </c>
      <c r="C232" s="4">
        <v>14</v>
      </c>
      <c r="D232" s="4">
        <v>1</v>
      </c>
      <c r="E232" s="4">
        <v>2</v>
      </c>
      <c r="F232" s="4">
        <v>17</v>
      </c>
      <c r="G232" s="4">
        <v>146.75711059570312</v>
      </c>
      <c r="H232" s="4">
        <v>137.53</v>
      </c>
      <c r="I232" s="34">
        <v>27376.187690833794</v>
      </c>
      <c r="J232" s="35">
        <v>39.10347756463851</v>
      </c>
      <c r="K232" s="35">
        <v>35.372992481810989</v>
      </c>
      <c r="L232" s="35">
        <v>19.056745661357837</v>
      </c>
      <c r="M232" s="35">
        <v>17.605990715426543</v>
      </c>
      <c r="N232" s="4">
        <v>2.9350000000000001</v>
      </c>
      <c r="O232" s="4">
        <v>7.9044117647058769</v>
      </c>
      <c r="P232" s="35">
        <v>0.73878055579929469</v>
      </c>
      <c r="Q232" s="36">
        <f t="shared" si="101"/>
        <v>82.3529411788206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/>
      </c>
      <c r="V232" s="37" t="str">
        <f t="shared" si="106"/>
        <v/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1104</v>
      </c>
      <c r="AP232" t="s">
        <v>1244</v>
      </c>
      <c r="AQ232" s="22">
        <v>-144.79137310139981</v>
      </c>
      <c r="AR232" s="21">
        <v>-64.509160080832515</v>
      </c>
      <c r="AS232">
        <v>6.709162070605057</v>
      </c>
      <c r="AT232">
        <v>144.79137310139981</v>
      </c>
      <c r="AU232">
        <v>64.509160080832515</v>
      </c>
      <c r="AV232" t="s">
        <v>2244</v>
      </c>
    </row>
    <row r="233" spans="1:48" x14ac:dyDescent="0.25">
      <c r="A233" s="14">
        <v>2.3600000000000038E-9</v>
      </c>
      <c r="B233" t="s">
        <v>1165</v>
      </c>
      <c r="C233" s="4">
        <v>17</v>
      </c>
      <c r="D233" s="4">
        <v>0</v>
      </c>
      <c r="E233" s="4">
        <v>1</v>
      </c>
      <c r="F233" s="4">
        <v>18</v>
      </c>
      <c r="G233" s="4">
        <v>7</v>
      </c>
      <c r="H233" s="4">
        <v>4.6399999999999997</v>
      </c>
      <c r="I233" s="34">
        <v>1434.7649701594751</v>
      </c>
      <c r="J233" s="35">
        <v>22.200956937799042</v>
      </c>
      <c r="K233" s="35">
        <v>15.782312925170068</v>
      </c>
      <c r="L233" s="35">
        <v>4.476314066059226</v>
      </c>
      <c r="M233" s="35">
        <v>4.5468734634851771</v>
      </c>
      <c r="N233" s="4">
        <v>0.20899999999999999</v>
      </c>
      <c r="O233" s="4">
        <v>-37.982195845697333</v>
      </c>
      <c r="P233" s="35">
        <v>7.3275862068965525</v>
      </c>
      <c r="Q233" s="36">
        <f t="shared" si="101"/>
        <v>94.44444444680444</v>
      </c>
      <c r="R233" s="36" t="str">
        <f t="shared" si="102"/>
        <v xml:space="preserve"> </v>
      </c>
      <c r="S233" s="37">
        <f t="shared" si="103"/>
        <v>0.50862069201517257</v>
      </c>
      <c r="T233" s="37" t="str">
        <f t="shared" si="104"/>
        <v/>
      </c>
      <c r="U233" s="37" t="str">
        <f t="shared" si="105"/>
        <v/>
      </c>
      <c r="V233" s="37" t="str">
        <f t="shared" si="106"/>
        <v/>
      </c>
      <c r="W233" s="37" t="str">
        <f t="shared" si="107"/>
        <v/>
      </c>
      <c r="X233" s="37">
        <f t="shared" si="108"/>
        <v>-0.61357795273584514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7.3275862092565527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1165</v>
      </c>
      <c r="AP233" t="s">
        <v>1295</v>
      </c>
      <c r="AQ233" s="22">
        <v>-38.98003634038465</v>
      </c>
      <c r="AR233" s="21">
        <v>61.357795273584514</v>
      </c>
      <c r="AS233">
        <v>50.86206896551726</v>
      </c>
      <c r="AT233">
        <v>38.98003634038465</v>
      </c>
      <c r="AU233">
        <v>-61.357795273584514</v>
      </c>
      <c r="AV233" t="s">
        <v>2245</v>
      </c>
    </row>
    <row r="234" spans="1:48" x14ac:dyDescent="0.25">
      <c r="A234" s="14">
        <v>2.370000000000004E-9</v>
      </c>
      <c r="B234" t="s">
        <v>1179</v>
      </c>
      <c r="C234" s="4">
        <v>9</v>
      </c>
      <c r="D234" s="4">
        <v>1</v>
      </c>
      <c r="E234" s="4">
        <v>15</v>
      </c>
      <c r="F234" s="4">
        <v>25</v>
      </c>
      <c r="G234" s="4">
        <v>32</v>
      </c>
      <c r="H234" s="4">
        <v>29.98</v>
      </c>
      <c r="I234" s="34">
        <v>7913.1334058446555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-4.2080000000000002</v>
      </c>
      <c r="O234" s="4">
        <v>-68.118258090291647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>
        <f t="shared" si="122"/>
        <v>-68.118258087921646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1179</v>
      </c>
      <c r="AP234" t="s">
        <v>1313</v>
      </c>
      <c r="AQ234" s="22" t="e">
        <v>#VALUE!</v>
      </c>
      <c r="AR234" s="21" t="e">
        <v>#VALUE!</v>
      </c>
      <c r="AS234">
        <v>6.7378252168112107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1147</v>
      </c>
      <c r="C235" s="4">
        <v>2</v>
      </c>
      <c r="D235" s="4">
        <v>0</v>
      </c>
      <c r="E235" s="4">
        <v>4</v>
      </c>
      <c r="F235" s="4">
        <v>6</v>
      </c>
      <c r="G235" s="4">
        <v>1.5</v>
      </c>
      <c r="H235" s="4">
        <v>1.36</v>
      </c>
      <c r="I235" s="34">
        <v>385.19524916446881</v>
      </c>
      <c r="J235" s="35" t="s">
        <v>1238</v>
      </c>
      <c r="K235" s="35" t="s">
        <v>1238</v>
      </c>
      <c r="L235" s="35" t="s">
        <v>1238</v>
      </c>
      <c r="M235" s="35">
        <v>10.546272577996717</v>
      </c>
      <c r="N235" s="4">
        <v>8.0000000000000002E-3</v>
      </c>
      <c r="O235" s="4" t="s">
        <v>132</v>
      </c>
      <c r="P235" s="35">
        <v>6.617647058823529</v>
      </c>
      <c r="Q235" s="36" t="str">
        <f t="shared" si="101"/>
        <v xml:space="preserve"> </v>
      </c>
      <c r="R235" s="36" t="str">
        <f t="shared" si="102"/>
        <v xml:space="preserve"> </v>
      </c>
      <c r="S235" s="37" t="str">
        <f t="shared" si="103"/>
        <v/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 xml:space="preserve"> </v>
      </c>
      <c r="X235" s="37" t="str">
        <f t="shared" si="108"/>
        <v xml:space="preserve"> </v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6.6176470612035292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1147</v>
      </c>
      <c r="AP235" t="s">
        <v>1242</v>
      </c>
      <c r="AQ235" s="22" t="e">
        <v>#VALUE!</v>
      </c>
      <c r="AR235" s="21" t="e">
        <v>#VALUE!</v>
      </c>
      <c r="AS235">
        <v>10.294117647058808</v>
      </c>
      <c r="AT235" t="e">
        <v>#VALUE!</v>
      </c>
      <c r="AU235" t="e">
        <v>#VALUE!</v>
      </c>
      <c r="AV235" t="s">
        <v>2247</v>
      </c>
    </row>
    <row r="236" spans="1:48" x14ac:dyDescent="0.25">
      <c r="A236" s="14">
        <v>2.3900000000000044E-9</v>
      </c>
      <c r="B236" t="s">
        <v>959</v>
      </c>
      <c r="C236" s="4">
        <v>5</v>
      </c>
      <c r="D236" s="4">
        <v>1</v>
      </c>
      <c r="E236" s="4">
        <v>2</v>
      </c>
      <c r="F236" s="4">
        <v>8</v>
      </c>
      <c r="G236" s="4">
        <v>72</v>
      </c>
      <c r="H236" s="4">
        <v>63.17</v>
      </c>
      <c r="I236" s="34">
        <v>3274.2711544196377</v>
      </c>
      <c r="J236" s="35" t="s">
        <v>1238</v>
      </c>
      <c r="K236" s="35">
        <v>20.33150949468941</v>
      </c>
      <c r="L236" s="35" t="s">
        <v>1238</v>
      </c>
      <c r="M236" s="35">
        <v>8.4304889169307344</v>
      </c>
      <c r="N236" s="4">
        <v>3.1070000000000002</v>
      </c>
      <c r="O236" s="4" t="s">
        <v>132</v>
      </c>
      <c r="P236" s="35">
        <v>1.146113661548203</v>
      </c>
      <c r="Q236" s="36" t="str">
        <f t="shared" si="101"/>
        <v xml:space="preserve"> </v>
      </c>
      <c r="R236" s="36" t="str">
        <f t="shared" si="102"/>
        <v xml:space="preserve"> </v>
      </c>
      <c r="S236" s="37" t="str">
        <f t="shared" si="103"/>
        <v/>
      </c>
      <c r="T236" s="37" t="str">
        <f t="shared" si="104"/>
        <v/>
      </c>
      <c r="U236" s="37" t="str">
        <f t="shared" si="105"/>
        <v xml:space="preserve"> </v>
      </c>
      <c r="V236" s="37" t="str">
        <f t="shared" si="106"/>
        <v xml:space="preserve"> </v>
      </c>
      <c r="W236" s="37" t="str">
        <f t="shared" si="107"/>
        <v xml:space="preserve"> </v>
      </c>
      <c r="X236" s="37" t="str">
        <f t="shared" si="108"/>
        <v xml:space="preserve"> 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959</v>
      </c>
      <c r="AP236" t="s">
        <v>1242</v>
      </c>
      <c r="AQ236" s="22" t="e">
        <v>#VALUE!</v>
      </c>
      <c r="AR236" s="21" t="e">
        <v>#VALUE!</v>
      </c>
      <c r="AS236">
        <v>13.978154187114121</v>
      </c>
      <c r="AT236" t="e">
        <v>#VALUE!</v>
      </c>
      <c r="AU236" t="e">
        <v>#VALUE!</v>
      </c>
      <c r="AV236" t="s">
        <v>2248</v>
      </c>
    </row>
    <row r="237" spans="1:48" x14ac:dyDescent="0.25">
      <c r="A237" s="14">
        <v>2.4000000000000045E-9</v>
      </c>
      <c r="B237" t="s">
        <v>1099</v>
      </c>
      <c r="C237" s="4">
        <v>0</v>
      </c>
      <c r="D237" s="4">
        <v>2</v>
      </c>
      <c r="E237" s="4">
        <v>3</v>
      </c>
      <c r="F237" s="4">
        <v>5</v>
      </c>
      <c r="G237" s="4">
        <v>31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1099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983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110.53</v>
      </c>
      <c r="I238" s="34">
        <v>12821.692786593932</v>
      </c>
      <c r="J238" s="35">
        <v>14.904261057173677</v>
      </c>
      <c r="K238" s="35">
        <v>14.20694087403599</v>
      </c>
      <c r="L238" s="35">
        <v>7.8880874397925158</v>
      </c>
      <c r="M238" s="35">
        <v>7.410783813263107</v>
      </c>
      <c r="N238" s="4">
        <v>7.4160000000000004</v>
      </c>
      <c r="O238" s="4">
        <v>8.2627737226277329</v>
      </c>
      <c r="P238" s="35">
        <v>1.9044603275128924</v>
      </c>
      <c r="Q238" s="36">
        <f t="shared" si="101"/>
        <v>100.00000000241</v>
      </c>
      <c r="R238" s="36" t="str">
        <f t="shared" si="102"/>
        <v xml:space="preserve"> </v>
      </c>
      <c r="S238" s="37" t="str">
        <f t="shared" si="103"/>
        <v/>
      </c>
      <c r="T238" s="37" t="str">
        <f t="shared" si="104"/>
        <v/>
      </c>
      <c r="U238" s="37" t="str">
        <f t="shared" si="105"/>
        <v/>
      </c>
      <c r="V238" s="37" t="str">
        <f t="shared" si="106"/>
        <v/>
      </c>
      <c r="W238" s="37" t="str">
        <f t="shared" si="107"/>
        <v/>
      </c>
      <c r="X238" s="37">
        <f t="shared" si="108"/>
        <v>-0.31905338801065275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 t="str">
        <f t="shared" si="117"/>
        <v xml:space="preserve"> 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983</v>
      </c>
      <c r="AP238" t="s">
        <v>1239</v>
      </c>
      <c r="AQ238" s="22">
        <v>6.6979522929550228</v>
      </c>
      <c r="AR238" s="21">
        <v>31.905338801065277</v>
      </c>
      <c r="AS238">
        <v>9.4725413914774172</v>
      </c>
      <c r="AT238">
        <v>-6.6979522929550228</v>
      </c>
      <c r="AU238">
        <v>-31.905338801065277</v>
      </c>
      <c r="AV238" t="s">
        <v>2250</v>
      </c>
    </row>
    <row r="239" spans="1:48" x14ac:dyDescent="0.25">
      <c r="A239" s="14">
        <v>2.4200000000000049E-9</v>
      </c>
      <c r="B239" t="s">
        <v>998</v>
      </c>
      <c r="C239" s="4">
        <v>3</v>
      </c>
      <c r="D239" s="4">
        <v>0</v>
      </c>
      <c r="E239" s="4">
        <v>3</v>
      </c>
      <c r="F239" s="4">
        <v>6</v>
      </c>
      <c r="G239" s="4">
        <v>54</v>
      </c>
      <c r="H239" s="4">
        <v>48.25</v>
      </c>
      <c r="I239" s="34">
        <v>2367.5171774494215</v>
      </c>
      <c r="J239" s="35">
        <v>20.257698104298974</v>
      </c>
      <c r="K239" s="35">
        <v>19.957995173440853</v>
      </c>
      <c r="L239" s="35">
        <v>9.9289266628937174</v>
      </c>
      <c r="M239" s="35">
        <v>9.5464325097391498</v>
      </c>
      <c r="N239" s="4">
        <v>1.798</v>
      </c>
      <c r="O239" s="4">
        <v>7.0238095238095308</v>
      </c>
      <c r="P239" s="35">
        <v>0.28827668348124608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998</v>
      </c>
      <c r="AP239" t="s">
        <v>1242</v>
      </c>
      <c r="AQ239" s="22">
        <v>-26.815056963356621</v>
      </c>
      <c r="AR239" s="21">
        <v>14.287601102378089</v>
      </c>
      <c r="AS239">
        <v>11.917098445595853</v>
      </c>
      <c r="AT239">
        <v>26.815056963356621</v>
      </c>
      <c r="AU239">
        <v>-14.287601102378089</v>
      </c>
      <c r="AV239" t="s">
        <v>2251</v>
      </c>
    </row>
    <row r="240" spans="1:48" x14ac:dyDescent="0.25">
      <c r="A240" s="14">
        <v>2.4300000000000051E-9</v>
      </c>
      <c r="B240" t="s">
        <v>1177</v>
      </c>
      <c r="C240" s="4">
        <v>14</v>
      </c>
      <c r="D240" s="4">
        <v>0</v>
      </c>
      <c r="E240" s="4">
        <v>2</v>
      </c>
      <c r="F240" s="4">
        <v>16</v>
      </c>
      <c r="G240" s="4">
        <v>45.620750427246094</v>
      </c>
      <c r="H240" s="4">
        <v>39.75</v>
      </c>
      <c r="I240" s="34">
        <v>13436.185166407668</v>
      </c>
      <c r="J240" s="35" t="s">
        <v>1238</v>
      </c>
      <c r="K240" s="35">
        <v>33.67765885366736</v>
      </c>
      <c r="L240" s="35">
        <v>25.655882537603929</v>
      </c>
      <c r="M240" s="35">
        <v>19.752743147482931</v>
      </c>
      <c r="N240" s="4">
        <v>0.57200000000000006</v>
      </c>
      <c r="O240" s="4">
        <v>19.166666666666686</v>
      </c>
      <c r="P240" s="35">
        <v>1.4063481738732295</v>
      </c>
      <c r="Q240" s="36">
        <f t="shared" si="101"/>
        <v>87.500000002429999</v>
      </c>
      <c r="R240" s="36" t="str">
        <f t="shared" si="102"/>
        <v xml:space="preserve"> </v>
      </c>
      <c r="S240" s="37" t="str">
        <f t="shared" si="103"/>
        <v/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 t="str">
        <f t="shared" si="121"/>
        <v xml:space="preserve"> 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1177</v>
      </c>
      <c r="AP240" t="s">
        <v>1242</v>
      </c>
      <c r="AQ240" s="22" t="e">
        <v>#VALUE!</v>
      </c>
      <c r="AR240" s="21">
        <v>-121.47683357878174</v>
      </c>
      <c r="AS240">
        <v>14.769183464770052</v>
      </c>
      <c r="AT240" t="e">
        <v>#VALUE!</v>
      </c>
      <c r="AU240">
        <v>121.47683357878174</v>
      </c>
      <c r="AV240" t="s">
        <v>2252</v>
      </c>
    </row>
    <row r="241" spans="1:48" x14ac:dyDescent="0.25">
      <c r="A241" s="14">
        <v>2.4400000000000052E-9</v>
      </c>
      <c r="B241" t="s">
        <v>1178</v>
      </c>
      <c r="C241" s="4">
        <v>10</v>
      </c>
      <c r="D241" s="4">
        <v>0</v>
      </c>
      <c r="E241" s="4">
        <v>3</v>
      </c>
      <c r="F241" s="4">
        <v>13</v>
      </c>
      <c r="G241" s="4">
        <v>95</v>
      </c>
      <c r="H241" s="4">
        <v>96.67</v>
      </c>
      <c r="I241" s="34">
        <v>7730.4505566234848</v>
      </c>
      <c r="J241" s="35">
        <v>26.957612939208033</v>
      </c>
      <c r="K241" s="35">
        <v>23.249158249158249</v>
      </c>
      <c r="L241" s="35">
        <v>12.239460604412367</v>
      </c>
      <c r="M241" s="35">
        <v>11.274759869871335</v>
      </c>
      <c r="N241" s="4">
        <v>3.5859999999999999</v>
      </c>
      <c r="O241" s="4">
        <v>26.71378091872791</v>
      </c>
      <c r="P241" s="35">
        <v>1.5516706320471707</v>
      </c>
      <c r="Q241" s="36">
        <f t="shared" si="101"/>
        <v>76.923076925516924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1178</v>
      </c>
      <c r="AP241" t="s">
        <v>1244</v>
      </c>
      <c r="AQ241" s="22">
        <v>-68.757141254677066</v>
      </c>
      <c r="AR241" s="21">
        <v>-5.6583017717019013</v>
      </c>
      <c r="AS241">
        <v>-1.727526637012522</v>
      </c>
      <c r="AT241">
        <v>68.757141254677066</v>
      </c>
      <c r="AU241">
        <v>5.6583017717019013</v>
      </c>
      <c r="AV241" t="s">
        <v>2253</v>
      </c>
    </row>
    <row r="242" spans="1:48" x14ac:dyDescent="0.25">
      <c r="A242" s="14">
        <v>2.4500000000000054E-9</v>
      </c>
      <c r="B242" t="s">
        <v>1086</v>
      </c>
      <c r="C242" s="4">
        <v>2</v>
      </c>
      <c r="D242" s="4">
        <v>0</v>
      </c>
      <c r="E242" s="4">
        <v>3</v>
      </c>
      <c r="F242" s="4">
        <v>5</v>
      </c>
      <c r="G242" s="4">
        <v>19</v>
      </c>
      <c r="H242" s="4">
        <v>15.69</v>
      </c>
      <c r="I242" s="34">
        <v>817.2563436813407</v>
      </c>
      <c r="J242" s="35">
        <v>7.6424744276668291</v>
      </c>
      <c r="K242" s="35">
        <v>8.4810810810810811</v>
      </c>
      <c r="L242" s="35">
        <v>5.7474820143884893</v>
      </c>
      <c r="M242" s="35">
        <v>6.2905511811023613</v>
      </c>
      <c r="N242" s="4">
        <v>2.0529999999999999</v>
      </c>
      <c r="O242" s="4">
        <v>14.055555555555548</v>
      </c>
      <c r="P242" s="35">
        <v>4.0790312300828555</v>
      </c>
      <c r="Q242" s="36" t="str">
        <f t="shared" si="101"/>
        <v xml:space="preserve"> </v>
      </c>
      <c r="R242" s="36" t="str">
        <f t="shared" si="102"/>
        <v xml:space="preserve"> </v>
      </c>
      <c r="S242" s="37">
        <f t="shared" si="103"/>
        <v>0.21096239888084781</v>
      </c>
      <c r="T242" s="37" t="str">
        <f t="shared" si="104"/>
        <v/>
      </c>
      <c r="U242" s="37" t="str">
        <f t="shared" si="105"/>
        <v/>
      </c>
      <c r="V242" s="37">
        <f t="shared" si="106"/>
        <v>-0.52157405797261291</v>
      </c>
      <c r="W242" s="37" t="str">
        <f t="shared" si="107"/>
        <v/>
      </c>
      <c r="X242" s="37">
        <f t="shared" si="108"/>
        <v>-0.50384317681061419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4.0790312325328557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1086</v>
      </c>
      <c r="AP242" t="s">
        <v>1244</v>
      </c>
      <c r="AQ242" s="22">
        <v>52.157405797261291</v>
      </c>
      <c r="AR242" s="21">
        <v>50.384317681061418</v>
      </c>
      <c r="AS242">
        <v>21.096239643084779</v>
      </c>
      <c r="AT242">
        <v>-52.157405797261291</v>
      </c>
      <c r="AU242">
        <v>-50.384317681061418</v>
      </c>
      <c r="AV242" t="s">
        <v>2254</v>
      </c>
    </row>
    <row r="243" spans="1:48" x14ac:dyDescent="0.25">
      <c r="A243" s="14">
        <v>2.4600000000000056E-9</v>
      </c>
      <c r="B243" t="s">
        <v>1020</v>
      </c>
      <c r="C243" s="4">
        <v>5</v>
      </c>
      <c r="D243" s="4">
        <v>0</v>
      </c>
      <c r="E243" s="4">
        <v>3</v>
      </c>
      <c r="F243" s="4">
        <v>8</v>
      </c>
      <c r="G243" s="4">
        <v>130.5</v>
      </c>
      <c r="H243" s="4">
        <v>117.1</v>
      </c>
      <c r="I243" s="34">
        <v>4970.9316043854678</v>
      </c>
      <c r="J243" s="35">
        <v>22.220113851992405</v>
      </c>
      <c r="K243" s="35">
        <v>20.020516327577361</v>
      </c>
      <c r="L243" s="35">
        <v>16.204767391304348</v>
      </c>
      <c r="M243" s="35">
        <v>14.819469184890657</v>
      </c>
      <c r="N243" s="4">
        <v>5.8490000000000002</v>
      </c>
      <c r="O243" s="4">
        <v>10.150659133709974</v>
      </c>
      <c r="P243" s="35">
        <v>2.2920580700256195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2.2920580724856197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1020</v>
      </c>
      <c r="AP243" t="s">
        <v>1246</v>
      </c>
      <c r="AQ243" s="22">
        <v>-39.099960388623778</v>
      </c>
      <c r="AR243" s="21">
        <v>-39.88918780893227</v>
      </c>
      <c r="AS243">
        <v>11.443210930828362</v>
      </c>
      <c r="AT243">
        <v>39.099960388623778</v>
      </c>
      <c r="AU243">
        <v>39.88918780893227</v>
      </c>
      <c r="AV243" t="s">
        <v>2255</v>
      </c>
    </row>
    <row r="244" spans="1:48" x14ac:dyDescent="0.25">
      <c r="A244" s="14">
        <v>2.4700000000000057E-9</v>
      </c>
      <c r="B244" t="s">
        <v>1175</v>
      </c>
      <c r="C244" s="4">
        <v>9</v>
      </c>
      <c r="D244" s="4">
        <v>2</v>
      </c>
      <c r="E244" s="4">
        <v>6</v>
      </c>
      <c r="F244" s="4">
        <v>17</v>
      </c>
      <c r="G244" s="4">
        <v>6</v>
      </c>
      <c r="H244" s="4">
        <v>5.43</v>
      </c>
      <c r="I244" s="34">
        <v>3896.0698209891139</v>
      </c>
      <c r="J244" s="35">
        <v>33.056784668227564</v>
      </c>
      <c r="K244" s="35">
        <v>22.646637010277448</v>
      </c>
      <c r="L244" s="35">
        <v>6.1940575057439426</v>
      </c>
      <c r="M244" s="35">
        <v>6.0859450157333344</v>
      </c>
      <c r="N244" s="4">
        <v>0.18099999999999999</v>
      </c>
      <c r="O244" s="4">
        <v>39.230769230769219</v>
      </c>
      <c r="P244" s="35">
        <v>1.073421729423284</v>
      </c>
      <c r="Q244" s="36" t="str">
        <f t="shared" si="101"/>
        <v xml:space="preserve"> </v>
      </c>
      <c r="R244" s="36" t="str">
        <f t="shared" si="102"/>
        <v xml:space="preserve"> </v>
      </c>
      <c r="S244" s="37" t="str">
        <f t="shared" si="103"/>
        <v/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-0.46529212496730787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 t="str">
        <f t="shared" si="121"/>
        <v xml:space="preserve"> 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1175</v>
      </c>
      <c r="AP244" t="s">
        <v>1242</v>
      </c>
      <c r="AQ244" s="22">
        <v>-106.93851834217378</v>
      </c>
      <c r="AR244" s="21">
        <v>46.529212496730786</v>
      </c>
      <c r="AS244">
        <v>10.497237569060779</v>
      </c>
      <c r="AT244">
        <v>106.93851834217378</v>
      </c>
      <c r="AU244">
        <v>-46.529212496730786</v>
      </c>
      <c r="AV244" t="s">
        <v>2256</v>
      </c>
    </row>
    <row r="245" spans="1:48" x14ac:dyDescent="0.25">
      <c r="A245" s="14">
        <v>2.4800000000000059E-9</v>
      </c>
      <c r="B245" t="s">
        <v>958</v>
      </c>
      <c r="C245" s="4">
        <v>3</v>
      </c>
      <c r="D245" s="4">
        <v>0</v>
      </c>
      <c r="E245" s="4">
        <v>3</v>
      </c>
      <c r="F245" s="4">
        <v>6</v>
      </c>
      <c r="G245" s="4">
        <v>22</v>
      </c>
      <c r="H245" s="4">
        <v>20.8</v>
      </c>
      <c r="I245" s="34">
        <v>575.34343565118024</v>
      </c>
      <c r="J245" s="35">
        <v>13.462783171521037</v>
      </c>
      <c r="K245" s="35">
        <v>12.19941348973607</v>
      </c>
      <c r="L245" s="35">
        <v>7.8210000000000006</v>
      </c>
      <c r="M245" s="35">
        <v>7.3487130986962104</v>
      </c>
      <c r="N245" s="4">
        <v>1.5449999999999999</v>
      </c>
      <c r="O245" s="4">
        <v>-9.6491228070175463</v>
      </c>
      <c r="P245" s="35">
        <v>3.9423076923076921</v>
      </c>
      <c r="Q245" s="36" t="str">
        <f t="shared" si="101"/>
        <v xml:space="preserve"> </v>
      </c>
      <c r="R245" s="36" t="str">
        <f t="shared" si="102"/>
        <v xml:space="preserve"> </v>
      </c>
      <c r="S245" s="37" t="str">
        <f t="shared" si="103"/>
        <v/>
      </c>
      <c r="T245" s="37" t="str">
        <f t="shared" si="104"/>
        <v/>
      </c>
      <c r="U245" s="37" t="str">
        <f t="shared" si="105"/>
        <v/>
      </c>
      <c r="V245" s="37" t="str">
        <f t="shared" si="106"/>
        <v/>
      </c>
      <c r="W245" s="37" t="str">
        <f t="shared" si="107"/>
        <v/>
      </c>
      <c r="X245" s="37">
        <f t="shared" si="108"/>
        <v>-0.32484477472922513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3.9423076947876923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958</v>
      </c>
      <c r="AP245" t="s">
        <v>1248</v>
      </c>
      <c r="AQ245" s="22">
        <v>15.721736695273936</v>
      </c>
      <c r="AR245" s="21">
        <v>32.484477472922514</v>
      </c>
      <c r="AS245">
        <v>5.7692307692307709</v>
      </c>
      <c r="AT245">
        <v>-15.721736695273936</v>
      </c>
      <c r="AU245">
        <v>-32.484477472922514</v>
      </c>
      <c r="AV245" t="s">
        <v>2257</v>
      </c>
    </row>
    <row r="246" spans="1:48" x14ac:dyDescent="0.25">
      <c r="A246" s="14">
        <v>2.4900000000000061E-9</v>
      </c>
      <c r="B246" t="s">
        <v>1189</v>
      </c>
      <c r="C246" s="4">
        <v>16</v>
      </c>
      <c r="D246" s="4">
        <v>0</v>
      </c>
      <c r="E246" s="4">
        <v>2</v>
      </c>
      <c r="F246" s="4">
        <v>18</v>
      </c>
      <c r="G246" s="4">
        <v>9.5</v>
      </c>
      <c r="H246" s="4">
        <v>7.11</v>
      </c>
      <c r="I246" s="34">
        <v>1900.8320156171997</v>
      </c>
      <c r="J246" s="35" t="s">
        <v>1238</v>
      </c>
      <c r="K246" s="35">
        <v>26.529850746268657</v>
      </c>
      <c r="L246" s="35">
        <v>5.942076843198338</v>
      </c>
      <c r="M246" s="35">
        <v>4.7182736059213894</v>
      </c>
      <c r="N246" s="4">
        <v>0.26800000000000002</v>
      </c>
      <c r="O246" s="4" t="s">
        <v>132</v>
      </c>
      <c r="P246" s="35">
        <v>8.4388185654008439</v>
      </c>
      <c r="Q246" s="36">
        <f t="shared" si="101"/>
        <v>88.888888891378883</v>
      </c>
      <c r="R246" s="36" t="str">
        <f t="shared" si="102"/>
        <v xml:space="preserve"> </v>
      </c>
      <c r="S246" s="37">
        <f t="shared" si="103"/>
        <v>0.33614627534513364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-0.48704459408696732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27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8.4388185678908432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 t="str">
        <f t="shared" si="122"/>
        <v xml:space="preserve"> 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1189</v>
      </c>
      <c r="AP246" t="s">
        <v>1295</v>
      </c>
      <c r="AQ246" s="22" t="e">
        <v>#VALUE!</v>
      </c>
      <c r="AR246" s="21">
        <v>48.704459408696735</v>
      </c>
      <c r="AS246">
        <v>33.614627285513365</v>
      </c>
      <c r="AT246" t="e">
        <v>#VALUE!</v>
      </c>
      <c r="AU246">
        <v>-48.704459408696735</v>
      </c>
      <c r="AV246" t="s">
        <v>2033</v>
      </c>
    </row>
    <row r="247" spans="1:48" x14ac:dyDescent="0.25">
      <c r="A247" s="14">
        <v>2.5000000000000063E-9</v>
      </c>
      <c r="B247" t="s">
        <v>1190</v>
      </c>
      <c r="C247" s="4">
        <v>5</v>
      </c>
      <c r="D247" s="4">
        <v>4</v>
      </c>
      <c r="E247" s="4">
        <v>13</v>
      </c>
      <c r="F247" s="4">
        <v>22</v>
      </c>
      <c r="G247" s="4">
        <v>2.125</v>
      </c>
      <c r="H247" s="4">
        <v>2.06</v>
      </c>
      <c r="I247" s="34">
        <v>1817.8368607186333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-0.184</v>
      </c>
      <c r="O247" s="4">
        <v>26.104417670682732</v>
      </c>
      <c r="P247" s="35">
        <v>0</v>
      </c>
      <c r="Q247" s="36" t="str">
        <f t="shared" si="101"/>
        <v xml:space="preserve"> </v>
      </c>
      <c r="R247" s="36" t="str">
        <f t="shared" si="102"/>
        <v xml:space="preserve"> </v>
      </c>
      <c r="S247" s="37" t="str">
        <f t="shared" si="103"/>
        <v/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 t="str">
        <f t="shared" si="122"/>
        <v xml:space="preserve"> 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1190</v>
      </c>
      <c r="AP247" t="s">
        <v>1313</v>
      </c>
      <c r="AQ247" s="22" t="e">
        <v>#VALUE!</v>
      </c>
      <c r="AR247" s="21" t="e">
        <v>#VALUE!</v>
      </c>
      <c r="AS247">
        <v>3.1553398058252302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1191</v>
      </c>
      <c r="C248" s="4">
        <v>17</v>
      </c>
      <c r="D248" s="4">
        <v>0</v>
      </c>
      <c r="E248" s="4">
        <v>0</v>
      </c>
      <c r="F248" s="4">
        <v>17</v>
      </c>
      <c r="G248" s="4">
        <v>13.25</v>
      </c>
      <c r="H248" s="4">
        <v>6.98</v>
      </c>
      <c r="I248" s="34">
        <v>1168.3936252973408</v>
      </c>
      <c r="J248" s="35">
        <v>6.8431372549019613</v>
      </c>
      <c r="K248" s="35">
        <v>7.4019088016967123</v>
      </c>
      <c r="L248" s="35">
        <v>2.9963273051548742</v>
      </c>
      <c r="M248" s="35">
        <v>3.0514949784791963</v>
      </c>
      <c r="N248" s="4">
        <v>1.02</v>
      </c>
      <c r="O248" s="4">
        <v>-27.659574468085101</v>
      </c>
      <c r="P248" s="35">
        <v>1.7191977077363896</v>
      </c>
      <c r="Q248" s="36">
        <f t="shared" si="101"/>
        <v>100.00000000251001</v>
      </c>
      <c r="R248" s="36" t="str">
        <f t="shared" si="102"/>
        <v xml:space="preserve"> </v>
      </c>
      <c r="S248" s="37">
        <f t="shared" si="103"/>
        <v>0.89828080480226347</v>
      </c>
      <c r="T248" s="37" t="str">
        <f t="shared" si="104"/>
        <v/>
      </c>
      <c r="U248" s="37" t="str">
        <f t="shared" si="105"/>
        <v/>
      </c>
      <c r="V248" s="37">
        <f t="shared" si="106"/>
        <v>-0.57161330160987167</v>
      </c>
      <c r="W248" s="37" t="str">
        <f t="shared" si="107"/>
        <v/>
      </c>
      <c r="X248" s="37">
        <f t="shared" si="108"/>
        <v>-0.74133921024206462</v>
      </c>
      <c r="Y248" s="1" t="str">
        <f t="shared" si="109"/>
        <v xml:space="preserve"> </v>
      </c>
      <c r="Z248" s="1">
        <f t="shared" si="110"/>
        <v>10</v>
      </c>
      <c r="AA248" s="1" t="str">
        <f t="shared" si="111"/>
        <v xml:space="preserve"> </v>
      </c>
      <c r="AB248" s="1">
        <f t="shared" si="112"/>
        <v>6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 t="str">
        <f t="shared" si="117"/>
        <v xml:space="preserve"> 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1191</v>
      </c>
      <c r="AP248" t="s">
        <v>1295</v>
      </c>
      <c r="AQ248" s="22">
        <v>57.16133016098717</v>
      </c>
      <c r="AR248" s="21">
        <v>74.133921024206458</v>
      </c>
      <c r="AS248">
        <v>89.828080229226344</v>
      </c>
      <c r="AT248">
        <v>-57.16133016098717</v>
      </c>
      <c r="AU248">
        <v>-74.133921024206458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1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PGSUS TI Equity</v>
      </c>
      <c r="C5" s="15">
        <f>COUNTIF($B$5:$B$40,"&lt;="&amp;B5)</f>
        <v>13</v>
      </c>
      <c r="D5" s="15" t="str">
        <f>B5</f>
        <v>PGSUS TI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AEFES TI Equity</v>
      </c>
      <c r="I5" s="15" t="str">
        <f>(VLOOKUP(A5,'X1'!$AC:$AO,13,FALSE))</f>
        <v>PGSUS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SOKM TI Equity</v>
      </c>
      <c r="C6" s="15">
        <f t="shared" ref="C6:C40" si="0">COUNTIF($B$5:$B$40,"&lt;="&amp;B6)</f>
        <v>16</v>
      </c>
      <c r="D6" s="15" t="str">
        <f t="shared" ref="D6:D40" si="1">B6</f>
        <v>SOKM TI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AGHOL TI Equity</v>
      </c>
      <c r="I6" s="15" t="str">
        <f>(VLOOKUP(A5,'X2'!$AC:$AO,13,FALSE))</f>
        <v>FANG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SODA TI Equity</v>
      </c>
      <c r="C7" s="15">
        <f t="shared" si="0"/>
        <v>15</v>
      </c>
      <c r="D7" s="15" t="str">
        <f t="shared" si="1"/>
        <v>SODA TI Equity</v>
      </c>
      <c r="E7" s="15">
        <f t="shared" ref="E7:E40" si="4">E6+1</f>
        <v>3</v>
      </c>
      <c r="F7" s="15" t="str">
        <f t="shared" si="2"/>
        <v>AKBNK TI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SAHOL TI Equity</v>
      </c>
      <c r="C8" s="15">
        <f>COUNTIF($B$5:$B$40,"&lt;="&amp;B8)</f>
        <v>14</v>
      </c>
      <c r="D8" s="15" t="str">
        <f t="shared" si="1"/>
        <v>SAHOL TI Equity</v>
      </c>
      <c r="E8" s="15">
        <f t="shared" si="4"/>
        <v>4</v>
      </c>
      <c r="F8" s="15" t="str">
        <f t="shared" si="2"/>
        <v>ALARK TI Equity</v>
      </c>
      <c r="I8" s="15" t="str">
        <f>(VLOOKUP(A5,'X4'!$AC:$AO,13,FALSE))</f>
        <v>FTI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CLEBI TI Equity</v>
      </c>
      <c r="C9" s="15">
        <f t="shared" si="0"/>
        <v>6</v>
      </c>
      <c r="D9" s="15" t="str">
        <f t="shared" si="1"/>
        <v>CLEBI TI Equity</v>
      </c>
      <c r="E9" s="15">
        <f t="shared" si="4"/>
        <v>5</v>
      </c>
      <c r="F9" s="15" t="str">
        <f t="shared" si="2"/>
        <v>ANACM TI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TKFEN TI Equity</v>
      </c>
      <c r="C10" s="15">
        <f t="shared" si="0"/>
        <v>19</v>
      </c>
      <c r="D10" s="15" t="str">
        <f t="shared" si="1"/>
        <v>TKFEN TI Equity</v>
      </c>
      <c r="E10" s="15">
        <f t="shared" si="4"/>
        <v>6</v>
      </c>
      <c r="F10" s="15" t="str">
        <f t="shared" si="2"/>
        <v>CLEBI TI Equity</v>
      </c>
      <c r="I10" s="15" t="str">
        <f>(VLOOKUP(A5,'X6'!$AC:$AO,13,FALSE))</f>
        <v>NXE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TAVHL TI Equity</v>
      </c>
      <c r="C11" s="15">
        <f t="shared" si="0"/>
        <v>17</v>
      </c>
      <c r="D11" s="15" t="str">
        <f t="shared" si="1"/>
        <v>TAVHL TI Equity</v>
      </c>
      <c r="E11" s="15">
        <f t="shared" si="4"/>
        <v>7</v>
      </c>
      <c r="F11" s="15" t="str">
        <f t="shared" si="2"/>
        <v>GARAN TI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TUPRS TI Equity</v>
      </c>
      <c r="C12" s="15">
        <f t="shared" si="0"/>
        <v>20</v>
      </c>
      <c r="D12" s="15" t="str">
        <f t="shared" si="1"/>
        <v>TUPRS TI Equity</v>
      </c>
      <c r="E12" s="15">
        <f t="shared" si="4"/>
        <v>8</v>
      </c>
      <c r="F12" s="15" t="str">
        <f t="shared" si="2"/>
        <v>GUBRF TI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PGSUS TI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ULKER TI Equity</v>
      </c>
      <c r="C13" s="15">
        <f t="shared" si="0"/>
        <v>21</v>
      </c>
      <c r="D13" s="15" t="str">
        <f t="shared" si="1"/>
        <v>ULKER TI Equity</v>
      </c>
      <c r="E13" s="15">
        <f t="shared" si="4"/>
        <v>9</v>
      </c>
      <c r="F13" s="15" t="str">
        <f t="shared" si="2"/>
        <v>IPEKE TI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AGHOL TI Equity</v>
      </c>
      <c r="C14" s="15">
        <f t="shared" si="0"/>
        <v>2</v>
      </c>
      <c r="D14" s="15" t="str">
        <f t="shared" si="1"/>
        <v>AGHOL TI Equity</v>
      </c>
      <c r="E14" s="15">
        <f t="shared" si="4"/>
        <v>10</v>
      </c>
      <c r="F14" s="15" t="str">
        <f t="shared" si="2"/>
        <v>ISGYO TI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PGSUS TI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AKBNK TI Equity</v>
      </c>
      <c r="C15" s="15">
        <f t="shared" si="0"/>
        <v>3</v>
      </c>
      <c r="D15" s="15" t="str">
        <f t="shared" si="1"/>
        <v>AKBNK TI Equity</v>
      </c>
      <c r="E15" s="15">
        <f t="shared" si="4"/>
        <v>11</v>
      </c>
      <c r="F15" s="15" t="str">
        <f t="shared" si="2"/>
        <v>MGROS TI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GARAN TI Equity</v>
      </c>
      <c r="C16" s="15">
        <f t="shared" si="0"/>
        <v>7</v>
      </c>
      <c r="D16" s="15" t="str">
        <f t="shared" si="1"/>
        <v>GARAN TI Equity</v>
      </c>
      <c r="E16" s="15">
        <f t="shared" si="4"/>
        <v>12</v>
      </c>
      <c r="F16" s="15" t="str">
        <f t="shared" si="2"/>
        <v>MPARK TI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TCELL TI Equity</v>
      </c>
      <c r="C17" s="15">
        <f t="shared" si="0"/>
        <v>18</v>
      </c>
      <c r="D17" s="15" t="str">
        <f t="shared" si="1"/>
        <v>TCELL TI Equity</v>
      </c>
      <c r="E17" s="15">
        <f t="shared" si="4"/>
        <v>13</v>
      </c>
      <c r="F17" s="15" t="str">
        <f t="shared" si="2"/>
        <v>PGSUS TI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ANACM TI Equity</v>
      </c>
      <c r="C18" s="15">
        <f t="shared" si="0"/>
        <v>5</v>
      </c>
      <c r="D18" s="15" t="str">
        <f t="shared" si="1"/>
        <v>ANACM TI Equity</v>
      </c>
      <c r="E18" s="15">
        <f t="shared" si="4"/>
        <v>14</v>
      </c>
      <c r="F18" s="15" t="str">
        <f t="shared" si="2"/>
        <v>SAHOL TI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YKBNK TI Equity</v>
      </c>
      <c r="C19" s="15">
        <f t="shared" si="0"/>
        <v>22</v>
      </c>
      <c r="D19" s="15" t="str">
        <f t="shared" si="1"/>
        <v>YKBNK TI Equity</v>
      </c>
      <c r="E19" s="15">
        <f t="shared" si="4"/>
        <v>15</v>
      </c>
      <c r="F19" s="15" t="str">
        <f t="shared" si="2"/>
        <v>SODA TI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MPARK TI Equity</v>
      </c>
      <c r="C20" s="15">
        <f t="shared" si="0"/>
        <v>12</v>
      </c>
      <c r="D20" s="15" t="str">
        <f t="shared" si="1"/>
        <v>MPARK TI Equity</v>
      </c>
      <c r="E20" s="15">
        <f t="shared" si="4"/>
        <v>16</v>
      </c>
      <c r="F20" s="15" t="str">
        <f t="shared" si="2"/>
        <v>SOKM TI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MGROS TI Equity</v>
      </c>
      <c r="C21" s="15">
        <f t="shared" si="0"/>
        <v>11</v>
      </c>
      <c r="D21" s="15" t="str">
        <f t="shared" si="1"/>
        <v>MGROS TI Equity</v>
      </c>
      <c r="E21" s="15">
        <f t="shared" si="4"/>
        <v>17</v>
      </c>
      <c r="F21" s="15" t="str">
        <f t="shared" si="2"/>
        <v>TAVHL TI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AEFES TI Equity</v>
      </c>
      <c r="C22" s="15">
        <f t="shared" si="0"/>
        <v>1</v>
      </c>
      <c r="D22" s="15" t="str">
        <f t="shared" si="1"/>
        <v>AEFES TI Equity</v>
      </c>
      <c r="E22" s="15">
        <f t="shared" si="4"/>
        <v>18</v>
      </c>
      <c r="F22" s="15" t="str">
        <f t="shared" si="2"/>
        <v>TCELL TI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GUBRF TI Equity</v>
      </c>
      <c r="C23" s="15">
        <f t="shared" si="0"/>
        <v>8</v>
      </c>
      <c r="D23" s="15" t="str">
        <f>B23</f>
        <v>GUBRF TI Equity</v>
      </c>
      <c r="E23" s="15">
        <f>E22+1</f>
        <v>19</v>
      </c>
      <c r="F23" s="15" t="str">
        <f t="shared" si="2"/>
        <v>TKFEN TI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IPEKE TI Equity</v>
      </c>
      <c r="C24" s="15">
        <f t="shared" si="0"/>
        <v>9</v>
      </c>
      <c r="D24" s="15" t="str">
        <f t="shared" si="1"/>
        <v>IPEKE TI Equity</v>
      </c>
      <c r="E24" s="15">
        <f t="shared" si="4"/>
        <v>20</v>
      </c>
      <c r="F24" s="15" t="str">
        <f t="shared" si="2"/>
        <v>TUPRS TI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ISGYO TI Equity</v>
      </c>
      <c r="C25" s="15">
        <f t="shared" si="0"/>
        <v>10</v>
      </c>
      <c r="D25" s="15" t="str">
        <f t="shared" si="1"/>
        <v>ISGYO TI Equity</v>
      </c>
      <c r="E25" s="15">
        <f t="shared" si="4"/>
        <v>21</v>
      </c>
      <c r="F25" s="15" t="str">
        <f t="shared" si="2"/>
        <v>ULKER TI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ALARK TI Equity</v>
      </c>
      <c r="C26" s="15">
        <f t="shared" si="0"/>
        <v>4</v>
      </c>
      <c r="D26" s="15" t="str">
        <f t="shared" si="1"/>
        <v>ALARK TI Equity</v>
      </c>
      <c r="E26" s="15">
        <f t="shared" si="4"/>
        <v>22</v>
      </c>
      <c r="F26" s="15" t="str">
        <f t="shared" si="2"/>
        <v>YKBNK TI Equity</v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YATAS TI Equity</v>
      </c>
      <c r="C45" s="15">
        <f>COUNTIF($B$45:$B$80,"&lt;="&amp;B45)</f>
        <v>20</v>
      </c>
      <c r="D45" s="15" t="str">
        <f>B45</f>
        <v>YATAS TI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AGHOL TI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SAHOL TI Equity</v>
      </c>
      <c r="C46" s="15">
        <f t="shared" ref="C46:C80" si="6">COUNTIF($B$45:$B$80,"&lt;="&amp;B46)</f>
        <v>15</v>
      </c>
      <c r="D46" s="15" t="str">
        <f>B46</f>
        <v>SAHOL TI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AKSEN TI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MAVI TI Equity</v>
      </c>
      <c r="C47" s="15">
        <f t="shared" si="6"/>
        <v>12</v>
      </c>
      <c r="D47" s="15" t="str">
        <f t="shared" ref="D47:D80" si="8">B47</f>
        <v>MAVI TI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ANACM TI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KORDS TI Equity</v>
      </c>
      <c r="C48" s="15">
        <f t="shared" si="6"/>
        <v>11</v>
      </c>
      <c r="D48" s="15" t="str">
        <f t="shared" si="8"/>
        <v>KORDS TI Equity</v>
      </c>
      <c r="E48" s="15">
        <f t="shared" si="9"/>
        <v>4</v>
      </c>
      <c r="F48" s="15" t="str">
        <f t="shared" si="10"/>
        <v>CEMTS TI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GSDHO TI Equity</v>
      </c>
      <c r="C49" s="15">
        <f t="shared" si="6"/>
        <v>9</v>
      </c>
      <c r="D49" s="15" t="str">
        <f t="shared" si="8"/>
        <v>GSDHO TI Equity</v>
      </c>
      <c r="E49" s="15">
        <f t="shared" si="9"/>
        <v>5</v>
      </c>
      <c r="F49" s="15" t="str">
        <f t="shared" si="10"/>
        <v>CLEBI TI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CLEBI TI Equity</v>
      </c>
      <c r="C50" s="15">
        <f t="shared" si="6"/>
        <v>5</v>
      </c>
      <c r="D50" s="15" t="str">
        <f t="shared" si="8"/>
        <v>CLEBI TI Equity</v>
      </c>
      <c r="E50" s="15">
        <f t="shared" si="9"/>
        <v>6</v>
      </c>
      <c r="F50" s="15" t="str">
        <f t="shared" si="10"/>
        <v>EKGYO TI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ANACM TI Equity</v>
      </c>
      <c r="C51" s="15">
        <f t="shared" si="6"/>
        <v>3</v>
      </c>
      <c r="D51" s="15" t="str">
        <f t="shared" si="8"/>
        <v>ANACM TI Equity</v>
      </c>
      <c r="E51" s="15">
        <f t="shared" si="9"/>
        <v>7</v>
      </c>
      <c r="F51" s="15" t="str">
        <f t="shared" si="10"/>
        <v>ENJSA TI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AKSEN TI Equity</v>
      </c>
      <c r="C52" s="15">
        <f t="shared" si="6"/>
        <v>2</v>
      </c>
      <c r="D52" s="15" t="str">
        <f t="shared" si="8"/>
        <v>AKSEN TI Equity</v>
      </c>
      <c r="E52" s="15">
        <f t="shared" si="9"/>
        <v>8</v>
      </c>
      <c r="F52" s="15" t="str">
        <f t="shared" si="10"/>
        <v>GARAN TI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AGHOL TI Equity</v>
      </c>
      <c r="C53" s="15">
        <f t="shared" si="6"/>
        <v>1</v>
      </c>
      <c r="D53" s="15" t="str">
        <f t="shared" si="8"/>
        <v>AGHOL TI Equity</v>
      </c>
      <c r="E53" s="15">
        <f t="shared" si="9"/>
        <v>9</v>
      </c>
      <c r="F53" s="15" t="str">
        <f t="shared" si="10"/>
        <v>GSDHO TI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TSKB TI Equity</v>
      </c>
      <c r="C54" s="15">
        <f t="shared" si="6"/>
        <v>17</v>
      </c>
      <c r="D54" s="15" t="str">
        <f t="shared" si="8"/>
        <v>TSKB TI Equity</v>
      </c>
      <c r="E54" s="15">
        <f t="shared" si="9"/>
        <v>10</v>
      </c>
      <c r="F54" s="15" t="str">
        <f t="shared" si="10"/>
        <v>IPEKE TI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SOKM TI Equity</v>
      </c>
      <c r="C55" s="15">
        <f t="shared" si="6"/>
        <v>16</v>
      </c>
      <c r="D55" s="15" t="str">
        <f t="shared" si="8"/>
        <v>SOKM TI Equity</v>
      </c>
      <c r="E55" s="15">
        <f t="shared" si="9"/>
        <v>11</v>
      </c>
      <c r="F55" s="15" t="str">
        <f t="shared" si="10"/>
        <v>KORDS TI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EKGYO TI Equity</v>
      </c>
      <c r="C56" s="15">
        <f t="shared" si="6"/>
        <v>6</v>
      </c>
      <c r="D56" s="15" t="str">
        <f t="shared" si="8"/>
        <v>EKGYO TI Equity</v>
      </c>
      <c r="E56" s="15">
        <f t="shared" si="9"/>
        <v>12</v>
      </c>
      <c r="F56" s="15" t="str">
        <f t="shared" si="10"/>
        <v>MAVI TI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TTKOM TI Equity</v>
      </c>
      <c r="C57" s="15">
        <f t="shared" si="6"/>
        <v>18</v>
      </c>
      <c r="D57" s="15" t="str">
        <f t="shared" si="8"/>
        <v>TTKOM TI Equity</v>
      </c>
      <c r="E57" s="15">
        <f t="shared" si="9"/>
        <v>13</v>
      </c>
      <c r="F57" s="15" t="str">
        <f t="shared" si="10"/>
        <v>MGROS TI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GARAN TI Equity</v>
      </c>
      <c r="C58" s="15">
        <f t="shared" si="6"/>
        <v>8</v>
      </c>
      <c r="D58" s="15" t="str">
        <f t="shared" si="8"/>
        <v>GARAN TI Equity</v>
      </c>
      <c r="E58" s="15">
        <f t="shared" si="9"/>
        <v>14</v>
      </c>
      <c r="F58" s="15" t="str">
        <f t="shared" si="10"/>
        <v>MPARK TI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MPARK TI Equity</v>
      </c>
      <c r="C59" s="15">
        <f t="shared" si="6"/>
        <v>14</v>
      </c>
      <c r="D59" s="15" t="str">
        <f>B59</f>
        <v>MPARK TI Equity</v>
      </c>
      <c r="E59" s="15">
        <f t="shared" si="9"/>
        <v>15</v>
      </c>
      <c r="F59" s="15" t="str">
        <f t="shared" si="10"/>
        <v>SAHOL TI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MGROS TI Equity</v>
      </c>
      <c r="C60" s="15">
        <f t="shared" si="6"/>
        <v>13</v>
      </c>
      <c r="D60" s="15" t="str">
        <f t="shared" si="8"/>
        <v>MGROS TI Equity</v>
      </c>
      <c r="E60" s="15">
        <f t="shared" si="9"/>
        <v>16</v>
      </c>
      <c r="F60" s="15" t="str">
        <f t="shared" si="10"/>
        <v>SOKM TI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ENJSA TI Equity</v>
      </c>
      <c r="C61" s="15">
        <f t="shared" si="6"/>
        <v>7</v>
      </c>
      <c r="D61" s="15" t="str">
        <f t="shared" si="8"/>
        <v>ENJSA TI Equity</v>
      </c>
      <c r="E61" s="15">
        <f t="shared" si="9"/>
        <v>17</v>
      </c>
      <c r="F61" s="15" t="str">
        <f t="shared" si="10"/>
        <v>TSKB TI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ULKER TI Equity</v>
      </c>
      <c r="C62" s="15">
        <f t="shared" si="6"/>
        <v>19</v>
      </c>
      <c r="D62" s="15" t="str">
        <f t="shared" si="8"/>
        <v>ULKER TI Equity</v>
      </c>
      <c r="E62" s="15">
        <f t="shared" si="9"/>
        <v>18</v>
      </c>
      <c r="F62" s="15" t="str">
        <f t="shared" si="10"/>
        <v>TTKOM TI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IPEKE TI Equity</v>
      </c>
      <c r="C63" s="15">
        <f>COUNTIF($B$45:$B$80,"&lt;="&amp;B63)</f>
        <v>10</v>
      </c>
      <c r="D63" s="15" t="str">
        <f t="shared" si="8"/>
        <v>IPEKE TI Equity</v>
      </c>
      <c r="E63" s="15">
        <f t="shared" si="9"/>
        <v>19</v>
      </c>
      <c r="F63" s="15" t="str">
        <f t="shared" si="10"/>
        <v>ULKER TI Equity</v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CEMTS TI Equity</v>
      </c>
      <c r="C64" s="15">
        <f t="shared" si="6"/>
        <v>4</v>
      </c>
      <c r="D64" s="15" t="str">
        <f t="shared" si="8"/>
        <v>CEMTS TI Equity</v>
      </c>
      <c r="E64" s="15">
        <f t="shared" si="9"/>
        <v>20</v>
      </c>
      <c r="F64" s="15" t="str">
        <f t="shared" si="10"/>
        <v>YATAS TI Equity</v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TKFEN TI Equity</v>
      </c>
      <c r="C84" s="15">
        <f>COUNTIF($B$84:$B$119,"&lt;="&amp;B84)</f>
        <v>4</v>
      </c>
      <c r="D84" s="15" t="str">
        <f t="shared" ref="D84:D119" si="12">B84</f>
        <v>TKFEN TI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BIMAS TI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ZZZZZZZ</v>
      </c>
      <c r="C85" s="15">
        <f t="shared" ref="C85:C119" si="13">COUNTIF($B$84:$B$119,"&lt;="&amp;B85)</f>
        <v>36</v>
      </c>
      <c r="D85" s="15" t="str">
        <f t="shared" si="12"/>
        <v>ZZZZZZZ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KRDMD TI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ZZZZZZZ</v>
      </c>
      <c r="C86" s="15">
        <f t="shared" si="13"/>
        <v>36</v>
      </c>
      <c r="D86" s="15" t="str">
        <f t="shared" si="12"/>
        <v>ZZZZZZZ</v>
      </c>
      <c r="E86" s="15">
        <f t="shared" ref="E86:E119" si="16">E85+1</f>
        <v>3</v>
      </c>
      <c r="F86" s="15" t="str">
        <f t="shared" si="14"/>
        <v>MAVI TI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ZZZZZZZ</v>
      </c>
      <c r="C87" s="15">
        <f t="shared" si="13"/>
        <v>36</v>
      </c>
      <c r="D87" s="15" t="str">
        <f t="shared" si="12"/>
        <v>ZZZZZZZ</v>
      </c>
      <c r="E87" s="15">
        <f t="shared" si="16"/>
        <v>4</v>
      </c>
      <c r="F87" s="15" t="str">
        <f t="shared" si="14"/>
        <v>TKFEN TI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ZZZZZZZ</v>
      </c>
      <c r="C88" s="15">
        <f t="shared" si="13"/>
        <v>36</v>
      </c>
      <c r="D88" s="15" t="str">
        <f t="shared" si="12"/>
        <v>ZZZZZZZ</v>
      </c>
      <c r="E88" s="15">
        <f t="shared" si="16"/>
        <v>5</v>
      </c>
      <c r="F88" s="15" t="str">
        <f t="shared" si="14"/>
        <v>TTRAK TI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ZZZZZZZ</v>
      </c>
      <c r="C89" s="15">
        <f t="shared" si="13"/>
        <v>36</v>
      </c>
      <c r="D89" s="15" t="str">
        <f t="shared" si="12"/>
        <v>ZZZZZZZ</v>
      </c>
      <c r="E89" s="15">
        <f t="shared" si="16"/>
        <v>6</v>
      </c>
      <c r="F89" s="15" t="str">
        <f t="shared" si="14"/>
        <v>VESTL TI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ZZZZZZZ</v>
      </c>
      <c r="C90" s="15">
        <f t="shared" si="13"/>
        <v>36</v>
      </c>
      <c r="D90" s="15" t="str">
        <f t="shared" si="12"/>
        <v>ZZZZZZZ</v>
      </c>
      <c r="E90" s="15">
        <f t="shared" si="16"/>
        <v>7</v>
      </c>
      <c r="F90" s="15" t="str">
        <f t="shared" si="14"/>
        <v>ZOREN TI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ZZZZZZZ</v>
      </c>
      <c r="C91" s="15">
        <f t="shared" si="13"/>
        <v>36</v>
      </c>
      <c r="D91" s="15" t="str">
        <f t="shared" si="12"/>
        <v>ZZZZZZZ</v>
      </c>
      <c r="E91" s="15">
        <f t="shared" si="16"/>
        <v>8</v>
      </c>
      <c r="F91" s="15" t="str">
        <f t="shared" si="14"/>
        <v/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ZZZZZZZ</v>
      </c>
      <c r="C92" s="15">
        <f t="shared" si="13"/>
        <v>36</v>
      </c>
      <c r="D92" s="15" t="str">
        <f t="shared" si="12"/>
        <v>ZZZZZZZ</v>
      </c>
      <c r="E92" s="15">
        <f t="shared" si="16"/>
        <v>9</v>
      </c>
      <c r="F92" s="15" t="str">
        <f t="shared" si="14"/>
        <v/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ZZZZZZZ</v>
      </c>
      <c r="C93" s="15">
        <f t="shared" si="13"/>
        <v>36</v>
      </c>
      <c r="D93" s="15" t="str">
        <f t="shared" si="12"/>
        <v>ZZZZZZZ</v>
      </c>
      <c r="E93" s="15">
        <f t="shared" si="16"/>
        <v>10</v>
      </c>
      <c r="F93" s="15" t="str">
        <f t="shared" si="14"/>
        <v/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ZZZZZZZ</v>
      </c>
      <c r="C94" s="15">
        <f t="shared" si="13"/>
        <v>36</v>
      </c>
      <c r="D94" s="15" t="str">
        <f t="shared" si="12"/>
        <v>ZZZZZZZ</v>
      </c>
      <c r="E94" s="15">
        <f t="shared" si="16"/>
        <v>11</v>
      </c>
      <c r="F94" s="15" t="str">
        <f t="shared" si="14"/>
        <v/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ZZZZZZZ</v>
      </c>
      <c r="C95" s="15">
        <f t="shared" si="13"/>
        <v>36</v>
      </c>
      <c r="D95" s="15" t="str">
        <f t="shared" si="12"/>
        <v>ZZZZZZZ</v>
      </c>
      <c r="E95" s="15">
        <f t="shared" si="16"/>
        <v>12</v>
      </c>
      <c r="F95" s="15" t="str">
        <f t="shared" si="14"/>
        <v/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ZZZZZZZ</v>
      </c>
      <c r="C96" s="15">
        <f t="shared" si="13"/>
        <v>36</v>
      </c>
      <c r="D96" s="15" t="str">
        <f t="shared" si="12"/>
        <v>ZZZZZZZ</v>
      </c>
      <c r="E96" s="15">
        <f t="shared" si="16"/>
        <v>13</v>
      </c>
      <c r="F96" s="15" t="str">
        <f t="shared" si="14"/>
        <v/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/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/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/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/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/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TTRAK TI Equity</v>
      </c>
      <c r="C102" s="15">
        <f t="shared" si="13"/>
        <v>5</v>
      </c>
      <c r="D102" s="15" t="str">
        <f t="shared" si="12"/>
        <v>TTRAK TI Equity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MAVI TI Equity</v>
      </c>
      <c r="C103" s="15">
        <f t="shared" si="13"/>
        <v>3</v>
      </c>
      <c r="D103" s="15" t="str">
        <f t="shared" si="12"/>
        <v>MAVI TI Equity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KRDMD TI Equity</v>
      </c>
      <c r="C104" s="15">
        <f t="shared" si="13"/>
        <v>2</v>
      </c>
      <c r="D104" s="15" t="str">
        <f t="shared" si="12"/>
        <v>KRDMD TI Equity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VESTL TI Equity</v>
      </c>
      <c r="C105" s="15">
        <f t="shared" si="13"/>
        <v>6</v>
      </c>
      <c r="D105" s="15" t="str">
        <f t="shared" si="12"/>
        <v>VESTL TI Equity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ZOREN TI Equity</v>
      </c>
      <c r="C106" s="15">
        <f t="shared" si="13"/>
        <v>7</v>
      </c>
      <c r="D106" s="15" t="str">
        <f t="shared" si="12"/>
        <v>ZOREN TI Equity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BIMAS TI Equity</v>
      </c>
      <c r="C107" s="15">
        <f t="shared" si="13"/>
        <v>1</v>
      </c>
      <c r="D107" s="15" t="str">
        <f t="shared" si="12"/>
        <v>BIMAS TI Equity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IPEKE TI Equity</v>
      </c>
      <c r="C122" s="15">
        <f>COUNTIF($B$122:$B$157,"&lt;="&amp;B122)</f>
        <v>1</v>
      </c>
      <c r="D122" s="15" t="str">
        <f t="shared" ref="D122:D157" si="18">B122</f>
        <v>IPEKE TI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IPEKE TI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TKFEN TI Equity</v>
      </c>
      <c r="C123" s="15">
        <f t="shared" ref="C123:C157" si="19">COUNTIF($B$122:$B$157,"&lt;="&amp;B123)</f>
        <v>3</v>
      </c>
      <c r="D123" s="15" t="str">
        <f t="shared" si="18"/>
        <v>TKFEN TI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KOZAA TI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KOZAA TI Equity</v>
      </c>
      <c r="C124" s="15">
        <f t="shared" si="19"/>
        <v>2</v>
      </c>
      <c r="D124" s="15" t="str">
        <f t="shared" si="18"/>
        <v>KOZAA TI Equity</v>
      </c>
      <c r="E124" s="15">
        <f t="shared" ref="E124:E157" si="22">E123+1</f>
        <v>3</v>
      </c>
      <c r="F124" s="15" t="str">
        <f t="shared" si="20"/>
        <v>TKFEN TI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ZZZZZZZ</v>
      </c>
      <c r="C125" s="15">
        <f t="shared" si="19"/>
        <v>36</v>
      </c>
      <c r="D125" s="15" t="str">
        <f t="shared" si="18"/>
        <v>ZZZZZZZ</v>
      </c>
      <c r="E125" s="15">
        <f t="shared" si="22"/>
        <v>4</v>
      </c>
      <c r="F125" s="15" t="str">
        <f t="shared" si="20"/>
        <v/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ZZZZZZZ</v>
      </c>
      <c r="C126" s="15">
        <f t="shared" si="19"/>
        <v>36</v>
      </c>
      <c r="D126" s="15" t="str">
        <f t="shared" si="18"/>
        <v>ZZZZZZZ</v>
      </c>
      <c r="E126" s="15">
        <f t="shared" si="22"/>
        <v>5</v>
      </c>
      <c r="F126" s="15" t="str">
        <f t="shared" si="20"/>
        <v/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ZZZZZZZ</v>
      </c>
      <c r="C127" s="15">
        <f t="shared" si="19"/>
        <v>36</v>
      </c>
      <c r="D127" s="15" t="str">
        <f t="shared" si="18"/>
        <v>ZZZZZZZ</v>
      </c>
      <c r="E127" s="15">
        <f t="shared" si="22"/>
        <v>6</v>
      </c>
      <c r="F127" s="15" t="str">
        <f t="shared" si="20"/>
        <v/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ZZZZZZZ</v>
      </c>
      <c r="C128" s="15">
        <f t="shared" si="19"/>
        <v>36</v>
      </c>
      <c r="D128" s="15" t="str">
        <f t="shared" si="18"/>
        <v>ZZZZZZZ</v>
      </c>
      <c r="E128" s="15">
        <f t="shared" si="22"/>
        <v>7</v>
      </c>
      <c r="F128" s="15" t="str">
        <f t="shared" si="20"/>
        <v/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ZZZZZZZ</v>
      </c>
      <c r="C129" s="15">
        <f t="shared" si="19"/>
        <v>36</v>
      </c>
      <c r="D129" s="15" t="str">
        <f t="shared" si="18"/>
        <v>ZZZZZZZ</v>
      </c>
      <c r="E129" s="15">
        <f t="shared" si="22"/>
        <v>8</v>
      </c>
      <c r="F129" s="15" t="str">
        <f t="shared" si="20"/>
        <v/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ZZZZZZZ</v>
      </c>
      <c r="C130" s="15">
        <f t="shared" si="19"/>
        <v>36</v>
      </c>
      <c r="D130" s="15" t="str">
        <f t="shared" si="18"/>
        <v>ZZZZZZZ</v>
      </c>
      <c r="E130" s="15">
        <f t="shared" si="22"/>
        <v>9</v>
      </c>
      <c r="F130" s="15" t="str">
        <f t="shared" si="20"/>
        <v/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ZZZZZZZ</v>
      </c>
      <c r="C131" s="15">
        <f t="shared" si="19"/>
        <v>36</v>
      </c>
      <c r="D131" s="15" t="str">
        <f t="shared" si="18"/>
        <v>ZZZZZZZ</v>
      </c>
      <c r="E131" s="15">
        <f t="shared" si="22"/>
        <v>10</v>
      </c>
      <c r="F131" s="15" t="str">
        <f t="shared" si="20"/>
        <v/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ZZZZZZZ</v>
      </c>
      <c r="C132" s="15">
        <f t="shared" si="19"/>
        <v>36</v>
      </c>
      <c r="D132" s="15" t="str">
        <f t="shared" si="18"/>
        <v>ZZZZZZZ</v>
      </c>
      <c r="E132" s="15">
        <f t="shared" si="22"/>
        <v>11</v>
      </c>
      <c r="F132" s="15" t="str">
        <f t="shared" si="20"/>
        <v/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ZZZZZZZ</v>
      </c>
      <c r="C133" s="15">
        <f t="shared" si="19"/>
        <v>36</v>
      </c>
      <c r="D133" s="15" t="str">
        <f t="shared" si="18"/>
        <v>ZZZZZZZ</v>
      </c>
      <c r="E133" s="15">
        <f t="shared" si="22"/>
        <v>12</v>
      </c>
      <c r="F133" s="15" t="str">
        <f t="shared" si="20"/>
        <v/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ZZZZZZZ</v>
      </c>
      <c r="C134" s="15">
        <f t="shared" si="19"/>
        <v>36</v>
      </c>
      <c r="D134" s="15" t="str">
        <f t="shared" si="18"/>
        <v>ZZZZZZZ</v>
      </c>
      <c r="E134" s="15">
        <f t="shared" si="22"/>
        <v>13</v>
      </c>
      <c r="F134" s="15" t="str">
        <f t="shared" si="20"/>
        <v/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ZZZZZZZ</v>
      </c>
      <c r="C135" s="15">
        <f t="shared" si="19"/>
        <v>36</v>
      </c>
      <c r="D135" s="15" t="str">
        <f t="shared" si="18"/>
        <v>ZZZZZZZ</v>
      </c>
      <c r="E135" s="15">
        <f t="shared" si="22"/>
        <v>14</v>
      </c>
      <c r="F135" s="15" t="str">
        <f t="shared" si="20"/>
        <v/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ZZZZZZZ</v>
      </c>
      <c r="C136" s="15">
        <f t="shared" si="19"/>
        <v>36</v>
      </c>
      <c r="D136" s="15" t="str">
        <f t="shared" si="18"/>
        <v>ZZZZZZZ</v>
      </c>
      <c r="E136" s="15">
        <f t="shared" si="22"/>
        <v>15</v>
      </c>
      <c r="F136" s="15" t="str">
        <f t="shared" si="20"/>
        <v/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ZZZZZZZ</v>
      </c>
      <c r="C137" s="15">
        <f t="shared" si="19"/>
        <v>36</v>
      </c>
      <c r="D137" s="15" t="str">
        <f t="shared" si="18"/>
        <v>ZZZZZZZ</v>
      </c>
      <c r="E137" s="15">
        <f t="shared" si="22"/>
        <v>16</v>
      </c>
      <c r="F137" s="15" t="str">
        <f t="shared" si="20"/>
        <v/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ZZZZZZZ</v>
      </c>
      <c r="C138" s="15">
        <f t="shared" si="19"/>
        <v>36</v>
      </c>
      <c r="D138" s="15" t="str">
        <f t="shared" si="18"/>
        <v>ZZZZZZZ</v>
      </c>
      <c r="E138" s="15">
        <f t="shared" si="22"/>
        <v>17</v>
      </c>
      <c r="F138" s="15" t="str">
        <f t="shared" si="20"/>
        <v/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ZZZZZZZ</v>
      </c>
      <c r="C139" s="15">
        <f t="shared" si="19"/>
        <v>36</v>
      </c>
      <c r="D139" s="15" t="str">
        <f t="shared" si="18"/>
        <v>ZZZZZZZ</v>
      </c>
      <c r="E139" s="15">
        <f t="shared" si="22"/>
        <v>18</v>
      </c>
      <c r="F139" s="15" t="str">
        <f t="shared" si="20"/>
        <v/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TUPRS TI Equity</v>
      </c>
      <c r="C160" s="15">
        <f>COUNTIF($B$160:$B$195,"&lt;="&amp;B160)</f>
        <v>18</v>
      </c>
      <c r="D160" s="15" t="str">
        <f>B160</f>
        <v>TUPRS TI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ARCLK TI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EREGL TI Equity</v>
      </c>
      <c r="C161" s="15">
        <f t="shared" ref="C161:C195" si="24">COUNTIF($B$160:$B$195,"&lt;="&amp;B161)</f>
        <v>4</v>
      </c>
      <c r="D161" s="15" t="str">
        <f t="shared" ref="D161:D195" si="25">B161</f>
        <v>EREGL TI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CCOLA TI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ISDMR TI Equity</v>
      </c>
      <c r="C162" s="15">
        <f t="shared" si="24"/>
        <v>7</v>
      </c>
      <c r="D162" s="15" t="str">
        <f t="shared" si="25"/>
        <v>ISDMR TI Equity</v>
      </c>
      <c r="E162" s="15">
        <f t="shared" ref="E162:E195" si="28">E161+1</f>
        <v>3</v>
      </c>
      <c r="F162" s="15" t="str">
        <f t="shared" si="26"/>
        <v>ENJSA TI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TTKOM TI Equity</v>
      </c>
      <c r="C163" s="15">
        <f t="shared" si="24"/>
        <v>16</v>
      </c>
      <c r="D163" s="15" t="str">
        <f t="shared" si="25"/>
        <v>TTKOM TI Equity</v>
      </c>
      <c r="E163" s="15">
        <f t="shared" si="28"/>
        <v>4</v>
      </c>
      <c r="F163" s="15" t="str">
        <f t="shared" si="26"/>
        <v>EREGL TI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PETKM TI Equity</v>
      </c>
      <c r="C164" s="15">
        <f t="shared" si="24"/>
        <v>9</v>
      </c>
      <c r="D164" s="15" t="str">
        <f t="shared" si="25"/>
        <v>PETKM TI Equity</v>
      </c>
      <c r="E164" s="15">
        <f t="shared" si="28"/>
        <v>5</v>
      </c>
      <c r="F164" s="15" t="str">
        <f t="shared" si="26"/>
        <v>FROTO TI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ENJSA TI Equity</v>
      </c>
      <c r="C165" s="15">
        <f t="shared" si="24"/>
        <v>3</v>
      </c>
      <c r="D165" s="15" t="str">
        <f t="shared" si="25"/>
        <v>ENJSA TI Equity</v>
      </c>
      <c r="E165" s="15">
        <f t="shared" si="28"/>
        <v>6</v>
      </c>
      <c r="F165" s="15" t="str">
        <f t="shared" si="26"/>
        <v>INDES TI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OTKAR TI Equity</v>
      </c>
      <c r="C166" s="15">
        <f t="shared" si="24"/>
        <v>8</v>
      </c>
      <c r="D166" s="15" t="str">
        <f t="shared" si="25"/>
        <v>OTKAR TI Equity</v>
      </c>
      <c r="E166" s="15">
        <f t="shared" si="28"/>
        <v>7</v>
      </c>
      <c r="F166" s="15" t="str">
        <f t="shared" si="26"/>
        <v>ISDMR TI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TCELL TI Equity</v>
      </c>
      <c r="C167" s="15">
        <f t="shared" si="24"/>
        <v>12</v>
      </c>
      <c r="D167" s="15" t="str">
        <f t="shared" si="25"/>
        <v>TCELL TI Equity</v>
      </c>
      <c r="E167" s="15">
        <f t="shared" si="28"/>
        <v>8</v>
      </c>
      <c r="F167" s="15" t="str">
        <f t="shared" si="26"/>
        <v>OTKAR TI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TOASO TI Equity</v>
      </c>
      <c r="C168" s="15">
        <f t="shared" si="24"/>
        <v>14</v>
      </c>
      <c r="D168" s="15" t="str">
        <f t="shared" si="25"/>
        <v>TOASO TI Equity</v>
      </c>
      <c r="E168" s="15">
        <f t="shared" si="28"/>
        <v>9</v>
      </c>
      <c r="F168" s="15" t="str">
        <f t="shared" si="26"/>
        <v>PETKM TI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FROTO TI Equity</v>
      </c>
      <c r="C169" s="15">
        <f t="shared" si="24"/>
        <v>5</v>
      </c>
      <c r="D169" s="15" t="str">
        <f t="shared" si="25"/>
        <v>FROTO TI Equity</v>
      </c>
      <c r="E169" s="15">
        <f t="shared" si="28"/>
        <v>10</v>
      </c>
      <c r="F169" s="15" t="str">
        <f t="shared" si="26"/>
        <v>SISE TI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TTRAK TI Equity</v>
      </c>
      <c r="C170" s="15">
        <f t="shared" si="24"/>
        <v>17</v>
      </c>
      <c r="D170" s="15" t="str">
        <f t="shared" si="25"/>
        <v>TTRAK TI Equity</v>
      </c>
      <c r="E170" s="15">
        <f t="shared" si="28"/>
        <v>11</v>
      </c>
      <c r="F170" s="15" t="str">
        <f t="shared" si="26"/>
        <v>TAVHL TI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TKFEN TI Equity</v>
      </c>
      <c r="C171" s="15">
        <f t="shared" si="24"/>
        <v>13</v>
      </c>
      <c r="D171" s="15" t="str">
        <f t="shared" si="25"/>
        <v>TKFEN TI Equity</v>
      </c>
      <c r="E171" s="15">
        <f t="shared" si="28"/>
        <v>12</v>
      </c>
      <c r="F171" s="15" t="str">
        <f t="shared" si="26"/>
        <v>TCELL TI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INDES TI Equity</v>
      </c>
      <c r="C172" s="15">
        <f t="shared" si="24"/>
        <v>6</v>
      </c>
      <c r="D172" s="15" t="str">
        <f t="shared" si="25"/>
        <v>INDES TI Equity</v>
      </c>
      <c r="E172" s="15">
        <f t="shared" si="28"/>
        <v>13</v>
      </c>
      <c r="F172" s="15" t="str">
        <f t="shared" si="26"/>
        <v>TKFEN TI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TAVHL TI Equity</v>
      </c>
      <c r="C173" s="15">
        <f t="shared" si="24"/>
        <v>11</v>
      </c>
      <c r="D173" s="15" t="str">
        <f t="shared" si="25"/>
        <v>TAVHL TI Equity</v>
      </c>
      <c r="E173" s="15">
        <f t="shared" si="28"/>
        <v>14</v>
      </c>
      <c r="F173" s="15" t="str">
        <f t="shared" si="26"/>
        <v>TOASO TI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SISE TI Equity</v>
      </c>
      <c r="C174" s="15">
        <f t="shared" si="24"/>
        <v>10</v>
      </c>
      <c r="D174" s="15" t="str">
        <f t="shared" si="25"/>
        <v>SISE TI Equity</v>
      </c>
      <c r="E174" s="15">
        <f t="shared" si="28"/>
        <v>15</v>
      </c>
      <c r="F174" s="15" t="str">
        <f t="shared" si="26"/>
        <v>TRKCM TI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TRKCM TI Equity</v>
      </c>
      <c r="C175" s="15">
        <f t="shared" si="24"/>
        <v>15</v>
      </c>
      <c r="D175" s="15" t="str">
        <f t="shared" si="25"/>
        <v>TRKCM TI Equity</v>
      </c>
      <c r="E175" s="15">
        <f t="shared" si="28"/>
        <v>16</v>
      </c>
      <c r="F175" s="15" t="str">
        <f t="shared" si="26"/>
        <v>TTKOM TI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CCOLA TI Equity</v>
      </c>
      <c r="C176" s="15">
        <f t="shared" si="24"/>
        <v>2</v>
      </c>
      <c r="D176" s="15" t="str">
        <f t="shared" si="25"/>
        <v>CCOLA TI Equity</v>
      </c>
      <c r="E176" s="15">
        <f t="shared" si="28"/>
        <v>17</v>
      </c>
      <c r="F176" s="15" t="str">
        <f t="shared" si="26"/>
        <v>TTRAK TI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ARCLK TI Equity</v>
      </c>
      <c r="C177" s="15">
        <f t="shared" si="24"/>
        <v>1</v>
      </c>
      <c r="D177" s="15" t="str">
        <f t="shared" si="25"/>
        <v>ARCLK TI Equity</v>
      </c>
      <c r="E177" s="15">
        <f t="shared" si="28"/>
        <v>18</v>
      </c>
      <c r="F177" s="15" t="str">
        <f t="shared" si="26"/>
        <v>TUPRS TI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TTRAK TI Equity</v>
      </c>
      <c r="C199" s="15">
        <f>COUNTIF($B$199:$B$234,"&lt;="&amp;B199)</f>
        <v>13</v>
      </c>
      <c r="D199" s="15" t="str">
        <f>B199</f>
        <v>TTRAK TI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AKBNK TI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ENKAI TI Equity</v>
      </c>
      <c r="C200" s="15">
        <f t="shared" ref="C200:C234" si="30">COUNTIF($B$199:$B$234,"&lt;="&amp;B200)</f>
        <v>2</v>
      </c>
      <c r="D200" s="15" t="str">
        <f t="shared" ref="D200:D234" si="31">B200</f>
        <v>ENKAI TI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ENKAI TI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KOZAA TI Equity</v>
      </c>
      <c r="C201" s="15">
        <f t="shared" si="30"/>
        <v>6</v>
      </c>
      <c r="D201" s="15" t="str">
        <f t="shared" si="31"/>
        <v>KOZAA TI Equity</v>
      </c>
      <c r="E201" s="15">
        <f t="shared" ref="E201:E234" si="34">E200+1</f>
        <v>3</v>
      </c>
      <c r="F201" s="15" t="str">
        <f t="shared" si="32"/>
        <v>GARAN TI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HEKTS TI Equity</v>
      </c>
      <c r="C202" s="15">
        <f t="shared" si="30"/>
        <v>4</v>
      </c>
      <c r="D202" s="15" t="str">
        <f t="shared" si="31"/>
        <v>HEKTS TI Equity</v>
      </c>
      <c r="E202" s="15">
        <f t="shared" si="34"/>
        <v>4</v>
      </c>
      <c r="F202" s="15" t="str">
        <f t="shared" si="32"/>
        <v>HEKTS TI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KCHOL TI Equity</v>
      </c>
      <c r="C203" s="15">
        <f t="shared" si="30"/>
        <v>5</v>
      </c>
      <c r="D203" s="15" t="str">
        <f t="shared" si="31"/>
        <v>KCHOL TI Equity</v>
      </c>
      <c r="E203" s="15">
        <f t="shared" si="34"/>
        <v>5</v>
      </c>
      <c r="F203" s="15" t="str">
        <f t="shared" si="32"/>
        <v>KCHOL TI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MGROS TI Equity</v>
      </c>
      <c r="C204" s="15">
        <f t="shared" si="30"/>
        <v>10</v>
      </c>
      <c r="D204" s="15" t="str">
        <f t="shared" si="31"/>
        <v>MGROS TI Equity</v>
      </c>
      <c r="E204" s="15">
        <f t="shared" si="34"/>
        <v>6</v>
      </c>
      <c r="F204" s="15" t="str">
        <f t="shared" si="32"/>
        <v>KOZAA TI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KOZAL TI Equity</v>
      </c>
      <c r="C205" s="15">
        <f t="shared" si="30"/>
        <v>7</v>
      </c>
      <c r="D205" s="15" t="str">
        <f t="shared" si="31"/>
        <v>KOZAL TI Equity</v>
      </c>
      <c r="E205" s="15">
        <f t="shared" si="34"/>
        <v>7</v>
      </c>
      <c r="F205" s="15" t="str">
        <f t="shared" si="32"/>
        <v>KOZAL TI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YKBNK TI Equity</v>
      </c>
      <c r="C206" s="15">
        <f t="shared" si="30"/>
        <v>14</v>
      </c>
      <c r="D206" s="15" t="str">
        <f t="shared" si="31"/>
        <v>YKBNK TI Equity</v>
      </c>
      <c r="E206" s="15">
        <f t="shared" si="34"/>
        <v>8</v>
      </c>
      <c r="F206" s="15" t="str">
        <f t="shared" si="32"/>
        <v>KRDMD TI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MAVI TI Equity</v>
      </c>
      <c r="C207" s="15">
        <f t="shared" si="30"/>
        <v>9</v>
      </c>
      <c r="D207" s="15" t="str">
        <f t="shared" si="31"/>
        <v>MAVI TI Equity</v>
      </c>
      <c r="E207" s="15">
        <f t="shared" si="34"/>
        <v>9</v>
      </c>
      <c r="F207" s="15" t="str">
        <f t="shared" si="32"/>
        <v>MAVI TI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TCELL TI Equity</v>
      </c>
      <c r="C208" s="15">
        <f t="shared" si="30"/>
        <v>12</v>
      </c>
      <c r="D208" s="15" t="str">
        <f t="shared" si="31"/>
        <v>TCELL TI Equity</v>
      </c>
      <c r="E208" s="15">
        <f t="shared" si="34"/>
        <v>10</v>
      </c>
      <c r="F208" s="15" t="str">
        <f t="shared" si="32"/>
        <v>MGROS TI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GARAN TI Equity</v>
      </c>
      <c r="C209" s="15">
        <f t="shared" si="30"/>
        <v>3</v>
      </c>
      <c r="D209" s="15" t="str">
        <f t="shared" si="31"/>
        <v>GARAN TI Equity</v>
      </c>
      <c r="E209" s="15">
        <f t="shared" si="34"/>
        <v>11</v>
      </c>
      <c r="F209" s="15" t="str">
        <f t="shared" si="32"/>
        <v>TAVHL TI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AKBNK TI Equity</v>
      </c>
      <c r="C210" s="15">
        <f t="shared" si="30"/>
        <v>1</v>
      </c>
      <c r="D210" s="15" t="str">
        <f t="shared" si="31"/>
        <v>AKBNK TI Equity</v>
      </c>
      <c r="E210" s="15">
        <f t="shared" si="34"/>
        <v>12</v>
      </c>
      <c r="F210" s="15" t="str">
        <f t="shared" si="32"/>
        <v>TCELL TI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TTRAK TI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YKBNK TI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TAVHL TI Equity</v>
      </c>
      <c r="C217" s="15">
        <f t="shared" si="30"/>
        <v>11</v>
      </c>
      <c r="D217" s="15" t="str">
        <f t="shared" si="31"/>
        <v>TAVHL TI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KRDMD TI Equity</v>
      </c>
      <c r="C218" s="15">
        <f t="shared" si="30"/>
        <v>8</v>
      </c>
      <c r="D218" s="15" t="str">
        <f t="shared" si="31"/>
        <v>KRDMD TI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18.02.2020</Description0>
    <SirketAnalist xmlns="68a7fc7a-53da-488b-91fa-18c291982698" xsi:nil="true"/>
    <ReportSubCategory xmlns="68a7fc7a-53da-488b-91fa-18c291982698" xsi:nil="true"/>
    <ReportDate xmlns="380cdb1d-a242-4ca6-832c-91492035c7e4">2020-02-18T05:54:50+00:00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3F4D3EFA-29D7-4B33-BBA5-96DE52104335}"/>
</file>

<file path=customXml/itemProps2.xml><?xml version="1.0" encoding="utf-8"?>
<ds:datastoreItem xmlns:ds="http://schemas.openxmlformats.org/officeDocument/2006/customXml" ds:itemID="{89CA7445-D381-4EBC-B2C3-0955D8EFA58A}"/>
</file>

<file path=customXml/itemProps3.xml><?xml version="1.0" encoding="utf-8"?>
<ds:datastoreItem xmlns:ds="http://schemas.openxmlformats.org/officeDocument/2006/customXml" ds:itemID="{9C535410-7D40-4AE7-912A-B617BA5C7F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18.02.2020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2020-02-18T05:38:51Z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