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gH47W1O4L3l1S6uQDSmMnmG/2amdvHba1m6afja0v0sT49dQq4kUb6lzZueJQq0vbpEaIyxHxI9pXMZh7xhi7g==" workbookSaltValue="nOLe+gaVkuKNXI3Yb1vVn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AB186" i="16" s="1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AB206" i="16" s="1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AC34" i="14" s="1"/>
  <c r="S35" i="14"/>
  <c r="AC35" i="14" s="1"/>
  <c r="S36" i="14"/>
  <c r="S37" i="14"/>
  <c r="AC37" i="14" s="1"/>
  <c r="S38" i="14"/>
  <c r="AC38" i="14" s="1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Z330" i="12" s="1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Z378" i="12" s="1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N40" i="15" s="1"/>
  <c r="AL41" i="15"/>
  <c r="AL42" i="15"/>
  <c r="AN42" i="15" s="1"/>
  <c r="AL43" i="15"/>
  <c r="AN43" i="15" s="1"/>
  <c r="AL44" i="15"/>
  <c r="AN44" i="15" s="1"/>
  <c r="AL45" i="15"/>
  <c r="AN45" i="15" s="1"/>
  <c r="AL46" i="15"/>
  <c r="AN46" i="15" s="1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S50" i="16"/>
  <c r="S51" i="16"/>
  <c r="S52" i="16"/>
  <c r="S53" i="16"/>
  <c r="S54" i="16"/>
  <c r="S55" i="16"/>
  <c r="AC55" i="16" s="1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AC121" i="16" s="1"/>
  <c r="S122" i="16"/>
  <c r="S123" i="16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S141" i="16"/>
  <c r="S142" i="16"/>
  <c r="S143" i="16"/>
  <c r="AC143" i="16" s="1"/>
  <c r="S144" i="16"/>
  <c r="S145" i="16"/>
  <c r="S146" i="16"/>
  <c r="S147" i="16"/>
  <c r="S148" i="16"/>
  <c r="S149" i="16"/>
  <c r="S150" i="16"/>
  <c r="S151" i="16"/>
  <c r="AC151" i="16" s="1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AC239" i="16" s="1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N462" i="12" s="1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Z68" i="15" s="1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M54" i="16" s="1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M158" i="16" s="1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M193" i="16" s="1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AC14" i="12" s="1"/>
  <c r="S15" i="12"/>
  <c r="AC15" i="12" s="1"/>
  <c r="S16" i="12"/>
  <c r="S17" i="12"/>
  <c r="AC17" i="12" s="1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AC29" i="12" s="1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AC41" i="12" s="1"/>
  <c r="S42" i="12"/>
  <c r="S43" i="12"/>
  <c r="AC43" i="12" s="1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AC55" i="12" s="1"/>
  <c r="S56" i="12"/>
  <c r="AC56" i="12" s="1"/>
  <c r="S57" i="12"/>
  <c r="AC57" i="12" s="1"/>
  <c r="S58" i="12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AC66" i="12" s="1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AC76" i="12" s="1"/>
  <c r="S77" i="12"/>
  <c r="AC77" i="12" s="1"/>
  <c r="S78" i="12"/>
  <c r="AC78" i="12" s="1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AC98" i="12" s="1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AC141" i="12" s="1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S164" i="12"/>
  <c r="AC164" i="12" s="1"/>
  <c r="S165" i="12"/>
  <c r="AC165" i="12" s="1"/>
  <c r="S166" i="12"/>
  <c r="AC166" i="12" s="1"/>
  <c r="S167" i="12"/>
  <c r="S168" i="12"/>
  <c r="AC168" i="12" s="1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AC180" i="12" s="1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AC230" i="12" s="1"/>
  <c r="S231" i="12"/>
  <c r="S232" i="12"/>
  <c r="AC232" i="12" s="1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AC267" i="12" s="1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AC300" i="12" s="1"/>
  <c r="S301" i="12"/>
  <c r="AC301" i="12" s="1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AC333" i="12" s="1"/>
  <c r="S334" i="12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AC365" i="12" s="1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AC385" i="12" s="1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AC396" i="12" s="1"/>
  <c r="S397" i="12"/>
  <c r="S398" i="12"/>
  <c r="AC398" i="12" s="1"/>
  <c r="S399" i="12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AC432" i="12" s="1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AC463" i="12" s="1"/>
  <c r="S464" i="12"/>
  <c r="S465" i="12"/>
  <c r="S466" i="12"/>
  <c r="S467" i="12"/>
  <c r="S468" i="12"/>
  <c r="AC468" i="12" s="1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AC504" i="12" s="1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N51" i="16" s="1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AD234" i="16" s="1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AB98" i="12" s="1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AB135" i="12" s="1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AB257" i="12" s="1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AB363" i="12" s="1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AB438" i="12" s="1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AB463" i="12" s="1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N14" i="13" s="1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Z57" i="16" s="1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AD242" i="12" s="1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AB101" i="15" s="1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AN504" i="12" l="1"/>
  <c r="AD198" i="16"/>
  <c r="AD74" i="12"/>
  <c r="AC49" i="16"/>
  <c r="AC101" i="12"/>
  <c r="AC442" i="12"/>
  <c r="AC58" i="12"/>
  <c r="AB238" i="16"/>
  <c r="AD99" i="15"/>
  <c r="AN33" i="13"/>
  <c r="AD61" i="16"/>
  <c r="AC52" i="16"/>
  <c r="AC34" i="16"/>
  <c r="AD40" i="12"/>
  <c r="AC92" i="16"/>
  <c r="AC19" i="13"/>
  <c r="AD17" i="13"/>
  <c r="AD336" i="12"/>
  <c r="AC291" i="12"/>
  <c r="AN435" i="12"/>
  <c r="AC399" i="12"/>
  <c r="AC209" i="12"/>
  <c r="AC142" i="16"/>
  <c r="AC123" i="16"/>
  <c r="AC283" i="12"/>
  <c r="AC70" i="15"/>
  <c r="AC200" i="12"/>
  <c r="AC140" i="16"/>
  <c r="Z217" i="16"/>
  <c r="AC163" i="12"/>
  <c r="AB163" i="12"/>
  <c r="Z193" i="12"/>
  <c r="AB111" i="12"/>
  <c r="Z150" i="12"/>
  <c r="AC46" i="14"/>
  <c r="AN198" i="16"/>
  <c r="AC350" i="12"/>
  <c r="AC268" i="12"/>
  <c r="AC242" i="16"/>
  <c r="AN168" i="16"/>
  <c r="AC422" i="12"/>
  <c r="AN193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I140" i="12" s="1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E31" i="13" s="1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Q393" i="12"/>
  <c r="AF393" i="12"/>
  <c r="Q369" i="12"/>
  <c r="AE369" i="12" s="1"/>
  <c r="AF369" i="12"/>
  <c r="Q337" i="12"/>
  <c r="AE337" i="12" s="1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M105" i="12" s="1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M298" i="12" s="1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M499" i="12" s="1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M350" i="12" s="1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M261" i="12" s="1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M40" i="12" s="1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M380" i="12" s="1"/>
  <c r="AK396" i="12"/>
  <c r="AM396" i="12" s="1"/>
  <c r="AK412" i="12"/>
  <c r="AK428" i="12"/>
  <c r="AM428" i="12" s="1"/>
  <c r="AK444" i="12"/>
  <c r="AM444" i="12" s="1"/>
  <c r="AK460" i="12"/>
  <c r="AM460" i="12" s="1"/>
  <c r="AK476" i="12"/>
  <c r="AM476" i="12" s="1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AE23" i="16" s="1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E31" i="16" s="1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I68" i="15" s="1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E301" i="12" s="1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I84" i="16" s="1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I100" i="16" s="1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E283" i="12" s="1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E15" i="15" s="1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Q115" i="16"/>
  <c r="AF115" i="16"/>
  <c r="AF107" i="16"/>
  <c r="Q107" i="16"/>
  <c r="AE107" i="16" s="1"/>
  <c r="Q99" i="16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E18" i="15" l="1"/>
  <c r="AE38" i="14"/>
  <c r="AE41" i="15"/>
  <c r="AM399" i="12"/>
  <c r="AE425" i="12"/>
  <c r="AI352" i="12"/>
  <c r="AM86" i="12"/>
  <c r="AE99" i="16"/>
  <c r="AE72" i="12"/>
  <c r="AE57" i="12"/>
  <c r="AE191" i="16"/>
  <c r="AE215" i="16"/>
  <c r="AE140" i="12"/>
  <c r="AE473" i="12"/>
  <c r="AE123" i="16"/>
  <c r="AE316" i="12"/>
  <c r="AM293" i="12"/>
  <c r="AM244" i="12"/>
  <c r="AE298" i="12"/>
  <c r="AI248" i="16"/>
  <c r="AI95" i="16"/>
  <c r="AE66" i="16"/>
  <c r="AE56" i="12"/>
  <c r="AM151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E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26" i="3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Y103" i="3" s="1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Y99" i="3" s="1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M47" i="3" s="1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M38" i="3" s="1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M97" i="3" s="1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AA74" i="3" s="1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M61" i="3" s="1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D56" i="3" s="1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AD54" i="3" s="1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M105" i="3" s="1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M46" i="3" s="1"/>
  <c r="AK45" i="3"/>
  <c r="AM45" i="3" s="1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D47" i="3" l="1"/>
  <c r="Y67" i="3"/>
  <c r="AN99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E89" i="3" s="1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E34" i="3" s="1"/>
  <c r="AF34" i="3"/>
  <c r="Q93" i="3"/>
  <c r="AF93" i="3"/>
  <c r="Q64" i="3"/>
  <c r="AF64" i="3"/>
  <c r="B178" i="7"/>
  <c r="D178" i="7" s="1"/>
  <c r="B153" i="7"/>
  <c r="D153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B142" i="7" l="1"/>
  <c r="D142" i="7" s="1"/>
  <c r="B143" i="7"/>
  <c r="D143" i="7" s="1"/>
  <c r="B156" i="7"/>
  <c r="D156" i="7" s="1"/>
  <c r="B150" i="7"/>
  <c r="D150" i="7" s="1"/>
  <c r="B151" i="7"/>
  <c r="D151" i="7" s="1"/>
  <c r="B140" i="7"/>
  <c r="D140" i="7" s="1"/>
  <c r="B154" i="7"/>
  <c r="D154" i="7" s="1"/>
  <c r="B144" i="7"/>
  <c r="D144" i="7" s="1"/>
  <c r="B146" i="7"/>
  <c r="D146" i="7" s="1"/>
  <c r="AE94" i="3"/>
  <c r="AE88" i="3"/>
  <c r="B148" i="7"/>
  <c r="B152" i="7"/>
  <c r="D152" i="7" s="1"/>
  <c r="B157" i="7"/>
  <c r="D157" i="7" s="1"/>
  <c r="AE32" i="3"/>
  <c r="B147" i="7"/>
  <c r="D147" i="7" s="1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D148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<sst xmlns="http://schemas.openxmlformats.org/spreadsheetml/2006/main" count="6888" uniqueCount="2258">
  <si>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</si>
  <si>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</si>
  <si>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</si>
  <si>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</si>
  <si>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</si>
  <si>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</si>
  <si>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</si>
  <si>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</si>
  <si>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</si>
  <si>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</si>
  <si>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</si>
  <si>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</si>
  <si>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</si>
  <si>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</si>
  <si>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</si>
  <si>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</si>
  <si>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</si>
  <si>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</si>
  <si>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</si>
  <si>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</si>
  <si>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</si>
  <si>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</si>
  <si>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</si>
  <si>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</si>
  <si>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</si>
  <si>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</si>
  <si>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</si>
  <si>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</si>
  <si>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</si>
  <si>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</si>
  <si>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</si>
  <si>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</si>
  <si>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</si>
  <si>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</si>
  <si>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</si>
  <si>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</si>
  <si>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</si>
  <si>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</si>
  <si>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</si>
  <si>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</si>
  <si>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</si>
  <si>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</si>
  <si>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</si>
  <si>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</si>
  <si>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</si>
  <si>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</si>
  <si>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</si>
  <si>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</si>
  <si>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</si>
  <si>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</si>
  <si>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</si>
  <si>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</si>
  <si>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</si>
  <si>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</si>
  <si>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</si>
  <si>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</si>
  <si>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</si>
  <si>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</si>
  <si>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</si>
  <si>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</si>
  <si>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</si>
  <si>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</si>
  <si>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</si>
  <si>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</si>
  <si>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</si>
  <si>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</si>
  <si>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</si>
  <si>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</si>
  <si>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</si>
  <si>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</si>
  <si>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</si>
  <si>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</si>
  <si>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</si>
  <si>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</si>
  <si>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</si>
  <si>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</si>
  <si>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</si>
  <si>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</si>
  <si>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</si>
  <si>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</si>
  <si>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</si>
  <si>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</si>
  <si>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</si>
  <si>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</si>
  <si>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</si>
  <si>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</si>
  <si>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</si>
  <si>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</si>
  <si>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</si>
  <si>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</si>
  <si>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</si>
  <si>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</si>
  <si>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</si>
  <si>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</si>
  <si>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</si>
  <si>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</si>
  <si>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</si>
  <si>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</si>
  <si>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</si>
  <si>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</si>
  <si>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</si>
  <si>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</si>
  <si>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</si>
  <si>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</si>
  <si>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</si>
  <si>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</si>
  <si>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</si>
  <si>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</si>
  <si>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</si>
  <si>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</si>
  <si>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</si>
  <si>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</si>
  <si>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</si>
  <si>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</si>
  <si>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</si>
  <si>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</si>
  <si>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</si>
  <si>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</si>
  <si>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</si>
  <si>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</si>
  <si>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</si>
  <si>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</si>
  <si>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</si>
  <si>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</si>
  <si>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</si>
  <si>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</si>
  <si>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</si>
  <si>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</si>
  <si>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</si>
  <si>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</si>
  <si>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</si>
  <si>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</si>
  <si>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</si>
  <si>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</si>
  <si>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</si>
  <si>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</si>
  <si>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</si>
  <si>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</si>
  <si>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</si>
  <si>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</si>
  <si>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</si>
  <si>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</si>
  <si>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</si>
  <si>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</si>
  <si>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</si>
  <si>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</si>
  <si>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</si>
  <si>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</si>
  <si>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</si>
  <si>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</si>
  <si>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</si>
  <si>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</si>
  <si>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</si>
  <si>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</si>
  <si>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</si>
  <si>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</si>
  <si>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</si>
  <si>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</si>
  <si>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</si>
  <si>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</si>
  <si>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</si>
  <si>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</si>
  <si>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</si>
  <si>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</si>
  <si>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</si>
  <si>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</si>
  <si>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</si>
  <si>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</si>
  <si>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</si>
  <si>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</si>
  <si>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</si>
  <si>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</si>
  <si>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</si>
  <si>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</si>
  <si>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</si>
  <si>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</si>
  <si>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</si>
  <si>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</si>
  <si>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</si>
  <si>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</si>
  <si>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</si>
  <si>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</si>
  <si>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</si>
  <si>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</si>
  <si>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</si>
  <si>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</si>
  <si>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</si>
  <si>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</si>
  <si>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</si>
  <si>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</si>
  <si>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</si>
  <si>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</si>
  <si>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</si>
  <si>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</si>
  <si>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</si>
  <si>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</si>
  <si>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</si>
  <si>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</si>
  <si>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</si>
  <si>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</si>
  <si>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</si>
  <si>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</si>
  <si>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</si>
  <si>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</si>
  <si>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</si>
  <si>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</si>
  <si>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</si>
  <si>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</si>
  <si>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</si>
  <si>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</si>
  <si>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</si>
  <si>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</si>
  <si>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</si>
  <si>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</si>
  <si>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</si>
  <si>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</si>
  <si>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</si>
  <si>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</si>
  <si>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</si>
  <si>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</si>
  <si>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</si>
  <si>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</si>
  <si>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</si>
  <si>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</si>
  <si>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</si>
  <si>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</si>
  <si>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</si>
  <si>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</si>
  <si>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</si>
  <si>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</si>
  <si>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</si>
  <si>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</si>
  <si>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</si>
  <si>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</si>
  <si>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</si>
  <si>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</si>
  <si>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</si>
  <si>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</si>
  <si>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</si>
  <si>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</si>
  <si>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</si>
  <si>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</si>
  <si>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</si>
  <si>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</si>
  <si>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</si>
  <si>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</si>
  <si>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</si>
  <si>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</si>
  <si>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</si>
  <si>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</si>
  <si>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</si>
  <si>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</si>
  <si>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</si>
  <si>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</si>
  <si>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</si>
  <si>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</si>
  <si>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</si>
  <si>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</si>
  <si>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</si>
  <si>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</si>
  <si>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</si>
  <si>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</si>
  <si>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</si>
  <si>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</si>
  <si>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</si>
  <si>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</si>
  <si>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</si>
  <si>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</si>
  <si>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</si>
  <si>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</si>
  <si>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</si>
  <si>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</si>
  <si>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</si>
  <si>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</si>
  <si>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</si>
  <si>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</si>
  <si>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</si>
  <si>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</si>
  <si>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</si>
  <si>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</si>
  <si>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</si>
  <si>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</si>
  <si>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</si>
  <si>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</si>
  <si>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</si>
  <si>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</si>
  <si>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</si>
  <si>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</si>
  <si>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</si>
  <si>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</si>
  <si>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</si>
  <si>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</si>
  <si>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</si>
  <si>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</si>
  <si>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</si>
  <si>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</si>
  <si>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</si>
  <si>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</si>
  <si>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</si>
  <si>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</si>
  <si>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</si>
  <si>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</si>
  <si>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</si>
  <si>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</si>
  <si>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</si>
  <si>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</si>
  <si>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</si>
  <si>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</si>
  <si>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</si>
  <si>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</si>
  <si>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</si>
  <si>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</si>
  <si>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</si>
  <si>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</si>
  <si>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</si>
  <si>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</si>
  <si>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</si>
  <si>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</si>
  <si>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</si>
  <si>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</si>
  <si>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</si>
  <si>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</si>
  <si>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</si>
  <si>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</si>
  <si>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</si>
  <si>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</si>
  <si>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</si>
  <si>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</si>
  <si>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</si>
  <si>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</si>
  <si>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</si>
  <si>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</si>
  <si>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</si>
  <si>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</si>
  <si>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</si>
  <si>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</si>
  <si>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</si>
  <si>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</si>
  <si>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</si>
  <si>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</si>
  <si>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</si>
  <si>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</si>
  <si>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</si>
  <si>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</si>
  <si>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</si>
  <si>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</si>
  <si>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</si>
  <si>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</si>
  <si>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</si>
  <si>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</si>
  <si>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</si>
  <si>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</si>
  <si>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</si>
  <si>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</si>
  <si>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</si>
  <si>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</si>
  <si>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</si>
  <si>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</si>
  <si>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</si>
  <si>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</si>
  <si>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</si>
  <si>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</si>
  <si>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</si>
  <si>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</si>
  <si>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</si>
  <si>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</si>
  <si>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</si>
  <si>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</si>
  <si>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</si>
  <si>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</si>
  <si>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</si>
  <si>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</si>
  <si>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</si>
  <si>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</si>
  <si>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</si>
  <si>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</si>
  <si>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</si>
  <si>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</si>
  <si>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</si>
  <si>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</si>
  <si>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</si>
  <si>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</si>
  <si>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</si>
  <si>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</si>
  <si>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</si>
  <si>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</si>
  <si>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</si>
  <si>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</si>
  <si>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</si>
  <si>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</si>
  <si>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</si>
  <si>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</si>
  <si>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</si>
  <si>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</si>
  <si>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</si>
  <si>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</si>
  <si>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</si>
  <si>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</si>
  <si>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</si>
  <si>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</si>
  <si>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</si>
  <si>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</si>
  <si>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</si>
  <si>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</si>
  <si>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</si>
  <si>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</si>
  <si>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</si>
  <si>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</si>
  <si>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</si>
  <si>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</si>
  <si>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</si>
  <si>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</si>
  <si>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</si>
  <si>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</si>
  <si>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</si>
  <si>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</si>
  <si>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</si>
  <si>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</si>
  <si>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</si>
  <si>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</si>
  <si>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</si>
  <si>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</si>
  <si>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</si>
  <si>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</si>
  <si>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</si>
  <si>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</si>
  <si>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</si>
  <si>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</si>
  <si>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</si>
  <si>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</si>
  <si>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</si>
  <si>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</si>
  <si>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</si>
  <si>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</si>
  <si>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</si>
  <si>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</si>
  <si>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</si>
  <si>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</si>
  <si>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</si>
  <si>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</si>
  <si>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</si>
  <si>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</si>
  <si>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</si>
  <si>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</si>
  <si>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</si>
  <si>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</si>
  <si>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</si>
  <si>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</si>
  <si>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</si>
  <si>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</si>
  <si>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</si>
  <si>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</si>
  <si>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</si>
  <si>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</si>
  <si>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</si>
  <si>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</si>
  <si>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</si>
  <si>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</si>
  <si>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</si>
  <si>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</si>
  <si>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</si>
  <si>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</si>
  <si>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</si>
  <si>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</si>
  <si>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</si>
  <si>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</si>
  <si>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</si>
  <si>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</si>
  <si>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</si>
  <si>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</si>
  <si>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</si>
  <si>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</si>
  <si>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</si>
  <si>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</si>
  <si>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</si>
  <si>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</si>
  <si>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</si>
  <si>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</si>
  <si>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</si>
  <si>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</si>
  <si>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</si>
  <si>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</si>
  <si>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</si>
  <si>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</si>
  <si>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</si>
  <si>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</si>
  <si>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</si>
  <si>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</si>
  <si>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</si>
  <si>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</si>
  <si>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</si>
  <si>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</si>
  <si>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</si>
  <si>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</si>
  <si>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</si>
  <si>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</si>
  <si>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</si>
  <si>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</si>
  <si>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</si>
  <si>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</si>
  <si>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</si>
  <si>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</si>
  <si>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</si>
  <si>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</si>
  <si>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</si>
  <si>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</si>
  <si>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</si>
  <si>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</si>
  <si>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</si>
  <si>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</si>
  <si>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</si>
  <si>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</si>
  <si>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</si>
  <si>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</si>
  <si>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</si>
  <si>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</si>
  <si>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</si>
  <si>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</si>
  <si>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</si>
  <si>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</si>
  <si>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</si>
  <si>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</si>
  <si>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</si>
  <si>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</si>
  <si>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</si>
  <si>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</si>
  <si>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</si>
  <si>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</si>
  <si>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</si>
  <si>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</si>
  <si>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</si>
  <si>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</si>
  <si>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</si>
  <si>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</si>
  <si>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</si>
  <si>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</si>
  <si>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</si>
  <si>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</si>
  <si>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</si>
  <si>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</si>
  <si>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</si>
  <si>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</si>
  <si>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</si>
  <si>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</si>
  <si>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</si>
  <si>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</si>
  <si>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</si>
  <si>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</si>
  <si>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</si>
  <si>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</si>
  <si>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</si>
  <si>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</si>
  <si>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</si>
  <si>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</si>
  <si>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</si>
  <si>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</si>
  <si>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</si>
  <si>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</si>
  <si>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</si>
  <si>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</si>
  <si>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</si>
  <si>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</si>
  <si>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</si>
  <si>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</si>
  <si>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</si>
  <si>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</si>
  <si>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</si>
  <si>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</si>
  <si>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</si>
  <si>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</si>
  <si>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</si>
  <si>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</si>
  <si>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</si>
  <si>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</si>
  <si>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</si>
  <si>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</si>
  <si>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</si>
  <si>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</si>
  <si>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</si>
  <si>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</si>
  <si>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</si>
  <si>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</si>
  <si>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</si>
  <si>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</si>
  <si>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</si>
  <si>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</si>
  <si>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</si>
  <si>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</si>
  <si>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</si>
  <si>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</si>
  <si>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</si>
  <si>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</si>
  <si>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</si>
  <si>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</si>
  <si>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</si>
  <si>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</si>
  <si>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</si>
  <si>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</si>
  <si>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</si>
  <si>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</si>
  <si>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</si>
  <si>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</si>
  <si>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</si>
  <si>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</si>
  <si>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</si>
  <si>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</si>
  <si>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</si>
  <si>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</si>
  <si>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</si>
  <si>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</si>
  <si>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</si>
  <si>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</si>
  <si>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</si>
  <si>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</si>
  <si>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</si>
  <si>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</si>
  <si>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</si>
  <si>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</si>
  <si>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</si>
  <si>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</si>
  <si>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</si>
  <si>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</si>
  <si>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</si>
  <si>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</si>
  <si>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</si>
  <si>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</si>
  <si>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</si>
  <si>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</si>
  <si>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</si>
  <si>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</si>
  <si>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</si>
  <si>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</si>
  <si>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</si>
  <si>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</si>
  <si>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</si>
  <si>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</si>
  <si>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</si>
  <si>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</si>
  <si>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</si>
  <si>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</si>
  <si>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</si>
  <si>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</si>
  <si>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</si>
  <si>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</si>
  <si>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</si>
  <si>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</si>
  <si>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</si>
  <si>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</si>
  <si>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</si>
  <si>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</si>
  <si>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</si>
  <si>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</si>
  <si>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</si>
  <si>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</si>
  <si>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</si>
  <si>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</si>
  <si>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</si>
  <si>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</si>
  <si>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</si>
  <si>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</si>
  <si>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</si>
  <si>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</si>
  <si>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</si>
  <si>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</si>
  <si>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</si>
  <si>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</si>
  <si>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</si>
  <si>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</si>
  <si>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</si>
  <si>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</si>
  <si>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</si>
  <si>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</si>
  <si>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</si>
  <si>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</si>
  <si>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</si>
  <si>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</si>
  <si>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</si>
  <si>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</si>
  <si>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</si>
  <si>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</si>
  <si>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</si>
  <si>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</si>
  <si>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</si>
  <si>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</si>
  <si>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</si>
  <si>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</si>
  <si>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</si>
  <si>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</si>
  <si>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</si>
  <si>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</si>
  <si>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</si>
  <si>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</si>
  <si>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</si>
  <si>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</si>
  <si>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</si>
  <si>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</si>
  <si>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</si>
  <si>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</si>
  <si>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</si>
  <si>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</si>
  <si>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</si>
  <si>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</si>
  <si>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</si>
  <si>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</si>
  <si>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</si>
  <si>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</si>
  <si>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</si>
  <si>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</si>
  <si>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</si>
  <si>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</si>
  <si>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</si>
  <si>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</si>
  <si>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</si>
  <si>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</si>
  <si>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</si>
  <si>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</si>
  <si>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</si>
  <si>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</si>
  <si>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</si>
  <si>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</si>
  <si>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</si>
  <si>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</si>
  <si>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</si>
  <si>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</si>
  <si>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</si>
  <si>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</si>
  <si>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</si>
  <si>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</si>
  <si>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</si>
  <si>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</si>
  <si>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</si>
  <si>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</si>
  <si>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</si>
  <si>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</si>
  <si>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</si>
  <si>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</si>
  <si>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</si>
  <si>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</si>
  <si>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</si>
  <si>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</si>
  <si>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</si>
  <si>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</si>
  <si>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</si>
  <si>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</si>
  <si>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</si>
  <si>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</si>
  <si>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</si>
  <si>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</si>
  <si>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</si>
  <si>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</si>
  <si>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</si>
  <si>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</si>
  <si>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</si>
  <si>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</si>
  <si>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</si>
  <si>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</si>
  <si>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</si>
  <si>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</si>
  <si>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</si>
  <si>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</si>
  <si>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</si>
  <si>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</si>
  <si>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</si>
  <si>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</si>
  <si>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</si>
  <si>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</si>
  <si>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</si>
  <si>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</si>
  <si>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</si>
  <si>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</si>
  <si>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</si>
  <si>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</si>
  <si>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</si>
  <si>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</si>
  <si>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</si>
  <si>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</si>
  <si>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</si>
  <si>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</si>
  <si>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</si>
  <si>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</si>
  <si>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</si>
  <si>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</si>
  <si>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</si>
  <si>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</si>
  <si>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</si>
  <si>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</si>
  <si>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</si>
  <si>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</si>
  <si>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</si>
  <si>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</si>
  <si>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</si>
  <si>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</si>
  <si>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</si>
  <si>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</si>
  <si>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</si>
  <si>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</si>
  <si>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</si>
  <si>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</si>
  <si>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</si>
  <si>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</si>
  <si>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</si>
  <si>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</si>
  <si>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</si>
  <si>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</si>
  <si>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</si>
  <si>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</si>
  <si>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</si>
  <si>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</si>
  <si>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</si>
  <si>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</si>
  <si>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</si>
  <si>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</si>
  <si>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</si>
  <si>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</si>
  <si>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</si>
  <si>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</si>
  <si>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</si>
  <si>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</si>
  <si>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</si>
  <si>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</si>
  <si>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</si>
  <si>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</si>
  <si>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</si>
  <si>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</si>
  <si>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</si>
  <si>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</si>
  <si>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</si>
  <si>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</si>
  <si>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</si>
  <si>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</si>
  <si>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</si>
  <si>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</si>
  <si>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</si>
  <si>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</si>
  <si>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</si>
  <si>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</si>
  <si>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</si>
  <si>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</si>
  <si>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</si>
  <si>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</si>
  <si>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</si>
  <si>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</si>
  <si>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</si>
  <si>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</si>
  <si>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</si>
  <si>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</si>
  <si>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</si>
  <si>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</si>
  <si>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</si>
  <si>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</si>
  <si>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</si>
  <si>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</si>
  <si>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</si>
  <si>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</si>
  <si>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</si>
  <si>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</si>
  <si>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</si>
  <si>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</si>
  <si>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</si>
  <si>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</si>
  <si>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</si>
  <si>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</si>
  <si>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</si>
  <si>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</si>
  <si>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</si>
  <si>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</si>
  <si>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</si>
  <si>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</si>
  <si>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</si>
  <si>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</si>
  <si>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</si>
  <si>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</si>
  <si>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</si>
  <si>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</si>
  <si>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</si>
  <si>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</si>
  <si>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</si>
  <si>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</si>
  <si>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</si>
  <si>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</si>
  <si>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</si>
  <si>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</si>
  <si>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</si>
  <si>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</si>
  <si>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</si>
  <si>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</si>
  <si>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</si>
  <si>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</si>
  <si>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</si>
  <si>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</si>
  <si>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</si>
  <si>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</si>
  <si>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</si>
  <si>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</si>
  <si>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</si>
  <si>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</si>
  <si>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</si>
  <si>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</si>
  <si>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</si>
  <si>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</si>
  <si>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</si>
  <si>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</si>
  <si>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</si>
  <si>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</si>
  <si>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</si>
  <si>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</si>
  <si>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</si>
  <si>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</si>
  <si>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</si>
  <si>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</si>
  <si>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</si>
  <si>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</si>
  <si>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</si>
  <si>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</si>
  <si>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</si>
  <si>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</si>
  <si>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</si>
  <si>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</si>
  <si>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</si>
  <si>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</si>
  <si>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</si>
  <si>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</si>
  <si>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</si>
  <si>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</si>
  <si>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</si>
  <si>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</si>
  <si>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</si>
  <si>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</si>
  <si>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</si>
  <si>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</si>
  <si>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</si>
  <si>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</si>
  <si>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</si>
  <si>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</si>
  <si>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</si>
  <si>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</si>
  <si>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</si>
  <si>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</si>
  <si>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</si>
  <si>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</si>
  <si>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</si>
  <si>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</si>
  <si>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</si>
  <si>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</si>
  <si>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</si>
  <si>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</si>
  <si>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</si>
  <si>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</si>
  <si>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</si>
  <si>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</si>
  <si>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</si>
  <si>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</si>
  <si>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</si>
  <si>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</si>
  <si>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</si>
  <si>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</si>
  <si>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</si>
  <si>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</si>
  <si>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</si>
  <si>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</si>
  <si>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</si>
  <si>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</si>
  <si>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</si>
  <si>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</si>
  <si>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</si>
  <si>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</si>
  <si>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</si>
  <si>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</si>
  <si>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</si>
  <si>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</si>
  <si>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</si>
  <si>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</si>
  <si>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</si>
  <si>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</si>
  <si>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</si>
  <si>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</si>
  <si>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</si>
  <si>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</si>
  <si>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</si>
  <si>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</si>
  <si>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</si>
  <si>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</si>
  <si>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</si>
  <si>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</si>
  <si>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</si>
  <si>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</si>
  <si>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</si>
  <si>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</si>
  <si>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</si>
  <si>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</si>
  <si>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</si>
  <si>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</si>
  <si>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</si>
  <si>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</si>
  <si>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</si>
  <si>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</si>
  <si>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</si>
  <si>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</si>
  <si>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</si>
  <si>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</si>
  <si>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</si>
  <si>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</si>
  <si>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</si>
  <si>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</si>
  <si>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</si>
  <si>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</si>
  <si>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</si>
  <si>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</si>
  <si>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</si>
  <si>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</si>
  <si>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</si>
  <si>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</si>
  <si>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</si>
  <si>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</si>
  <si>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</si>
  <si>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</si>
  <si>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</si>
  <si>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</si>
  <si>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</si>
  <si>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</si>
  <si>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</si>
  <si>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</si>
  <si>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</si>
  <si>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</si>
  <si>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</si>
  <si>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</si>
  <si>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</si>
  <si>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</si>
  <si>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</si>
  <si>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</si>
  <si>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</si>
  <si>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</si>
  <si>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</si>
  <si>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</si>
  <si>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</si>
  <si>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</si>
  <si>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</si>
  <si>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</si>
  <si>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</si>
  <si>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</si>
  <si>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</si>
  <si>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</si>
  <si>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</si>
  <si>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</si>
  <si>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</si>
  <si>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</si>
  <si>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</si>
  <si>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</si>
  <si>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</si>
  <si>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</si>
  <si>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</si>
  <si>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</si>
  <si>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</si>
  <si>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</si>
  <si>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</si>
  <si>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</si>
  <si>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</si>
  <si>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</si>
  <si>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</si>
  <si>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</si>
  <si>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</si>
  <si>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</si>
  <si>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</si>
  <si>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</si>
  <si>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</si>
  <si>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</si>
  <si>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</si>
  <si>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</si>
  <si>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</si>
  <si>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</si>
  <si>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</si>
  <si>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</si>
  <si>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</si>
  <si>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</si>
  <si>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</si>
  <si>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</si>
  <si>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</si>
  <si>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</si>
  <si>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</si>
  <si>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</si>
  <si>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</si>
  <si>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</si>
  <si>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</si>
  <si>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</si>
  <si>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</si>
  <si>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</si>
  <si>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</si>
  <si>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</si>
  <si>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</si>
  <si>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</si>
  <si>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</si>
  <si>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</si>
  <si>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</si>
  <si>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</si>
  <si>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</si>
  <si>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</si>
  <si>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</si>
  <si>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</si>
  <si>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</si>
  <si>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</si>
  <si>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</si>
  <si>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</si>
  <si>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</si>
  <si>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</si>
  <si>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</si>
  <si>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</si>
  <si>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</si>
  <si>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</si>
  <si>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</si>
  <si>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</si>
  <si>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</si>
  <si>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</si>
  <si>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</si>
  <si>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</si>
  <si>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</si>
  <si>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</si>
  <si>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</si>
  <si>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</si>
  <si>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</si>
  <si>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</si>
  <si>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</si>
  <si>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</si>
  <si>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</si>
  <si>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</si>
  <si>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</si>
  <si>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</si>
  <si>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</si>
  <si>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</si>
  <si>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</si>
  <si>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</si>
  <si>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</si>
  <si>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</si>
  <si>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</si>
  <si>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</si>
  <si>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</si>
  <si>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</si>
  <si>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</si>
  <si>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</si>
  <si>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</si>
  <si>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</si>
  <si>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</si>
  <si>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</si>
  <si>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</si>
  <si>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</si>
  <si>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</si>
  <si>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</si>
  <si>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</si>
  <si>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</si>
  <si>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</si>
  <si>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</si>
  <si>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</si>
  <si>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</si>
  <si>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</si>
  <si>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</si>
  <si>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</si>
  <si>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</si>
  <si>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</si>
  <si>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</si>
  <si>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</si>
  <si>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</si>
  <si>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</si>
  <si>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</si>
  <si>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</si>
  <si>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</si>
  <si>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</si>
  <si>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</si>
  <si>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</si>
  <si>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</si>
  <si>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</si>
  <si>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</si>
  <si>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</si>
  <si>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</si>
  <si>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</si>
  <si>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</si>
  <si>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</si>
  <si>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</si>
  <si>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</si>
  <si>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</si>
  <si>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</si>
  <si>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</si>
  <si>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</si>
  <si>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</si>
  <si>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</si>
  <si>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</si>
  <si>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</si>
  <si>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</si>
  <si>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</si>
  <si>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</si>
  <si>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</si>
  <si>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</si>
  <si>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</si>
  <si>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</si>
  <si>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</si>
  <si>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</si>
  <si>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</si>
  <si>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</si>
  <si>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</si>
  <si>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</si>
  <si>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</si>
  <si>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</si>
  <si>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</si>
  <si>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</si>
  <si>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</si>
  <si>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</si>
  <si>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</si>
  <si>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</si>
  <si>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</si>
  <si>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</si>
  <si>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</si>
  <si>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</si>
  <si>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</si>
  <si>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</si>
  <si>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</si>
  <si>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</si>
  <si>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</si>
  <si>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</si>
  <si>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</si>
  <si>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</si>
  <si>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</si>
  <si>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</si>
  <si>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</si>
  <si>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</si>
  <si>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</si>
  <si>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</si>
  <si>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</si>
  <si>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</si>
  <si>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</si>
  <si>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</si>
  <si>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</si>
  <si>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</si>
  <si>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</si>
  <si>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</si>
  <si>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</si>
  <si>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</si>
  <si>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</si>
  <si>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</si>
  <si>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</si>
  <si>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</si>
  <si>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</si>
  <si>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</si>
  <si>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</si>
  <si>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</si>
  <si>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</si>
  <si>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</si>
  <si>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</si>
  <si>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</si>
  <si>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</si>
  <si>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</si>
  <si>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</si>
  <si>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</si>
  <si>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</si>
  <si>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</si>
  <si>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</si>
  <si>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</si>
  <si>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</si>
  <si>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</si>
  <si>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</si>
  <si>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</si>
  <si>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</si>
  <si>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</si>
  <si>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</si>
  <si>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</si>
  <si>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</si>
  <si>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</si>
  <si>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</si>
  <si>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</si>
  <si>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</si>
  <si>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</si>
  <si>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</si>
  <si>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</si>
  <si>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</si>
  <si>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</si>
  <si>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</si>
  <si>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</si>
  <si>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</si>
  <si>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</si>
  <si>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</si>
  <si>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</si>
  <si>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</si>
  <si>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</si>
  <si>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</si>
  <si>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</si>
  <si>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</si>
  <si>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</si>
  <si>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</si>
  <si>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</si>
  <si>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</si>
  <si>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</si>
  <si>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</si>
  <si>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</si>
  <si>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</si>
  <si>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</si>
  <si>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</si>
  <si>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</si>
  <si>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</si>
  <si>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</si>
  <si>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</si>
  <si>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</si>
  <si>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</si>
  <si>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</si>
  <si>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</si>
  <si>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</si>
  <si>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</si>
  <si>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</si>
  <si>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</si>
  <si>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</si>
  <si>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</si>
  <si>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</si>
  <si>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</si>
  <si>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</si>
  <si>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</si>
  <si>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</si>
  <si>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</si>
  <si>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</si>
  <si>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</si>
  <si>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</si>
  <si>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</si>
  <si>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</si>
  <si>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</si>
  <si>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</si>
  <si>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</si>
  <si>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</si>
  <si>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</si>
  <si>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</si>
  <si>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</si>
  <si>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</si>
  <si>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</si>
  <si>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</si>
  <si>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</si>
  <si>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</si>
  <si>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</si>
  <si>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</si>
  <si>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</si>
  <si>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</si>
  <si>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</si>
  <si>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</si>
  <si>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</si>
  <si>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</si>
  <si>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</si>
  <si>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</si>
  <si>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</si>
  <si>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</si>
  <si>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</si>
  <si>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</si>
  <si>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</si>
  <si>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</si>
  <si>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</si>
  <si>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</si>
  <si>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</si>
  <si>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</si>
  <si>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</si>
  <si>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</si>
  <si>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</si>
  <si>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</si>
  <si>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</si>
  <si>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</si>
  <si>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</si>
  <si>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</si>
  <si>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</si>
  <si>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</si>
  <si>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</si>
  <si>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</si>
  <si>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</si>
  <si>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</si>
  <si>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</si>
  <si>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</si>
  <si>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</si>
  <si>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</si>
  <si>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</si>
  <si>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</si>
  <si>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</si>
  <si>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</si>
  <si>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</si>
  <si>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</si>
  <si>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</si>
  <si>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</si>
  <si>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</si>
  <si>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</si>
  <si>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</si>
  <si>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</si>
  <si>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</si>
  <si>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</si>
  <si>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</si>
  <si>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</si>
  <si>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</si>
  <si>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</si>
  <si>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</si>
  <si>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</si>
  <si>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</si>
  <si>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</si>
  <si>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</si>
  <si>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</si>
  <si>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</si>
  <si>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</si>
  <si>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</si>
  <si>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</si>
  <si>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</si>
  <si>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</si>
  <si>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</si>
  <si>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</si>
  <si>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</si>
  <si>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</si>
  <si>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</si>
  <si>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</si>
  <si>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</si>
  <si>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</si>
  <si>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</si>
  <si>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</si>
  <si>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</si>
  <si>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</si>
  <si>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</si>
  <si>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</si>
  <si>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</si>
  <si>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</si>
  <si>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</si>
  <si>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</si>
  <si>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</si>
  <si>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</si>
  <si>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</si>
  <si>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</si>
  <si>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</si>
  <si>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</si>
  <si>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</si>
  <si>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</si>
  <si>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</si>
  <si>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</si>
  <si>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</si>
  <si>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</si>
  <si>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</si>
  <si>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</si>
  <si>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</si>
  <si>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</si>
  <si>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</si>
  <si>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</si>
  <si>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</si>
  <si>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</si>
  <si>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</si>
  <si>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</si>
  <si>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</si>
  <si>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</si>
  <si>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</si>
  <si>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</si>
  <si>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</si>
  <si>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</si>
  <si>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</si>
  <si>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</si>
  <si>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</si>
  <si>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</si>
  <si>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</si>
  <si>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</si>
  <si>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</si>
  <si>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</si>
  <si>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</si>
  <si>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</si>
  <si>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</si>
  <si>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</si>
  <si>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</si>
  <si>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</si>
  <si>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</si>
  <si>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</si>
  <si>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</si>
  <si>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</si>
  <si>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</si>
  <si>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</si>
  <si>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</si>
  <si>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</si>
  <si>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</si>
  <si>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</si>
  <si>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</si>
  <si>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</si>
  <si>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</si>
  <si>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</si>
  <si>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</si>
  <si>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</si>
  <si>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</si>
  <si>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</si>
  <si>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</si>
  <si>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</si>
  <si>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</si>
  <si>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</si>
  <si>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</si>
  <si>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</si>
  <si>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</si>
  <si>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</si>
  <si>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</si>
  <si>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</si>
  <si>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</si>
  <si>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</si>
  <si>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</si>
  <si>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</si>
  <si>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</si>
  <si>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</si>
  <si>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</si>
  <si>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</si>
  <si>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</si>
  <si>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</si>
  <si>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</si>
  <si>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</si>
  <si>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</si>
  <si>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</si>
  <si>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</si>
  <si>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</si>
  <si>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</si>
  <si>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</si>
  <si>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</si>
  <si>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</si>
  <si>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</si>
  <si>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</si>
  <si>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</si>
  <si>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</si>
  <si>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</si>
  <si>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</si>
  <si>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</si>
  <si>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</si>
  <si>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</si>
  <si>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</si>
  <si>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</si>
  <si>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</si>
  <si>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</si>
  <si>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</si>
  <si>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</si>
  <si>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</si>
  <si>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</si>
  <si>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</si>
  <si>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</si>
  <si>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</si>
  <si>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</si>
  <si>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</si>
  <si>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</si>
  <si>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</si>
  <si>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</si>
  <si>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</si>
  <si>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</si>
  <si>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</si>
  <si>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</si>
  <si>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</si>
  <si>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</si>
  <si>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</si>
  <si>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</si>
  <si>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</si>
  <si>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</si>
  <si>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</si>
  <si>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</si>
  <si>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</si>
  <si>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</si>
  <si>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</si>
  <si>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</si>
  <si>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</si>
  <si>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</si>
  <si>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</si>
  <si>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</si>
  <si>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</si>
  <si>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</si>
  <si>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</si>
  <si>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</si>
  <si>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</si>
  <si>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</si>
  <si>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</si>
  <si>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</si>
  <si>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</si>
  <si>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</si>
  <si>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</si>
  <si>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</si>
  <si>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</si>
  <si>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</si>
  <si>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</si>
  <si>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</si>
  <si>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</si>
  <si>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</si>
  <si>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</si>
  <si>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</si>
  <si>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</si>
  <si>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</si>
  <si>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</si>
  <si>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</si>
  <si>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</si>
  <si>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</si>
  <si>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</si>
  <si>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</si>
  <si>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</si>
  <si>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</si>
  <si>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</si>
  <si>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</si>
  <si>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</si>
  <si>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</si>
  <si>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</si>
  <si>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</si>
  <si>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</si>
  <si>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</si>
  <si>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</si>
  <si>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</si>
  <si>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</si>
  <si>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</si>
  <si>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</si>
  <si>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</si>
  <si>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</si>
  <si>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</si>
  <si>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</si>
  <si>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</si>
  <si>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</si>
  <si>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</si>
  <si>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</si>
  <si>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</si>
  <si>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</si>
  <si>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</si>
  <si>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</si>
  <si>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</si>
  <si>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</si>
  <si>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</si>
  <si>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</si>
  <si>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</si>
  <si>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</si>
  <si>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</si>
  <si>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</si>
  <si>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</si>
  <si>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</si>
  <si>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</si>
  <si>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</si>
  <si>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</si>
  <si>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</si>
  <si>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</si>
  <si>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</si>
  <si>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</si>
  <si>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</si>
  <si>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</si>
  <si>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</si>
  <si>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</si>
  <si>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</si>
  <si>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</si>
  <si>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</si>
  <si>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</si>
  <si>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</si>
  <si>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</si>
  <si>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</si>
  <si>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</si>
  <si>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</si>
  <si>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</si>
  <si>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</si>
  <si>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</si>
  <si>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</si>
  <si>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</si>
  <si>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</si>
  <si>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</si>
  <si>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</si>
  <si>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</si>
  <si>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</si>
  <si>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</si>
  <si>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</si>
  <si>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</si>
  <si>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</si>
  <si>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</si>
  <si>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</si>
  <si>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</si>
  <si>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</si>
  <si>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</si>
  <si>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</si>
  <si>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</si>
  <si>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</si>
  <si>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</si>
  <si>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</si>
  <si>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</si>
  <si>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</si>
  <si>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</si>
  <si>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</si>
  <si>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</si>
  <si>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</si>
  <si>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</si>
  <si>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</si>
  <si>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</si>
  <si>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</si>
  <si>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</si>
  <si>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</si>
  <si>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</si>
  <si>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</si>
  <si>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</si>
  <si>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</si>
  <si>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</si>
  <si>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</si>
  <si>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</si>
  <si>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</si>
  <si>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</si>
  <si>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</si>
  <si>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</si>
  <si>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</si>
  <si>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</si>
  <si>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</si>
  <si>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</si>
  <si>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</si>
  <si>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</si>
  <si>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</si>
  <si>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</si>
  <si>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</si>
  <si>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</si>
  <si>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</si>
  <si>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</si>
  <si>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</si>
  <si>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</si>
  <si>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</si>
  <si>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</si>
  <si>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</si>
  <si>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</si>
  <si>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</si>
  <si>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</si>
  <si>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</si>
  <si>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</si>
  <si>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</si>
  <si>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</si>
  <si>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</si>
  <si>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</si>
  <si>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</si>
  <si>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</si>
  <si>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</si>
  <si>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</si>
  <si>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</si>
  <si>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</si>
  <si>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</si>
  <si>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</si>
  <si>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</si>
  <si>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</si>
  <si>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</si>
  <si>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</si>
  <si>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</si>
  <si>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</si>
  <si>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</si>
  <si>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</si>
  <si>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</si>
  <si>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</si>
  <si>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</si>
  <si>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</si>
  <si>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</si>
  <si>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</si>
  <si>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</si>
  <si>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</si>
  <si>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</si>
  <si>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</si>
  <si>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</si>
  <si>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</si>
  <si>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</si>
  <si>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</si>
  <si>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</si>
  <si>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</si>
  <si>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</si>
  <si>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</si>
  <si>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</si>
  <si>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</si>
  <si>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</si>
  <si>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</si>
  <si>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</si>
  <si>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</si>
  <si>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</si>
  <si>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</si>
  <si>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</si>
  <si>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</si>
  <si>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</si>
  <si>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</si>
  <si>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</si>
  <si>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</si>
  <si>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</si>
  <si>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</si>
  <si>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</si>
  <si>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</si>
  <si>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</si>
  <si>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</si>
  <si>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</si>
  <si>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</si>
  <si>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</si>
  <si>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</si>
  <si>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</si>
  <si>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</si>
  <si>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</si>
  <si>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</si>
  <si>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</si>
  <si>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</si>
  <si>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</si>
  <si>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</si>
  <si>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</si>
  <si>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</si>
  <si>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</si>
  <si>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</si>
  <si>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</si>
  <si>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</si>
  <si>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</si>
  <si>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</si>
  <si>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</si>
  <si>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</si>
  <si>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</si>
  <si>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</si>
  <si>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</si>
  <si>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</si>
  <si>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</si>
  <si>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</si>
  <si>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</si>
  <si>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</si>
  <si>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</si>
  <si>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</si>
  <si>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</si>
  <si>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</si>
  <si>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</si>
  <si>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</si>
  <si>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</si>
  <si>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</si>
  <si>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</si>
  <si>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</si>
  <si>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</si>
  <si>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</si>
  <si>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</si>
  <si>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</si>
  <si>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</si>
  <si>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</si>
  <si>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</si>
  <si>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</si>
  <si>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</si>
  <si>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</si>
  <si>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</si>
  <si>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</si>
  <si>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</si>
  <si>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</si>
  <si>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</si>
  <si>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</si>
  <si>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</si>
  <si>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</si>
  <si>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</si>
  <si>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</si>
  <si>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</si>
  <si>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</si>
  <si>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</si>
  <si>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</si>
  <si>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</si>
  <si>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</si>
  <si>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</si>
  <si>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</si>
  <si>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</si>
  <si>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</si>
  <si>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</si>
  <si>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</si>
  <si>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</si>
  <si>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</si>
  <si>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</si>
  <si>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</si>
  <si>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</si>
  <si>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</si>
  <si>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</si>
  <si>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</si>
  <si>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</si>
  <si>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</si>
  <si>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</si>
  <si>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</si>
  <si>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</si>
  <si>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</si>
  <si>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</si>
  <si>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</si>
  <si>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</si>
  <si>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</si>
  <si>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</si>
  <si>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</si>
  <si>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</si>
  <si>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</si>
  <si>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</si>
  <si>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</si>
  <si>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</si>
  <si>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</si>
  <si>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</si>
  <si>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</si>
  <si>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</si>
  <si>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</si>
  <si>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</si>
  <si>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</si>
  <si>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</si>
  <si>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</si>
  <si>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</si>
  <si>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</si>
  <si>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</si>
  <si>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</si>
  <si>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</si>
  <si>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</si>
  <si>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</si>
  <si>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</si>
  <si>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</si>
  <si>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</si>
  <si>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</si>
  <si>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</si>
  <si>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</si>
  <si>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</si>
  <si>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</si>
  <si>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</si>
  <si>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</si>
  <si>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</si>
  <si>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</si>
  <si>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</si>
  <si>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</si>
  <si>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</si>
  <si>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</si>
  <si>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</si>
  <si>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</si>
  <si>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</si>
  <si>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</si>
  <si>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</si>
  <si>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</si>
  <si>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</si>
  <si>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</si>
  <si>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</si>
  <si>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</si>
  <si>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</si>
  <si>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</si>
  <si>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</si>
  <si>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</si>
  <si>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</si>
  <si>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</si>
  <si>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</si>
  <si>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</si>
  <si>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</si>
  <si>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</si>
  <si>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</si>
  <si>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</si>
  <si>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</si>
  <si>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</si>
  <si>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</si>
  <si>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</si>
  <si>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</si>
  <si>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</si>
  <si>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</si>
  <si>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</si>
  <si>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</si>
  <si>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</si>
  <si>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</si>
  <si>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</si>
  <si>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</si>
  <si>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</si>
  <si>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</si>
  <si>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</si>
  <si>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</si>
  <si>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</si>
  <si>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</si>
  <si>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</si>
  <si>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</si>
  <si>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</si>
  <si>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</si>
  <si>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</si>
  <si>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</si>
  <si>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</si>
  <si>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</si>
  <si>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</si>
  <si>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</si>
  <si>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</si>
  <si>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</si>
  <si>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</si>
  <si>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</si>
  <si>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</si>
  <si>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</si>
  <si>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</si>
  <si>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</si>
  <si>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</si>
  <si>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</si>
  <si>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</si>
  <si>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</si>
  <si>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</si>
  <si>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</si>
  <si>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</si>
  <si>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</si>
  <si>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</si>
  <si>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</si>
  <si>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</si>
  <si>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</si>
  <si>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</si>
  <si>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</si>
  <si>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</si>
  <si>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</si>
  <si>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</si>
  <si>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</si>
  <si>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</si>
  <si>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</si>
  <si>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</si>
  <si>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</si>
  <si>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</si>
  <si>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</si>
  <si>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</si>
  <si>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</si>
  <si>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</si>
  <si>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</si>
  <si>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</si>
  <si>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</si>
  <si>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</si>
  <si>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</si>
  <si>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</si>
  <si>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</si>
  <si>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</si>
  <si>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</si>
  <si>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</si>
  <si>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</si>
  <si>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</si>
  <si>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</si>
  <si>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</si>
  <si>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</si>
  <si>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</si>
  <si>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</si>
  <si>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</si>
  <si>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</si>
  <si>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</si>
  <si>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</si>
  <si>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</si>
  <si>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</si>
  <si>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</si>
  <si>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</si>
  <si>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</si>
  <si>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</si>
  <si>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</si>
  <si>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</si>
  <si>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</si>
  <si>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</si>
  <si>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</si>
  <si>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</si>
  <si>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</si>
  <si>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</si>
  <si>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</si>
  <si>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</si>
  <si>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</si>
  <si>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</si>
  <si>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</si>
  <si>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</si>
  <si>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</si>
  <si>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</si>
  <si>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</si>
  <si>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</si>
  <si>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</si>
  <si>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</si>
  <si>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</si>
  <si>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</si>
  <si>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</si>
  <si>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</si>
  <si>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</si>
  <si>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</si>
  <si>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</si>
  <si>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</si>
  <si>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</si>
  <si>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</si>
  <si>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</si>
  <si>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</si>
  <si>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</si>
  <si>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</si>
  <si>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</si>
  <si>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</si>
  <si>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</si>
  <si>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</si>
  <si>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</si>
  <si>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</si>
  <si>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</si>
  <si>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</si>
  <si>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</si>
  <si>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</si>
  <si>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</si>
  <si>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</si>
  <si>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</si>
  <si>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</si>
  <si>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</si>
  <si>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</si>
  <si>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</si>
  <si>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</si>
  <si>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</si>
  <si>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</si>
  <si>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</si>
  <si>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</si>
  <si>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</si>
  <si>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</si>
  <si>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</si>
  <si>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</si>
  <si>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</si>
  <si>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</si>
  <si>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</si>
  <si>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</si>
  <si>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</si>
  <si>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</si>
  <si>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</si>
  <si>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</si>
  <si>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</si>
  <si>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</si>
  <si>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</si>
  <si>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</si>
  <si>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</si>
  <si>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</si>
  <si>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</si>
  <si>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</si>
  <si>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</si>
  <si>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</si>
  <si>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</si>
  <si>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</si>
  <si>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</si>
  <si>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</si>
  <si>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</si>
  <si>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</si>
  <si>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</si>
  <si>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</si>
  <si>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</si>
  <si>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</si>
  <si>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</si>
  <si>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</si>
  <si>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</si>
  <si>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Encana Corp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</si>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</sst>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1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2" t="s">
        <v>866</v>
      </c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40"/>
      <c r="R1" s="41">
        <f ca="1">TODAY()</f>
        <v>43847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AKBNK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Financials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ENKAI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8.85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9.1000003814697266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2.8248630674545305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7.75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7.6500000953674316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-1.2903213500976563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6.56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6.7899999618530273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3.5060969794668884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9.2899999999999991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10.050000190734863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8.1808416656067084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74.8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78.020004272460937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4.3048185460707655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11.47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11.199999809265137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-2.353968532997941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7854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4.4000000000000004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1562.2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9.1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8.8000000000000007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5597.8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4.5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10.8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5549.2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10.199999999999999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8.5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4479.7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6.5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12.9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109.6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5.2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5.0999999999999996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ISCTR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ISDMR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77"/>
      <c r="H9" s="61" t="str">
        <f>IF(ISERROR((VLOOKUP(9,$AC$45:$AD$80,2,FALSE)))=TRUE," ",((VLOOKUP(9,$AC$45:$AD$80,2,FALSE))))</f>
        <v>OTKAR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Industrials</v>
      </c>
      <c r="J9" s="77"/>
      <c r="K9" s="61" t="str">
        <f>IF(ISERROR((VLOOKUP(10,$AC$45:$AD$80,2,FALSE)))=TRUE," ",((VLOOKUP(10,$AC$45:$AD$80,2,FALSE))))</f>
        <v>PETKM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Materials</v>
      </c>
      <c r="M9" s="77"/>
      <c r="N9" s="61" t="str">
        <f>IF(ISERROR((VLOOKUP(11,$AC$45:$AD$80,2,FALSE)))=TRUE," ",((VLOOKUP(11,$AC$45:$AD$80,2,FALSE))))</f>
        <v>SISE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7.06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7.5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6.2322946175637384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7.82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6.8500003814697266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-12.404087193481761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167.8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175.4114990234375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4.5360542451951646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4.01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4.7399997711181641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18.204483070278421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5.41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6.4000000953674316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18.299447234148445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14.47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17.275001525878906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19.384944892044963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5667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5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5.5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3870.4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10.199999999999999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8.6999999999999993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687.3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6.7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11.9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1445.4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8.1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8.3000000000000007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2077.4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4.5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6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5433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7.3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10.4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20.16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24.007936507936513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27.54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30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8.9324618736383421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3.55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4.1549997329711914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17.042245999188488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7.95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7.5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-5.6603773584905648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58.25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66.375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13.948497854077257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122.4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154.20001220703125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25.980402129927494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1273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5.7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4.3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2350.1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6.2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9.6999999999999993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757.3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4.5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5.7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4748.8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12.5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530.6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6.1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32.4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5231.1000000000004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12.6</v>
      </c>
      <c r="S18" s="68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17.100000000000001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5"/>
      <c r="D36" s="185"/>
      <c r="E36" s="185"/>
      <c r="F36" s="185"/>
      <c r="G36" s="185"/>
      <c r="H36" s="184" t="s">
        <v>858</v>
      </c>
      <c r="I36" s="185"/>
      <c r="J36" s="185"/>
      <c r="K36" s="185"/>
      <c r="L36" s="185"/>
      <c r="M36" s="185"/>
      <c r="N36" s="185"/>
      <c r="O36" s="186"/>
      <c r="P36" s="184" t="s">
        <v>845</v>
      </c>
      <c r="Q36" s="185"/>
      <c r="R36" s="185"/>
      <c r="S36" s="186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5"/>
      <c r="D37" s="185"/>
      <c r="E37" s="185" t="s">
        <v>844</v>
      </c>
      <c r="F37" s="185"/>
      <c r="G37" s="185"/>
      <c r="H37" s="184" t="s">
        <v>871</v>
      </c>
      <c r="I37" s="185"/>
      <c r="J37" s="185"/>
      <c r="K37" s="185"/>
      <c r="L37" s="185" t="s">
        <v>872</v>
      </c>
      <c r="M37" s="185"/>
      <c r="N37" s="185"/>
      <c r="O37" s="186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5"/>
      <c r="D38" s="185"/>
      <c r="E38" s="185">
        <v>-15</v>
      </c>
      <c r="F38" s="185"/>
      <c r="G38" s="186"/>
      <c r="H38" s="184">
        <v>-30</v>
      </c>
      <c r="I38" s="185"/>
      <c r="J38" s="185"/>
      <c r="K38" s="86"/>
      <c r="L38" s="86"/>
      <c r="M38" s="185">
        <v>300</v>
      </c>
      <c r="N38" s="185"/>
      <c r="O38" s="92"/>
      <c r="P38" s="93">
        <v>2</v>
      </c>
      <c r="Q38" s="93">
        <v>50</v>
      </c>
      <c r="R38" s="184">
        <v>0</v>
      </c>
      <c r="S38" s="186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5"/>
      <c r="D39" s="185"/>
      <c r="E39" s="185"/>
      <c r="F39" s="185"/>
      <c r="G39" s="185"/>
      <c r="H39" s="187" t="s">
        <v>854</v>
      </c>
      <c r="I39" s="188"/>
      <c r="J39" s="188"/>
      <c r="K39" s="188"/>
      <c r="L39" s="188"/>
      <c r="M39" s="188"/>
      <c r="N39" s="188"/>
      <c r="O39" s="189"/>
      <c r="P39" s="184" t="s">
        <v>847</v>
      </c>
      <c r="Q39" s="185"/>
      <c r="R39" s="185"/>
      <c r="S39" s="186"/>
      <c r="V39" s="46"/>
      <c r="W39" s="46"/>
      <c r="X39" s="46"/>
      <c r="Y39" s="46"/>
      <c r="AD39" s="76" t="s">
        <v>157</v>
      </c>
      <c r="AE39" s="94">
        <f>MAX(AE$45:AE$80)</f>
        <v>12.577614379084967</v>
      </c>
      <c r="AF39" s="94">
        <f t="shared" ref="AF39:BO39" si="6">MAX(AF$45:AF$80)</f>
        <v>0.25980402129927493</v>
      </c>
      <c r="AG39" s="94">
        <f t="shared" si="6"/>
        <v>100</v>
      </c>
      <c r="AH39" s="94">
        <f t="shared" si="6"/>
        <v>35.983165013282644</v>
      </c>
      <c r="AI39" s="94">
        <f t="shared" si="6"/>
        <v>68.09576107032278</v>
      </c>
      <c r="AJ39" s="94">
        <f t="shared" si="6"/>
        <v>12.577614379084967</v>
      </c>
      <c r="AK39" s="94">
        <f t="shared" si="6"/>
        <v>105.73974003213084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5"/>
      <c r="D40" s="185"/>
      <c r="E40" s="185" t="s">
        <v>872</v>
      </c>
      <c r="F40" s="185"/>
      <c r="G40" s="185"/>
      <c r="H40" s="184" t="s">
        <v>855</v>
      </c>
      <c r="I40" s="185"/>
      <c r="J40" s="185"/>
      <c r="K40" s="185"/>
      <c r="L40" s="185" t="s">
        <v>856</v>
      </c>
      <c r="M40" s="185"/>
      <c r="N40" s="185"/>
      <c r="O40" s="186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4.4406779661016955</v>
      </c>
      <c r="AF40" s="95">
        <f t="shared" ref="AF40:BO40" si="7">MIN(AF$45:AF$80)</f>
        <v>-0.12404087193481761</v>
      </c>
      <c r="AG40" s="95">
        <f t="shared" si="7"/>
        <v>32</v>
      </c>
      <c r="AH40" s="95">
        <f t="shared" si="7"/>
        <v>-380.30355770230273</v>
      </c>
      <c r="AI40" s="95">
        <f t="shared" si="7"/>
        <v>-112.6765528182335</v>
      </c>
      <c r="AJ40" s="95">
        <f t="shared" si="7"/>
        <v>4.4406779661016955</v>
      </c>
      <c r="AK40" s="95">
        <f t="shared" si="7"/>
        <v>-59.991109135363416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5"/>
      <c r="D41" s="185"/>
      <c r="E41" s="185">
        <v>200</v>
      </c>
      <c r="F41" s="185"/>
      <c r="G41" s="186"/>
      <c r="H41" s="184">
        <v>70</v>
      </c>
      <c r="I41" s="185"/>
      <c r="J41" s="185"/>
      <c r="K41" s="96"/>
      <c r="L41" s="96"/>
      <c r="M41" s="185">
        <v>70</v>
      </c>
      <c r="N41" s="185"/>
      <c r="O41" s="97"/>
      <c r="P41" s="93">
        <v>50</v>
      </c>
      <c r="Q41" s="93">
        <v>100</v>
      </c>
      <c r="R41" s="184">
        <v>-50</v>
      </c>
      <c r="S41" s="186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8.1369364129832711</v>
      </c>
      <c r="AF41" s="95">
        <f t="shared" ref="AF41:AW41" si="8">AF39-AF40</f>
        <v>0.38384489323409254</v>
      </c>
      <c r="AG41" s="95">
        <f t="shared" si="8"/>
        <v>68</v>
      </c>
      <c r="AH41" s="95">
        <f t="shared" si="8"/>
        <v>416.28672271558537</v>
      </c>
      <c r="AI41" s="95">
        <f t="shared" si="8"/>
        <v>180.77231388855628</v>
      </c>
      <c r="AJ41" s="95">
        <f t="shared" si="8"/>
        <v>8.1369364129832711</v>
      </c>
      <c r="AK41" s="95">
        <f t="shared" si="8"/>
        <v>165.73084916749426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0.47864331841078067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0.23248389751380774</v>
      </c>
      <c r="AF43" s="116">
        <f t="shared" ref="AF43:AW43" si="10">AF41/AF42</f>
        <v>1.066235814539146E-2</v>
      </c>
      <c r="AG43" s="116">
        <f t="shared" si="10"/>
        <v>1.8888888888888888</v>
      </c>
      <c r="AH43" s="116">
        <f t="shared" si="10"/>
        <v>11.563520075432926</v>
      </c>
      <c r="AI43" s="116">
        <f t="shared" si="10"/>
        <v>5.0214531635710076</v>
      </c>
      <c r="AJ43" s="116">
        <f t="shared" si="10"/>
        <v>0.22602601147175752</v>
      </c>
      <c r="AK43" s="116">
        <f t="shared" si="10"/>
        <v>4.6036346990970625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3">
        <f>'X1'!B3</f>
        <v>43847.331443981479</v>
      </c>
      <c r="C45" s="183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AKBNK TI Equity</v>
      </c>
      <c r="AE45" s="127">
        <f>IF(ISERROR((HLOOKUP($AD$44,$AF$44:$BO$80,W45,FALSE)))=TRUE," ",((HLOOKUP($AD$44,$AF$44:$BO$80,W45,FALSE))))</f>
        <v>4.4406779661016955</v>
      </c>
      <c r="AF45" s="128">
        <f>IF(ISERROR(((VLOOKUP(AD45,'X1'!$B:$AO,6,FALSE))/(VLOOKUP(AD45,'X1'!$B:$AO,7,FALSE))-1))=TRUE," ",(((VLOOKUP(AD45,'X1'!$B:$AO,6,FALSE))/(VLOOKUP(AD45,'X1'!$B:$AO,7,FALSE))-1)))</f>
        <v>2.8248630674545305E-2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50</v>
      </c>
      <c r="AH45" s="128">
        <f>IF(ISERROR(((VLOOKUP(AD45,'X1'!$B:$AZ,42,FALSE))))=TRUE," ",(((VLOOKUP(AD45,'X1'!$B:$AZ,42,FALSE)))))</f>
        <v>-33.623281173908069</v>
      </c>
      <c r="AI45" s="128" t="str">
        <f>IF(ISERROR(((VLOOKUP(AD45,'X1'!$B:$AZ,43,FALSE))))=TRUE," ",(((VLOOKUP(AD45,'X1'!$B:$AZ,43,FALSE)))))</f>
        <v xml:space="preserve"> </v>
      </c>
      <c r="AJ45" s="128">
        <f>IF(ISERROR(((VLOOKUP(AD45,'X1'!$B:$AZ,15,FALSE))))=TRUE," ",(((VLOOKUP(AD45,'X1'!$B:$AZ,15,FALSE)))))</f>
        <v>4.4406779661016955</v>
      </c>
      <c r="AK45" s="128">
        <f>IF(ISERROR(((VLOOKUP(AD45,'X1'!$B:$AZ,14,FALSE))))=TRUE," ",(((VLOOKUP(AD45,'X1'!$B:$AZ,14,FALSE)))))</f>
        <v>-19.68954248366013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9.0967741935483879</v>
      </c>
      <c r="AF46" s="128">
        <f>IF(ISERROR(((VLOOKUP(AD46,'X1'!$B:$AO,6,FALSE))/(VLOOKUP(AD46,'X1'!$B:$AO,7,FALSE))-1))=TRUE," ",(((VLOOKUP(AD46,'X1'!$B:$AO,6,FALSE))/(VLOOKUP(AD46,'X1'!$B:$AO,7,FALSE))-1)))</f>
        <v>-1.2903213500976563E-2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-30.710780919764403</v>
      </c>
      <c r="AI46" s="128">
        <f>IF(ISERROR(((VLOOKUP(AD46,'X1'!$B:$AZ,43,FALSE))))=TRUE," ",(((VLOOKUP(AD46,'X1'!$B:$AZ,43,FALSE)))))</f>
        <v>4.5588548876989048</v>
      </c>
      <c r="AJ46" s="128">
        <f>IF(ISERROR(((VLOOKUP(AD46,'X1'!$B:$AZ,15,FALSE))))=TRUE," ",(((VLOOKUP(AD46,'X1'!$B:$AZ,15,FALSE)))))</f>
        <v>9.0967741935483879</v>
      </c>
      <c r="AK46" s="128" t="str">
        <f>IF(ISERROR(((VLOOKUP(AD46,'X1'!$B:$AZ,14,FALSE))))=TRUE," ",(((VLOOKUP(AD46,'X1'!$B:$AZ,14,FALSE)))))</f>
        <v>#N/A N/A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ENKAI TI Equity</v>
      </c>
      <c r="AE47" s="127">
        <f t="shared" si="14"/>
        <v>4.5274390243902438</v>
      </c>
      <c r="AF47" s="128">
        <f>IF(ISERROR(((VLOOKUP(AD47,'X1'!$B:$AO,6,FALSE))/(VLOOKUP(AD47,'X1'!$B:$AO,7,FALSE))-1))=TRUE," ",(((VLOOKUP(AD47,'X1'!$B:$AO,6,FALSE))/(VLOOKUP(AD47,'X1'!$B:$AO,7,FALSE))-1)))</f>
        <v>3.5060969794668884E-2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36.363636363636367</v>
      </c>
      <c r="AH47" s="128">
        <f>IF(ISERROR(((VLOOKUP(AD47,'X1'!$B:$AZ,42,FALSE))))=TRUE," ",(((VLOOKUP(AD47,'X1'!$B:$AZ,42,FALSE)))))</f>
        <v>-60.137350614095062</v>
      </c>
      <c r="AI47" s="128">
        <f>IF(ISERROR(((VLOOKUP(AD47,'X1'!$B:$AZ,43,FALSE))))=TRUE," ",(((VLOOKUP(AD47,'X1'!$B:$AZ,43,FALSE)))))</f>
        <v>-69.976997467885724</v>
      </c>
      <c r="AJ47" s="128">
        <f>IF(ISERROR(((VLOOKUP(AD47,'X1'!$B:$AZ,15,FALSE))))=TRUE," ",(((VLOOKUP(AD47,'X1'!$B:$AZ,15,FALSE)))))</f>
        <v>4.5274390243902438</v>
      </c>
      <c r="AK47" s="128">
        <f>IF(ISERROR(((VLOOKUP(AD47,'X1'!$B:$AZ,14,FALSE))))=TRUE," ",(((VLOOKUP(AD47,'X1'!$B:$AZ,14,FALSE)))))</f>
        <v>93.015873015873012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AKBNK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Akbank T.A.S.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Financials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8.85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9.1000003814697266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2.8248630674545305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7854.0467634739834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14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26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9.0030518819938958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5.6730769230769225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33.623281173908069</v>
      </c>
      <c r="O48" s="140" t="str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NA</v>
      </c>
      <c r="P48" s="140" t="str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NA</v>
      </c>
      <c r="Q48" s="141" t="str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 xml:space="preserve"> 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4.4406779661016955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-19.68954248366013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10.226049515608182</v>
      </c>
      <c r="AF48" s="128">
        <f>IF(ISERROR(((VLOOKUP(AD48,'X1'!$B:$AO,6,FALSE))/(VLOOKUP(AD48,'X1'!$B:$AO,7,FALSE))-1))=TRUE," ",(((VLOOKUP(AD48,'X1'!$B:$AO,6,FALSE))/(VLOOKUP(AD48,'X1'!$B:$AO,7,FALSE))-1)))</f>
        <v>8.1808416656067084E-2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71.428571428571431</v>
      </c>
      <c r="AH48" s="128">
        <f>IF(ISERROR(((VLOOKUP(AD48,'X1'!$B:$AZ,42,FALSE))))=TRUE," ",(((VLOOKUP(AD48,'X1'!$B:$AZ,42,FALSE)))))</f>
        <v>-26.150196402356094</v>
      </c>
      <c r="AI48" s="128">
        <f>IF(ISERROR(((VLOOKUP(AD48,'X1'!$B:$AZ,43,FALSE))))=TRUE," ",(((VLOOKUP(AD48,'X1'!$B:$AZ,43,FALSE)))))</f>
        <v>-2.7097725126926653</v>
      </c>
      <c r="AJ48" s="128">
        <f>IF(ISERROR(((VLOOKUP(AD48,'X1'!$B:$AZ,15,FALSE))))=TRUE," ",(((VLOOKUP(AD48,'X1'!$B:$AZ,15,FALSE)))))</f>
        <v>10.226049515608182</v>
      </c>
      <c r="AK48" s="128">
        <f>IF(ISERROR(((VLOOKUP(AD48,'X1'!$B:$AZ,14,FALSE))))=TRUE," ",(((VLOOKUP(AD48,'X1'!$B:$AZ,14,FALSE)))))</f>
        <v>-31.644777986241401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7.75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7.6500000953674316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-1.2903213500976563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1562.1539430078401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6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6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8.8068181818181817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7.1759259259259256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30.710780919764403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4.9891453416149067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4.3549828915662649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-4.5588548876989048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9.0967741935483879</v>
      </c>
      <c r="S49" s="141" t="str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/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6.463903743315508</v>
      </c>
      <c r="AF49" s="128">
        <f>IF(ISERROR(((VLOOKUP(AD49,'X1'!$B:$AO,6,FALSE))/(VLOOKUP(AD49,'X1'!$B:$AO,7,FALSE))-1))=TRUE," ",(((VLOOKUP(AD49,'X1'!$B:$AO,6,FALSE))/(VLOOKUP(AD49,'X1'!$B:$AO,7,FALSE))-1)))</f>
        <v>4.3048185460707655E-2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60.869565217391305</v>
      </c>
      <c r="AH49" s="128">
        <f>IF(ISERROR(((VLOOKUP(AD49,'X1'!$B:$AZ,42,FALSE))))=TRUE," ",(((VLOOKUP(AD49,'X1'!$B:$AZ,42,FALSE)))))</f>
        <v>-91.542697817461914</v>
      </c>
      <c r="AI49" s="128">
        <f>IF(ISERROR(((VLOOKUP(AD49,'X1'!$B:$AZ,43,FALSE))))=TRUE," ",(((VLOOKUP(AD49,'X1'!$B:$AZ,43,FALSE)))))</f>
        <v>-72.951041980807418</v>
      </c>
      <c r="AJ49" s="128">
        <f>IF(ISERROR(((VLOOKUP(AD49,'X1'!$B:$AZ,15,FALSE))))=TRUE," ",(((VLOOKUP(AD49,'X1'!$B:$AZ,15,FALSE)))))</f>
        <v>6.463903743315508</v>
      </c>
      <c r="AK49" s="128">
        <f>IF(ISERROR(((VLOOKUP(AD49,'X1'!$B:$AZ,14,FALSE))))=TRUE," ",(((VLOOKUP(AD49,'X1'!$B:$AZ,14,FALSE)))))</f>
        <v>20.825515947467181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ENKAI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Enka Insaat ve Sanayi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Industrials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6.56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6.7899999618530273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3.5060969794668884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5597.8428659211631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4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11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10.789473684210526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9.9393939393939377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60.137350614095062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8.8854753796252357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8.4310054606290148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69.976997467885724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4.5274390243902438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93.015873015873012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5.2310374891020048</v>
      </c>
      <c r="AF50" s="128">
        <f>IF(ISERROR(((VLOOKUP(AD50,'X1'!$B:$AO,6,FALSE))/(VLOOKUP(AD50,'X1'!$B:$AO,7,FALSE))-1))=TRUE," ",(((VLOOKUP(AD50,'X1'!$B:$AO,6,FALSE))/(VLOOKUP(AD50,'X1'!$B:$AO,7,FALSE))-1)))</f>
        <v>-2.353968532997941E-2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60</v>
      </c>
      <c r="AH50" s="128">
        <f>IF(ISERROR(((VLOOKUP(AD50,'X1'!$B:$AZ,42,FALSE))))=TRUE," ",(((VLOOKUP(AD50,'X1'!$B:$AZ,42,FALSE)))))</f>
        <v>24.839858247284262</v>
      </c>
      <c r="AI50" s="128">
        <f>IF(ISERROR(((VLOOKUP(AD50,'X1'!$B:$AZ,43,FALSE))))=TRUE," ",(((VLOOKUP(AD50,'X1'!$B:$AZ,43,FALSE)))))</f>
        <v>-19.349642456536742</v>
      </c>
      <c r="AJ50" s="128">
        <f>IF(ISERROR(((VLOOKUP(AD50,'X1'!$B:$AZ,15,FALSE))))=TRUE," ",(((VLOOKUP(AD50,'X1'!$B:$AZ,15,FALSE)))))</f>
        <v>5.2310374891020048</v>
      </c>
      <c r="AK50" s="128">
        <f>IF(ISERROR(((VLOOKUP(AD50,'X1'!$B:$AZ,14,FALSE))))=TRUE," ",(((VLOOKUP(AD50,'X1'!$B:$AZ,14,FALSE)))))</f>
        <v>4.2817679558011035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9.2899999999999991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10.050000190734863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8.1808416656067084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5549.2031837104851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16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8.4995425434583716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7.5651465798045594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26.150196402356094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5.3691097531056489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4.7258198076979072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2.7097725126926653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10.226049515608182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-31.644777986241401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ISCTR TI Equity</v>
      </c>
      <c r="AE51" s="127">
        <f t="shared" si="14"/>
        <v>4.9575070821529748</v>
      </c>
      <c r="AF51" s="128">
        <f>IF(ISERROR(((VLOOKUP(AD51,'X1'!$B:$AO,6,FALSE))/(VLOOKUP(AD51,'X1'!$B:$AO,7,FALSE))-1))=TRUE," ",(((VLOOKUP(AD51,'X1'!$B:$AO,6,FALSE))/(VLOOKUP(AD51,'X1'!$B:$AO,7,FALSE))-1)))</f>
        <v>6.2322946175637384E-2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32</v>
      </c>
      <c r="AH51" s="128">
        <f>IF(ISERROR(((VLOOKUP(AD51,'X1'!$B:$AZ,42,FALSE))))=TRUE," ",(((VLOOKUP(AD51,'X1'!$B:$AZ,42,FALSE)))))</f>
        <v>18.328520383344248</v>
      </c>
      <c r="AI51" s="128" t="str">
        <f>IF(ISERROR(((VLOOKUP(AD51,'X1'!$B:$AZ,43,FALSE))))=TRUE," ",(((VLOOKUP(AD51,'X1'!$B:$AZ,43,FALSE)))))</f>
        <v xml:space="preserve"> </v>
      </c>
      <c r="AJ51" s="128">
        <f>IF(ISERROR(((VLOOKUP(AD51,'X1'!$B:$AZ,15,FALSE))))=TRUE," ",(((VLOOKUP(AD51,'X1'!$B:$AZ,15,FALSE)))))</f>
        <v>4.9575070821529748</v>
      </c>
      <c r="AK51" s="128">
        <f>IF(ISERROR(((VLOOKUP(AD51,'X1'!$B:$AZ,14,FALSE))))=TRUE," ",(((VLOOKUP(AD51,'X1'!$B:$AZ,14,FALSE)))))</f>
        <v>-13.486176668914373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74.8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78.020004272460937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4.3048185460707655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4479.6513151422214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15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23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12.905452035886817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10.812373518357907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91.542697817461914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9.0409422939203186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7.7545984740721581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72.951041980807418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6.463903743315508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20.825515947467181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ISDMR TI Equity</v>
      </c>
      <c r="AE52" s="127">
        <f t="shared" si="14"/>
        <v>10.230179028132993</v>
      </c>
      <c r="AF52" s="128">
        <f>IF(ISERROR(((VLOOKUP(AD52,'X1'!$B:$AO,6,FALSE))/(VLOOKUP(AD52,'X1'!$B:$AO,7,FALSE))-1))=TRUE," ",(((VLOOKUP(AD52,'X1'!$B:$AO,6,FALSE))/(VLOOKUP(AD52,'X1'!$B:$AO,7,FALSE))-1)))</f>
        <v>-0.12404087193481761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50</v>
      </c>
      <c r="AH52" s="128">
        <f>IF(ISERROR(((VLOOKUP(AD52,'X1'!$B:$AZ,42,FALSE))))=TRUE," ",(((VLOOKUP(AD52,'X1'!$B:$AZ,42,FALSE)))))</f>
        <v>-28.960474548738446</v>
      </c>
      <c r="AI52" s="128">
        <f>IF(ISERROR(((VLOOKUP(AD52,'X1'!$B:$AZ,43,FALSE))))=TRUE," ",(((VLOOKUP(AD52,'X1'!$B:$AZ,43,FALSE)))))</f>
        <v>-30.389191917135673</v>
      </c>
      <c r="AJ52" s="128">
        <f>IF(ISERROR(((VLOOKUP(AD52,'X1'!$B:$AZ,15,FALSE))))=TRUE," ",(((VLOOKUP(AD52,'X1'!$B:$AZ,15,FALSE)))))</f>
        <v>10.230179028132993</v>
      </c>
      <c r="AK52" s="128">
        <f>IF(ISERROR(((VLOOKUP(AD52,'X1'!$B:$AZ,14,FALSE))))=TRUE," ",(((VLOOKUP(AD52,'X1'!$B:$AZ,14,FALSE)))))</f>
        <v>-36.48553281580805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11.47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11.199999809265137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-2.353968532997941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109.62214943751867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5.0640176600441498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4.6437246963562755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-24.839858247284262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6.2389518900343646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5.5393897787948134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19.349642456536742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5.2310374891020048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4.2817679558011035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OTKAR TI Equity</v>
      </c>
      <c r="AE53" s="127">
        <f t="shared" si="14"/>
        <v>6.7103694874851012</v>
      </c>
      <c r="AF53" s="128">
        <f>IF(ISERROR(((VLOOKUP(AD53,'X1'!$B:$AO,6,FALSE))/(VLOOKUP(AD53,'X1'!$B:$AO,7,FALSE))-1))=TRUE," ",(((VLOOKUP(AD53,'X1'!$B:$AO,6,FALSE))/(VLOOKUP(AD53,'X1'!$B:$AO,7,FALSE))-1)))</f>
        <v>4.5360542451951646E-2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88.888888888888886</v>
      </c>
      <c r="AH53" s="128">
        <f>IF(ISERROR(((VLOOKUP(AD53,'X1'!$B:$AZ,42,FALSE))))=TRUE," ",(((VLOOKUP(AD53,'X1'!$B:$AZ,42,FALSE)))))</f>
        <v>-76.79330752202182</v>
      </c>
      <c r="AI53" s="128">
        <f>IF(ISERROR(((VLOOKUP(AD53,'X1'!$B:$AZ,43,FALSE))))=TRUE," ",(((VLOOKUP(AD53,'X1'!$B:$AZ,43,FALSE)))))</f>
        <v>-112.6765528182335</v>
      </c>
      <c r="AJ53" s="128">
        <f>IF(ISERROR(((VLOOKUP(AD53,'X1'!$B:$AZ,15,FALSE))))=TRUE," ",(((VLOOKUP(AD53,'X1'!$B:$AZ,15,FALSE)))))</f>
        <v>6.7103694874851012</v>
      </c>
      <c r="AK53" s="128">
        <f>IF(ISERROR(((VLOOKUP(AD53,'X1'!$B:$AZ,14,FALSE))))=TRUE," ",(((VLOOKUP(AD53,'X1'!$B:$AZ,14,FALSE)))))</f>
        <v>105.73974003213084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ISCTR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Turkiye Is Bankasi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Financials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7.06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7.5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6.2322946175637384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5666.9563988804039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9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25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5.5027279812938428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4.1529411764705877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-18.328520383344248</v>
      </c>
      <c r="O54" s="140" t="str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0" t="str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1" t="str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4.9575070821529748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-13.486176668914373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PETKM TI Equity</v>
      </c>
      <c r="AE54" s="127">
        <f t="shared" si="14"/>
        <v>8.1296758104738167</v>
      </c>
      <c r="AF54" s="128">
        <f>IF(ISERROR(((VLOOKUP(AD54,'X1'!$B:$AO,6,FALSE))/(VLOOKUP(AD54,'X1'!$B:$AO,7,FALSE))-1))=TRUE," ",(((VLOOKUP(AD54,'X1'!$B:$AO,6,FALSE))/(VLOOKUP(AD54,'X1'!$B:$AO,7,FALSE))-1)))</f>
        <v>0.18204483070278421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55</v>
      </c>
      <c r="AH54" s="128">
        <f>IF(ISERROR(((VLOOKUP(AD54,'X1'!$B:$AZ,42,FALSE))))=TRUE," ",(((VLOOKUP(AD54,'X1'!$B:$AZ,42,FALSE)))))</f>
        <v>-22.967796243578942</v>
      </c>
      <c r="AI54" s="128">
        <f>IF(ISERROR(((VLOOKUP(AD54,'X1'!$B:$AZ,43,FALSE))))=TRUE," ",(((VLOOKUP(AD54,'X1'!$B:$AZ,43,FALSE)))))</f>
        <v>-50.811101561420166</v>
      </c>
      <c r="AJ54" s="128">
        <f>IF(ISERROR(((VLOOKUP(AD54,'X1'!$B:$AZ,15,FALSE))))=TRUE," ",(((VLOOKUP(AD54,'X1'!$B:$AZ,15,FALSE)))))</f>
        <v>8.1296758104738167</v>
      </c>
      <c r="AK54" s="128">
        <f>IF(ISERROR(((VLOOKUP(AD54,'X1'!$B:$AZ,14,FALSE))))=TRUE," ",(((VLOOKUP(AD54,'X1'!$B:$AZ,14,FALSE)))))</f>
        <v>17.191283292978195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ISDMR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Iskenderun Demir ve Celik AS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7.82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6.8500003814697266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-12.404087193481761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3870.3622881804213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8.6888888888888882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7.82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28.960474548738446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6.8160396512935879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5.7971387227935898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30.389191917135673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10.230179028132993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-36.48553281580805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SISE TI Equity</v>
      </c>
      <c r="AE55" s="127">
        <f t="shared" si="14"/>
        <v>4.4916820702402962</v>
      </c>
      <c r="AF55" s="128">
        <f>IF(ISERROR(((VLOOKUP(AD55,'X1'!$B:$AO,6,FALSE))/(VLOOKUP(AD55,'X1'!$B:$AO,7,FALSE))-1))=TRUE," ",(((VLOOKUP(AD55,'X1'!$B:$AO,6,FALSE))/(VLOOKUP(AD55,'X1'!$B:$AO,7,FALSE))-1)))</f>
        <v>0.18299447234148447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61.53846153846154</v>
      </c>
      <c r="AH55" s="128">
        <f>IF(ISERROR(((VLOOKUP(AD55,'X1'!$B:$AZ,42,FALSE))))=TRUE," ",(((VLOOKUP(AD55,'X1'!$B:$AZ,42,FALSE)))))</f>
        <v>10.783098809632353</v>
      </c>
      <c r="AI55" s="128">
        <f>IF(ISERROR(((VLOOKUP(AD55,'X1'!$B:$AZ,43,FALSE))))=TRUE," ",(((VLOOKUP(AD55,'X1'!$B:$AZ,43,FALSE)))))</f>
        <v>-5.4971894376852681</v>
      </c>
      <c r="AJ55" s="128">
        <f>IF(ISERROR(((VLOOKUP(AD55,'X1'!$B:$AZ,15,FALSE))))=TRUE," ",(((VLOOKUP(AD55,'X1'!$B:$AZ,15,FALSE)))))</f>
        <v>4.4916820702402962</v>
      </c>
      <c r="AK55" s="128">
        <f>IF(ISERROR(((VLOOKUP(AD55,'X1'!$B:$AZ,14,FALSE))))=TRUE," ",(((VLOOKUP(AD55,'X1'!$B:$AZ,14,FALSE)))))</f>
        <v>-12.959381044487428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OTKAR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Otokar Otomotiv Ve Savunma San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Industrials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167.8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175.4114990234375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4.5360542451951646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687.3058914789749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8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9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11.911691630581387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8.9987665576232096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76.79330752202182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11.117576507650764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8.9261987353206855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112.6765528182335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6.7103694874851012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105.73974003213084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7.3255010366275046</v>
      </c>
      <c r="AF56" s="128">
        <f>IF(ISERROR(((VLOOKUP(AD56,'X1'!$B:$AO,6,FALSE))/(VLOOKUP(AD56,'X1'!$B:$AO,7,FALSE))-1))=TRUE," ",(((VLOOKUP(AD56,'X1'!$B:$AO,6,FALSE))/(VLOOKUP(AD56,'X1'!$B:$AO,7,FALSE))-1)))</f>
        <v>0.19384944892044964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66.666666666666671</v>
      </c>
      <c r="AH56" s="128">
        <f>IF(ISERROR(((VLOOKUP(AD56,'X1'!$B:$AZ,42,FALSE))))=TRUE," ",(((VLOOKUP(AD56,'X1'!$B:$AZ,42,FALSE)))))</f>
        <v>-53.84220352342286</v>
      </c>
      <c r="AI56" s="128">
        <f>IF(ISERROR(((VLOOKUP(AD56,'X1'!$B:$AZ,43,FALSE))))=TRUE," ",(((VLOOKUP(AD56,'X1'!$B:$AZ,43,FALSE)))))</f>
        <v>23.137114982359908</v>
      </c>
      <c r="AJ56" s="128">
        <f>IF(ISERROR(((VLOOKUP(AD56,'X1'!$B:$AZ,15,FALSE))))=TRUE," ",(((VLOOKUP(AD56,'X1'!$B:$AZ,15,FALSE)))))</f>
        <v>7.3255010366275046</v>
      </c>
      <c r="AK56" s="128">
        <f>IF(ISERROR(((VLOOKUP(AD56,'X1'!$B:$AZ,14,FALSE))))=TRUE," ",(((VLOOKUP(AD56,'X1'!$B:$AZ,14,FALSE)))))</f>
        <v>51.904243743199139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PETKM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Petkim Petrokimya Holding AS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Materials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4.01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4.7399997711181641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18.204483070278421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1445.390363439217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11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20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8.2851239669421481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5.8711566617862365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22.967796243578942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7.8835863079140198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6.3529303607214436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50.811101561420166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8.1296758104738167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17.191283292978195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5.729166666666667</v>
      </c>
      <c r="AF57" s="128">
        <f>IF(ISERROR(((VLOOKUP(AD57,'X1'!$B:$AO,6,FALSE))/(VLOOKUP(AD57,'X1'!$B:$AO,7,FALSE))-1))=TRUE," ",(((VLOOKUP(AD57,'X1'!$B:$AO,6,FALSE))/(VLOOKUP(AD57,'X1'!$B:$AO,7,FALSE))-1)))</f>
        <v>0.24007936507936511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71.428571428571431</v>
      </c>
      <c r="AH57" s="128">
        <f>IF(ISERROR(((VLOOKUP(AD57,'X1'!$B:$AZ,42,FALSE))))=TRUE," ",(((VLOOKUP(AD57,'X1'!$B:$AZ,42,FALSE)))))</f>
        <v>35.983165013282644</v>
      </c>
      <c r="AI57" s="128">
        <f>IF(ISERROR(((VLOOKUP(AD57,'X1'!$B:$AZ,43,FALSE))))=TRUE," ",(((VLOOKUP(AD57,'X1'!$B:$AZ,43,FALSE)))))</f>
        <v>68.09576107032278</v>
      </c>
      <c r="AJ57" s="128">
        <f>IF(ISERROR(((VLOOKUP(AD57,'X1'!$B:$AZ,15,FALSE))))=TRUE," ",(((VLOOKUP(AD57,'X1'!$B:$AZ,15,FALSE)))))</f>
        <v>5.729166666666667</v>
      </c>
      <c r="AK57" s="128">
        <f>IF(ISERROR(((VLOOKUP(AD57,'X1'!$B:$AZ,14,FALSE))))=TRUE," ",(((VLOOKUP(AD57,'X1'!$B:$AZ,14,FALSE)))))</f>
        <v>23.259493670886076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SISE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Turkiye Sise ve Cam Fabrikalar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5.41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6.4000000953674316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18.299447234148445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2077.430876398209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8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13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6.0111111111111111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6.2183908045977017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-10.783098809632353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5.514820789473684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4.7580104027105445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5.4971894376852681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4.4916820702402962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-12.959381044487428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6.2200435729847499</v>
      </c>
      <c r="AF58" s="128">
        <f>IF(ISERROR(((VLOOKUP(AD58,'X1'!$B:$AO,6,FALSE))/(VLOOKUP(AD58,'X1'!$B:$AO,7,FALSE))-1))=TRUE," ",(((VLOOKUP(AD58,'X1'!$B:$AO,6,FALSE))/(VLOOKUP(AD58,'X1'!$B:$AO,7,FALSE))-1)))</f>
        <v>8.9324618736383421E-2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83.333333333333329</v>
      </c>
      <c r="AH58" s="128">
        <f>IF(ISERROR(((VLOOKUP(AD58,'X1'!$B:$AZ,42,FALSE))))=TRUE," ",(((VLOOKUP(AD58,'X1'!$B:$AZ,42,FALSE)))))</f>
        <v>-43.319998088344306</v>
      </c>
      <c r="AI58" s="128">
        <f>IF(ISERROR(((VLOOKUP(AD58,'X1'!$B:$AZ,43,FALSE))))=TRUE," ",(((VLOOKUP(AD58,'X1'!$B:$AZ,43,FALSE)))))</f>
        <v>-21.117837963404227</v>
      </c>
      <c r="AJ58" s="128">
        <f>IF(ISERROR(((VLOOKUP(AD58,'X1'!$B:$AZ,15,FALSE))))=TRUE," ",(((VLOOKUP(AD58,'X1'!$B:$AZ,15,FALSE)))))</f>
        <v>6.2200435729847499</v>
      </c>
      <c r="AK58" s="128">
        <f>IF(ISERROR(((VLOOKUP(AD58,'X1'!$B:$AZ,14,FALSE))))=TRUE," ",(((VLOOKUP(AD58,'X1'!$B:$AZ,14,FALSE)))))</f>
        <v>7.1777527245396406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14.47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17.275001525878906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19.384944892044963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5432.9796755417374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16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10.365329512893982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8.0299667036625966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53.84220352342286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4.0179746824874982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3.5208203978625434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-23.137114982359908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7.3255010366275046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51.904243743199139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4.507042253521127</v>
      </c>
      <c r="AF59" s="128">
        <f>IF(ISERROR(((VLOOKUP(AD59,'X1'!$B:$AO,6,FALSE))/(VLOOKUP(AD59,'X1'!$B:$AO,7,FALSE))-1))=TRUE," ",(((VLOOKUP(AD59,'X1'!$B:$AO,6,FALSE))/(VLOOKUP(AD59,'X1'!$B:$AO,7,FALSE))-1)))</f>
        <v>0.17042245999188488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75</v>
      </c>
      <c r="AH59" s="128">
        <f>IF(ISERROR(((VLOOKUP(AD59,'X1'!$B:$AZ,42,FALSE))))=TRUE," ",(((VLOOKUP(AD59,'X1'!$B:$AZ,42,FALSE)))))</f>
        <v>15.42681518286253</v>
      </c>
      <c r="AI59" s="128">
        <f>IF(ISERROR(((VLOOKUP(AD59,'X1'!$B:$AZ,43,FALSE))))=TRUE," ",(((VLOOKUP(AD59,'X1'!$B:$AZ,43,FALSE)))))</f>
        <v>5.7746258008856577</v>
      </c>
      <c r="AJ59" s="128">
        <f>IF(ISERROR(((VLOOKUP(AD59,'X1'!$B:$AZ,15,FALSE))))=TRUE," ",(((VLOOKUP(AD59,'X1'!$B:$AZ,15,FALSE)))))</f>
        <v>4.507042253521127</v>
      </c>
      <c r="AK59" s="128">
        <f>IF(ISERROR(((VLOOKUP(AD59,'X1'!$B:$AZ,14,FALSE))))=TRUE," ",(((VLOOKUP(AD59,'X1'!$B:$AZ,14,FALSE)))))</f>
        <v>-17.264276228419657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20.16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24.007936507936513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1273.0314128227974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10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4.3132220795892167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6.4244741873804978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-35.983165013282644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1.6677805452404673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2.9540330472447263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-68.09576107032278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5.729166666666667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23.259493670886076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8</v>
      </c>
      <c r="AF60" s="128">
        <f>IF(ISERROR(((VLOOKUP(AD60,'X1'!$B:$AO,6,FALSE))/(VLOOKUP(AD60,'X1'!$B:$AO,7,FALSE))-1))=TRUE," ",(((VLOOKUP(AD60,'X1'!$B:$AO,6,FALSE))/(VLOOKUP(AD60,'X1'!$B:$AO,7,FALSE))-1)))</f>
        <v>-5.6603773584905648E-2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66.666666666666671</v>
      </c>
      <c r="AH60" s="128">
        <f>IF(ISERROR(((VLOOKUP(AD60,'X1'!$B:$AZ,42,FALSE))))=TRUE," ",(((VLOOKUP(AD60,'X1'!$B:$AZ,42,FALSE)))))</f>
        <v>-86.110231670839866</v>
      </c>
      <c r="AI60" s="128">
        <f>IF(ISERROR(((VLOOKUP(AD60,'X1'!$B:$AZ,43,FALSE))))=TRUE," ",(((VLOOKUP(AD60,'X1'!$B:$AZ,43,FALSE)))))</f>
        <v>23.801739291516611</v>
      </c>
      <c r="AJ60" s="128">
        <f>IF(ISERROR(((VLOOKUP(AD60,'X1'!$B:$AZ,15,FALSE))))=TRUE," ",(((VLOOKUP(AD60,'X1'!$B:$AZ,15,FALSE)))))</f>
        <v>8</v>
      </c>
      <c r="AK60" s="128" t="str">
        <f>IF(ISERROR(((VLOOKUP(AD60,'X1'!$B:$AZ,14,FALSE))))=TRUE," ",(((VLOOKUP(AD60,'X1'!$B:$AZ,14,FALSE)))))</f>
        <v>#N/A N/A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27.54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30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8.9324618736383421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2350.0700550420847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20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9.6563814866760165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8.7400825134877813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43.319998088344306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6.3313835594760093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5.5868213155117834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21.117837963404227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6.2200435729847499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7.1777527245396406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6.1339055793991415</v>
      </c>
      <c r="AF61" s="128">
        <f>IF(ISERROR(((VLOOKUP(AD61,'X1'!$B:$AO,6,FALSE))/(VLOOKUP(AD61,'X1'!$B:$AO,7,FALSE))-1))=TRUE," ",(((VLOOKUP(AD61,'X1'!$B:$AO,6,FALSE))/(VLOOKUP(AD61,'X1'!$B:$AO,7,FALSE))-1)))</f>
        <v>0.13948497854077258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76.92307692307692</v>
      </c>
      <c r="AH61" s="128">
        <f>IF(ISERROR(((VLOOKUP(AD61,'X1'!$B:$AZ,42,FALSE))))=TRUE," ",(((VLOOKUP(AD61,'X1'!$B:$AZ,42,FALSE)))))</f>
        <v>-380.30355770230273</v>
      </c>
      <c r="AI61" s="128">
        <f>IF(ISERROR(((VLOOKUP(AD61,'X1'!$B:$AZ,43,FALSE))))=TRUE," ",(((VLOOKUP(AD61,'X1'!$B:$AZ,43,FALSE)))))</f>
        <v>-110.5615327180041</v>
      </c>
      <c r="AJ61" s="128">
        <f>IF(ISERROR(((VLOOKUP(AD61,'X1'!$B:$AZ,15,FALSE))))=TRUE," ",(((VLOOKUP(AD61,'X1'!$B:$AZ,15,FALSE)))))</f>
        <v>6.1339055793991415</v>
      </c>
      <c r="AK61" s="128">
        <f>IF(ISERROR(((VLOOKUP(AD61,'X1'!$B:$AZ,14,FALSE))))=TRUE," ",(((VLOOKUP(AD61,'X1'!$B:$AZ,14,FALSE)))))</f>
        <v>-59.991109135363416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3.55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4.1549997329711914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17.042245999188488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757.33012848578448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9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5.6982343499197432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4.4936708860759493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-15.42681518286253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4.9255914332784192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4.2605400783754899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-5.7746258008856577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4.507042253521127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-17.264276228419657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12.577614379084967</v>
      </c>
      <c r="AF62" s="128">
        <f>IF(ISERROR(((VLOOKUP(AD62,'X1'!$B:$AO,6,FALSE))/(VLOOKUP(AD62,'X1'!$B:$AO,7,FALSE))-1))=TRUE," ",(((VLOOKUP(AD62,'X1'!$B:$AO,6,FALSE))/(VLOOKUP(AD62,'X1'!$B:$AO,7,FALSE))-1)))</f>
        <v>0.25980402129927493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42.307692307692307</v>
      </c>
      <c r="AH62" s="128">
        <f>IF(ISERROR(((VLOOKUP(AD62,'X1'!$B:$AZ,42,FALSE))))=TRUE," ",(((VLOOKUP(AD62,'X1'!$B:$AZ,42,FALSE)))))</f>
        <v>-154.32739717078601</v>
      </c>
      <c r="AI62" s="128">
        <f>IF(ISERROR(((VLOOKUP(AD62,'X1'!$B:$AZ,43,FALSE))))=TRUE," ",(((VLOOKUP(AD62,'X1'!$B:$AZ,43,FALSE)))))</f>
        <v>-64.668359103516934</v>
      </c>
      <c r="AJ62" s="128">
        <f>IF(ISERROR(((VLOOKUP(AD62,'X1'!$B:$AZ,15,FALSE))))=TRUE," ",(((VLOOKUP(AD62,'X1'!$B:$AZ,15,FALSE)))))</f>
        <v>12.577614379084967</v>
      </c>
      <c r="AK62" s="128">
        <f>IF(ISERROR(((VLOOKUP(AD62,'X1'!$B:$AZ,14,FALSE))))=TRUE," ",(((VLOOKUP(AD62,'X1'!$B:$AZ,14,FALSE)))))</f>
        <v>-51.928124369069252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7.95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7.5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-5.6603773584905648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4748.7799042517072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15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12.539432176656151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8.7266739846322725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86.110231670839866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3.9832317288897445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3.6026630235473527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-23.801739291516611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8</v>
      </c>
      <c r="S63" s="141" t="str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/>
      </c>
      <c r="V63" s="46"/>
      <c r="W63" s="46">
        <f t="shared" si="15"/>
        <v>20</v>
      </c>
      <c r="X63" s="46"/>
      <c r="Y63" s="148">
        <f>IF($Z$41="A",0,IF($Z$41="B",$AE$40,Y62+$AE$43))</f>
        <v>4.4406779661016955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58.25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66.375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13.948497854077257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530.5567734719873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13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32.361111111111107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14.746835443037973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380.30355770230273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11.007014729834026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7.2534932126696834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110.5615327180041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6.1339055793991415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-59.991109135363416</v>
      </c>
      <c r="V64" s="46"/>
      <c r="W64" s="46">
        <f t="shared" si="15"/>
        <v>21</v>
      </c>
      <c r="X64" s="46"/>
      <c r="Y64" s="149">
        <f>IF($Z$41="A",0,IF($Z$41="B",Y63+$Z$42,Y63+$AE$43))</f>
        <v>4.9193212845124759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122.4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154.20001220703125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25.980402129927494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5231.1347833563987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13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17.135657286854265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6.6663035782364792</v>
      </c>
      <c r="N65" s="141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154.32739717078601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8.6079685628876081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5.1070743789659687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64.668359103516934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12.577614379084967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-51.928124369069252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5.3979646029232562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5.8766079213340365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6.3552512397448169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6.8338945581555972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7.3125378765663775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7.7911811949771579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8.2698245133879382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8.7484678317987186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9.2271111502094989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9.7057544686202792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10.18439778703106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10.66304110544184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11.14168442385262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11.620327742263401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12.098971060674181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12.577624379084961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43847.331443981479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6.737637186349736</v>
      </c>
      <c r="K6" s="32">
        <v>5.7208194039382763</v>
      </c>
      <c r="L6" s="32">
        <v>5.22745754542699</v>
      </c>
      <c r="M6" s="32">
        <v>4.6857832089304896</v>
      </c>
      <c r="N6" s="32"/>
      <c r="O6" s="32"/>
      <c r="P6" s="32">
        <v>4.0185484347637086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1.91</v>
      </c>
      <c r="I7" s="34">
        <v>41.072466190735526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29.299999237060547</v>
      </c>
      <c r="H8" s="4">
        <v>25.2</v>
      </c>
      <c r="I8" s="34">
        <v>2546.5155388402163</v>
      </c>
      <c r="J8" s="35">
        <v>17.004048582995949</v>
      </c>
      <c r="K8" s="35">
        <v>13.785557986870897</v>
      </c>
      <c r="L8" s="35">
        <v>7.8570629803508654</v>
      </c>
      <c r="M8" s="35">
        <v>6.929940855080658</v>
      </c>
      <c r="N8" s="4">
        <v>1.482</v>
      </c>
      <c r="O8" s="4">
        <v>395.6521739130435</v>
      </c>
      <c r="P8" s="35">
        <v>3.6111111111111112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0.1626983825330377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20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22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3.6111111112211112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22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-152.37406100532803</v>
      </c>
      <c r="AR8" s="21">
        <v>-50.303716712616243</v>
      </c>
      <c r="AS8">
        <v>16.26983824230377</v>
      </c>
      <c r="AT8">
        <v>152.37406100532803</v>
      </c>
      <c r="AU8">
        <v>50.303716712616243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7.01</v>
      </c>
      <c r="I9" s="34">
        <v>119.636827057698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19.899999999999999</v>
      </c>
      <c r="I10" s="34">
        <v>827.10466554873358</v>
      </c>
      <c r="J10" s="35" t="s">
        <v>1238</v>
      </c>
      <c r="K10" s="35" t="s">
        <v>1238</v>
      </c>
      <c r="L10" s="35">
        <v>6.9634318650421738</v>
      </c>
      <c r="M10" s="35">
        <v>5.7092222222222224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0.21608044047871644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9</v>
      </c>
      <c r="AD10" s="1" t="str">
        <f t="shared" si="11"/>
        <v xml:space="preserve"> </v>
      </c>
      <c r="AE10" s="1">
        <f t="shared" si="12"/>
        <v>12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-33.208769359281057</v>
      </c>
      <c r="AS10">
        <v>21.608044034871643</v>
      </c>
      <c r="AT10" t="e">
        <v>#VALUE!</v>
      </c>
      <c r="AU10">
        <v>33.208769359281057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14</v>
      </c>
      <c r="D11" s="4">
        <v>1</v>
      </c>
      <c r="E11" s="4">
        <v>11</v>
      </c>
      <c r="F11" s="4">
        <v>26</v>
      </c>
      <c r="G11" s="4">
        <v>9.1000003814697266</v>
      </c>
      <c r="H11" s="4">
        <v>8.85</v>
      </c>
      <c r="I11" s="34">
        <v>7854.0467634739834</v>
      </c>
      <c r="J11" s="35">
        <v>9.0030518819938958</v>
      </c>
      <c r="K11" s="35">
        <v>5.6730769230769225</v>
      </c>
      <c r="L11" s="35" t="s">
        <v>1238</v>
      </c>
      <c r="M11" s="35" t="s">
        <v>1238</v>
      </c>
      <c r="N11" s="4">
        <v>0.98299999999999998</v>
      </c>
      <c r="O11" s="4">
        <v>-19.68954248366013</v>
      </c>
      <c r="P11" s="35">
        <v>4.4406779661016955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>
        <f t="shared" si="14"/>
        <v>4.4406779662416955</v>
      </c>
      <c r="AH11" s="38" t="str">
        <f t="shared" si="15"/>
        <v xml:space="preserve"> </v>
      </c>
      <c r="AI11" s="1">
        <f t="shared" si="16"/>
        <v>18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-33.623281173908069</v>
      </c>
      <c r="AR11" s="21" t="e">
        <v>#VALUE!</v>
      </c>
      <c r="AS11">
        <v>2.8248630674545305</v>
      </c>
      <c r="AT11">
        <v>33.623281173908069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2</v>
      </c>
      <c r="F12" s="4">
        <v>3</v>
      </c>
      <c r="G12" s="4">
        <v>13.975000381469727</v>
      </c>
      <c r="H12" s="4">
        <v>13.68</v>
      </c>
      <c r="I12" s="34">
        <v>431.92137220773475</v>
      </c>
      <c r="J12" s="35">
        <v>7.1999999999999993</v>
      </c>
      <c r="K12" s="35" t="s">
        <v>1238</v>
      </c>
      <c r="L12" s="35">
        <v>5.6551612010624277</v>
      </c>
      <c r="M12" s="35">
        <v>4.7535085413929039</v>
      </c>
      <c r="N12" s="4">
        <v>1.9000000000000001</v>
      </c>
      <c r="O12" s="4">
        <v>56.765676567656783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>
        <f t="shared" si="18"/>
        <v>56.765676567806786</v>
      </c>
      <c r="AL12" s="25" t="str">
        <f t="shared" si="19"/>
        <v xml:space="preserve"> </v>
      </c>
      <c r="AM12" s="1">
        <f t="shared" si="20"/>
        <v>5</v>
      </c>
      <c r="AN12" s="1" t="str">
        <f t="shared" si="21"/>
        <v xml:space="preserve"> </v>
      </c>
      <c r="AO12" t="s">
        <v>63</v>
      </c>
      <c r="AP12" t="s">
        <v>1248</v>
      </c>
      <c r="AQ12" s="22">
        <v>-6.862388117113194</v>
      </c>
      <c r="AR12" s="21">
        <v>-8.1818676080802391</v>
      </c>
      <c r="AS12">
        <v>2.1564355370593979</v>
      </c>
      <c r="AT12">
        <v>6.862388117113194</v>
      </c>
      <c r="AU12">
        <v>8.1818676080802391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4.04</v>
      </c>
      <c r="I13" s="34">
        <v>422.77422998322447</v>
      </c>
      <c r="J13" s="35">
        <v>17.191489361702128</v>
      </c>
      <c r="K13" s="35">
        <v>8.4166666666666679</v>
      </c>
      <c r="L13" s="35">
        <v>5.3185424567188786</v>
      </c>
      <c r="M13" s="35">
        <v>4.6902159214830972</v>
      </c>
      <c r="N13" s="4">
        <v>0.23500000000000001</v>
      </c>
      <c r="O13" s="4">
        <v>446.51162790697674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0.16336628958206356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19</v>
      </c>
      <c r="AD13" s="1" t="str">
        <f t="shared" si="11"/>
        <v xml:space="preserve"> </v>
      </c>
      <c r="AE13" s="1">
        <f t="shared" si="12"/>
        <v>11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-155.15605673353269</v>
      </c>
      <c r="AR13" s="21">
        <v>-1.7424323488111293</v>
      </c>
      <c r="AS13">
        <v>16.336628942206353</v>
      </c>
      <c r="AT13">
        <v>155.15605673353269</v>
      </c>
      <c r="AU13">
        <v>1.7424323488111293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5.96</v>
      </c>
      <c r="I14" s="34">
        <v>442.46851842006913</v>
      </c>
      <c r="J14" s="35" t="s">
        <v>1238</v>
      </c>
      <c r="K14" s="35" t="s">
        <v>1238</v>
      </c>
      <c r="L14" s="35">
        <v>9.7674666666666674</v>
      </c>
      <c r="M14" s="35">
        <v>9.5429272030651351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-86.849277718406398</v>
      </c>
      <c r="AS14">
        <v>-9.3959715542377253</v>
      </c>
      <c r="AT14" t="e">
        <v>#VALUE!</v>
      </c>
      <c r="AU14">
        <v>86.849277718406398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4</v>
      </c>
      <c r="E15" s="4">
        <v>3</v>
      </c>
      <c r="F15" s="4">
        <v>7</v>
      </c>
      <c r="G15" s="4">
        <v>1.3799999952316284</v>
      </c>
      <c r="H15" s="4">
        <v>1.72</v>
      </c>
      <c r="I15" s="34">
        <v>396.28632300709666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>
        <f t="shared" si="23"/>
        <v>-0.19767442119696024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>
        <f t="shared" si="11"/>
        <v>6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-19.767442137696023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91.1</v>
      </c>
      <c r="I16" s="34">
        <v>165.59500414015798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4.8499999046325684</v>
      </c>
      <c r="H17" s="4">
        <v>4.6399999999999997</v>
      </c>
      <c r="I17" s="34">
        <v>593.91748683568051</v>
      </c>
      <c r="J17" s="35">
        <v>7.5202593192868719</v>
      </c>
      <c r="K17" s="35">
        <v>6.2281879194630871</v>
      </c>
      <c r="L17" s="35">
        <v>5.8233458603574917</v>
      </c>
      <c r="M17" s="35">
        <v>4.7808618334098751</v>
      </c>
      <c r="N17" s="4">
        <v>0.61699999999999999</v>
      </c>
      <c r="O17" s="4">
        <v>-1.2800000000000011</v>
      </c>
      <c r="P17" s="35">
        <v>3.2327586206896552</v>
      </c>
      <c r="Q17" s="36">
        <f t="shared" si="0"/>
        <v>100.0000000002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10</v>
      </c>
      <c r="AF17" s="1" t="str">
        <f t="shared" si="13"/>
        <v xml:space="preserve"> </v>
      </c>
      <c r="AG17" s="38">
        <f t="shared" si="14"/>
        <v>3.2327586208896553</v>
      </c>
      <c r="AH17" s="38" t="str">
        <f t="shared" si="15"/>
        <v xml:space="preserve"> </v>
      </c>
      <c r="AI17" s="1">
        <f t="shared" si="16"/>
        <v>25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-11.615676405412657</v>
      </c>
      <c r="AR17" s="21">
        <v>-11.399199510511338</v>
      </c>
      <c r="AS17">
        <v>4.5258600136329541</v>
      </c>
      <c r="AT17">
        <v>11.615676405412657</v>
      </c>
      <c r="AU17">
        <v>11.399199510511338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7</v>
      </c>
      <c r="D18" s="4">
        <v>3</v>
      </c>
      <c r="E18" s="4">
        <v>9</v>
      </c>
      <c r="F18" s="4">
        <v>19</v>
      </c>
      <c r="G18" s="4">
        <v>23.5</v>
      </c>
      <c r="H18" s="4">
        <v>21.7</v>
      </c>
      <c r="I18" s="34">
        <v>2502.5262928262246</v>
      </c>
      <c r="J18" s="35">
        <v>15.217391304347826</v>
      </c>
      <c r="K18" s="35">
        <v>11.22607346094154</v>
      </c>
      <c r="L18" s="35">
        <v>6.7082921958102686</v>
      </c>
      <c r="M18" s="35">
        <v>5.6587391015920003</v>
      </c>
      <c r="N18" s="4">
        <v>1.4259999999999999</v>
      </c>
      <c r="O18" s="4">
        <v>13.716108452950554</v>
      </c>
      <c r="P18" s="35">
        <v>3.8847926267281108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3.8847926269381108</v>
      </c>
      <c r="AH18" s="38" t="str">
        <f t="shared" si="15"/>
        <v xml:space="preserve"> </v>
      </c>
      <c r="AI18" s="1">
        <f t="shared" si="16"/>
        <v>21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-125.85649662433345</v>
      </c>
      <c r="AR18" s="21">
        <v>-28.328009123263385</v>
      </c>
      <c r="AS18">
        <v>8.2949308755760462</v>
      </c>
      <c r="AT18">
        <v>125.85649662433345</v>
      </c>
      <c r="AU18">
        <v>28.328009123263385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25.399999618530273</v>
      </c>
      <c r="H19" s="4">
        <v>22.88</v>
      </c>
      <c r="I19" s="34">
        <v>4451.51396221305</v>
      </c>
      <c r="J19" s="35">
        <v>9.0185258178951511</v>
      </c>
      <c r="K19" s="35">
        <v>7.4237508111615833</v>
      </c>
      <c r="L19" s="35">
        <v>9.8915217521466587</v>
      </c>
      <c r="M19" s="35">
        <v>7.7641520148776877</v>
      </c>
      <c r="N19" s="4">
        <v>2.5369999999999999</v>
      </c>
      <c r="O19" s="4">
        <v>24.729596853490641</v>
      </c>
      <c r="P19" s="35">
        <v>0.65559440559440563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-33.852945305016306</v>
      </c>
      <c r="AR19" s="21">
        <v>-89.222421534533922</v>
      </c>
      <c r="AS19">
        <v>11.013984346723227</v>
      </c>
      <c r="AT19">
        <v>33.852945305016306</v>
      </c>
      <c r="AU19">
        <v>89.222421534533922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2.02</v>
      </c>
      <c r="I20" s="34">
        <v>31.027068700555631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3.88</v>
      </c>
      <c r="I21" s="34">
        <v>226.20200809827304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18</v>
      </c>
      <c r="F22" s="4">
        <v>23</v>
      </c>
      <c r="G22" s="4">
        <v>53</v>
      </c>
      <c r="H22" s="4">
        <v>49.1</v>
      </c>
      <c r="I22" s="34">
        <v>5088.1525481044519</v>
      </c>
      <c r="J22" s="35">
        <v>23.974609375</v>
      </c>
      <c r="K22" s="35">
        <v>18.662105663245914</v>
      </c>
      <c r="L22" s="35">
        <v>10.452242568370988</v>
      </c>
      <c r="M22" s="35">
        <v>8.8622115919457123</v>
      </c>
      <c r="N22" s="4">
        <v>2.048</v>
      </c>
      <c r="O22" s="4">
        <v>1.637717121588085</v>
      </c>
      <c r="P22" s="35">
        <v>3.4623217922606924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2.5583111277603203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5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3.4623217925106924</v>
      </c>
      <c r="AH22" s="38" t="str">
        <f t="shared" si="15"/>
        <v xml:space="preserve"> </v>
      </c>
      <c r="AI22" s="1">
        <f t="shared" si="16"/>
        <v>24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-255.83111277603203</v>
      </c>
      <c r="AR22" s="21">
        <v>-99.948875290525692</v>
      </c>
      <c r="AS22">
        <v>7.9429735234215926</v>
      </c>
      <c r="AT22">
        <v>255.83111277603203</v>
      </c>
      <c r="AU22">
        <v>99.948875290525692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2.57</v>
      </c>
      <c r="I23" s="34">
        <v>105.26675453521844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14</v>
      </c>
      <c r="D24" s="4">
        <v>0</v>
      </c>
      <c r="E24" s="4">
        <v>4</v>
      </c>
      <c r="F24" s="4">
        <v>18</v>
      </c>
      <c r="G24" s="4">
        <v>44.650001525878906</v>
      </c>
      <c r="H24" s="4">
        <v>43.26</v>
      </c>
      <c r="I24" s="34">
        <v>1878.0217109797791</v>
      </c>
      <c r="J24" s="35">
        <v>15.939572586588062</v>
      </c>
      <c r="K24" s="35">
        <v>13.136957181901002</v>
      </c>
      <c r="L24" s="35">
        <v>6.5350133042163918</v>
      </c>
      <c r="M24" s="35">
        <v>5.90653396173603</v>
      </c>
      <c r="N24" s="4">
        <v>2.714</v>
      </c>
      <c r="O24" s="4">
        <v>112.03124999999999</v>
      </c>
      <c r="P24" s="35">
        <v>4.3712436430883033</v>
      </c>
      <c r="Q24" s="36">
        <f t="shared" si="0"/>
        <v>77.777777778047778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>
        <f t="shared" si="12"/>
        <v>26</v>
      </c>
      <c r="AF24" s="1" t="str">
        <f t="shared" si="13"/>
        <v xml:space="preserve"> </v>
      </c>
      <c r="AG24" s="38">
        <f t="shared" si="14"/>
        <v>4.3712436433583033</v>
      </c>
      <c r="AH24" s="38" t="str">
        <f t="shared" si="15"/>
        <v xml:space="preserve"> </v>
      </c>
      <c r="AI24" s="1">
        <f t="shared" si="16"/>
        <v>19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-136.57511002345433</v>
      </c>
      <c r="AR24" s="21">
        <v>-25.0132257876156</v>
      </c>
      <c r="AS24">
        <v>3.2131334393872057</v>
      </c>
      <c r="AT24">
        <v>136.57511002345433</v>
      </c>
      <c r="AU24">
        <v>25.0132257876156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1.53</v>
      </c>
      <c r="I25" s="34">
        <v>61.885178116108236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1</v>
      </c>
      <c r="F26" s="4">
        <v>1</v>
      </c>
      <c r="G26" s="4">
        <v>6.5399999618530273</v>
      </c>
      <c r="H26" s="4">
        <v>8.3000000000000007</v>
      </c>
      <c r="I26" s="34">
        <v>143.03481128545747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>
        <f t="shared" si="23"/>
        <v>-0.21204819707710523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>
        <f t="shared" si="11"/>
        <v>5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-21.204819736710522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1</v>
      </c>
      <c r="F27" s="4">
        <v>3</v>
      </c>
      <c r="G27" s="4">
        <v>130.58500671386719</v>
      </c>
      <c r="H27" s="4">
        <v>102.7</v>
      </c>
      <c r="I27" s="34">
        <v>425.91563762262729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0.27151905301535728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3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27.151905271535725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1.72</v>
      </c>
      <c r="I28" s="34">
        <v>78.984198960597226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1.96</v>
      </c>
      <c r="I29" s="34">
        <v>875.3795991853973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3.92</v>
      </c>
      <c r="I30" s="34">
        <v>458.44613676100983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592.70000000000005</v>
      </c>
      <c r="I31" s="34">
        <v>318.63417161320609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7</v>
      </c>
      <c r="D32" s="4">
        <v>0</v>
      </c>
      <c r="E32" s="4">
        <v>2</v>
      </c>
      <c r="F32" s="4">
        <v>9</v>
      </c>
      <c r="G32" s="4">
        <v>1.8899999856948853</v>
      </c>
      <c r="H32" s="4">
        <v>1.65</v>
      </c>
      <c r="I32" s="34">
        <v>1070.0754716858296</v>
      </c>
      <c r="J32" s="35" t="s">
        <v>1238</v>
      </c>
      <c r="K32" s="35" t="s">
        <v>1238</v>
      </c>
      <c r="L32" s="35">
        <v>12.325305804907241</v>
      </c>
      <c r="M32" s="35">
        <v>11.156872156013002</v>
      </c>
      <c r="N32" s="4" t="s">
        <v>132</v>
      </c>
      <c r="O32" s="4" t="s">
        <v>132</v>
      </c>
      <c r="P32" s="35" t="s">
        <v>137</v>
      </c>
      <c r="Q32" s="36">
        <f t="shared" si="0"/>
        <v>77.777777778127771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>
        <f t="shared" si="12"/>
        <v>25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-135.78012251270201</v>
      </c>
      <c r="AS32">
        <v>14.545453678477905</v>
      </c>
      <c r="AT32" t="e">
        <v>#VALUE!</v>
      </c>
      <c r="AU32">
        <v>135.78012251270201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6</v>
      </c>
      <c r="D33" s="4">
        <v>0</v>
      </c>
      <c r="E33" s="4">
        <v>0</v>
      </c>
      <c r="F33" s="4">
        <v>6</v>
      </c>
      <c r="G33" s="4">
        <v>7.6500000953674316</v>
      </c>
      <c r="H33" s="4">
        <v>7.75</v>
      </c>
      <c r="I33" s="34">
        <v>1562.1539430078401</v>
      </c>
      <c r="J33" s="35">
        <v>8.8068181818181817</v>
      </c>
      <c r="K33" s="35">
        <v>7.1759259259259256</v>
      </c>
      <c r="L33" s="35">
        <v>4.9891453416149067</v>
      </c>
      <c r="M33" s="35">
        <v>4.3549828915662649</v>
      </c>
      <c r="N33" s="4">
        <v>0.88</v>
      </c>
      <c r="O33" s="4" t="s">
        <v>132</v>
      </c>
      <c r="P33" s="35">
        <v>9.0967741935483879</v>
      </c>
      <c r="Q33" s="36">
        <f t="shared" si="0"/>
        <v>100.00000000036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9</v>
      </c>
      <c r="AF33" s="1" t="str">
        <f t="shared" si="13"/>
        <v xml:space="preserve"> </v>
      </c>
      <c r="AG33" s="38">
        <f t="shared" si="14"/>
        <v>9.0967741939083879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-30.710780919764403</v>
      </c>
      <c r="AR33" s="21">
        <v>4.5588548876989048</v>
      </c>
      <c r="AS33">
        <v>-1.2903213500976563</v>
      </c>
      <c r="AT33">
        <v>30.710780919764403</v>
      </c>
      <c r="AU33">
        <v>-4.5588548876989048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4</v>
      </c>
      <c r="D34" s="4">
        <v>0</v>
      </c>
      <c r="E34" s="4">
        <v>7</v>
      </c>
      <c r="F34" s="4">
        <v>11</v>
      </c>
      <c r="G34" s="4">
        <v>6.7899999618530273</v>
      </c>
      <c r="H34" s="4">
        <v>6.56</v>
      </c>
      <c r="I34" s="34">
        <v>5597.8428659211631</v>
      </c>
      <c r="J34" s="35">
        <v>10.789473684210526</v>
      </c>
      <c r="K34" s="35">
        <v>9.9393939393939377</v>
      </c>
      <c r="L34" s="35">
        <v>8.8854753796252357</v>
      </c>
      <c r="M34" s="35">
        <v>8.4310054606290148</v>
      </c>
      <c r="N34" s="4">
        <v>0.60799999999999998</v>
      </c>
      <c r="O34" s="4">
        <v>93.015873015873012</v>
      </c>
      <c r="P34" s="35">
        <v>4.5274390243902438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4.5274390247602438</v>
      </c>
      <c r="AH34" s="38" t="str">
        <f t="shared" si="15"/>
        <v xml:space="preserve"> </v>
      </c>
      <c r="AI34" s="1">
        <f t="shared" si="16"/>
        <v>15</v>
      </c>
      <c r="AJ34" s="1" t="str">
        <f t="shared" si="17"/>
        <v xml:space="preserve"> </v>
      </c>
      <c r="AK34" s="25">
        <f t="shared" si="18"/>
        <v>93.015873016243006</v>
      </c>
      <c r="AL34" s="25" t="str">
        <f t="shared" si="19"/>
        <v xml:space="preserve"> </v>
      </c>
      <c r="AM34" s="1">
        <f t="shared" si="20"/>
        <v>1</v>
      </c>
      <c r="AN34" s="1" t="str">
        <f t="shared" si="21"/>
        <v xml:space="preserve"> </v>
      </c>
      <c r="AO34" t="s">
        <v>49</v>
      </c>
      <c r="AP34" t="s">
        <v>1244</v>
      </c>
      <c r="AQ34" s="22">
        <v>-60.137350614095062</v>
      </c>
      <c r="AR34" s="21">
        <v>-69.976997467885724</v>
      </c>
      <c r="AS34">
        <v>3.5060969794668884</v>
      </c>
      <c r="AT34">
        <v>60.137350614095062</v>
      </c>
      <c r="AU34">
        <v>69.976997467885724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16</v>
      </c>
      <c r="D35" s="4">
        <v>1</v>
      </c>
      <c r="E35" s="4">
        <v>4</v>
      </c>
      <c r="F35" s="4">
        <v>21</v>
      </c>
      <c r="G35" s="4">
        <v>10.050000190734863</v>
      </c>
      <c r="H35" s="4">
        <v>9.2899999999999991</v>
      </c>
      <c r="I35" s="34">
        <v>5549.2031837104851</v>
      </c>
      <c r="J35" s="35">
        <v>8.4995425434583716</v>
      </c>
      <c r="K35" s="35">
        <v>7.5651465798045594</v>
      </c>
      <c r="L35" s="35">
        <v>5.3691097531056489</v>
      </c>
      <c r="M35" s="35">
        <v>4.7258198076979072</v>
      </c>
      <c r="N35" s="4">
        <v>1.093</v>
      </c>
      <c r="O35" s="4">
        <v>-31.644777986241401</v>
      </c>
      <c r="P35" s="35">
        <v>10.226049515608182</v>
      </c>
      <c r="Q35" s="36">
        <f t="shared" si="0"/>
        <v>76.190476190856188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>
        <f t="shared" si="12"/>
        <v>28</v>
      </c>
      <c r="AF35" s="1" t="str">
        <f t="shared" si="13"/>
        <v xml:space="preserve"> </v>
      </c>
      <c r="AG35" s="38">
        <f t="shared" si="14"/>
        <v>10.226049515988182</v>
      </c>
      <c r="AH35" s="38" t="str">
        <f t="shared" si="15"/>
        <v xml:space="preserve"> </v>
      </c>
      <c r="AI35" s="1">
        <f t="shared" si="16"/>
        <v>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-26.150196402356094</v>
      </c>
      <c r="AR35" s="21">
        <v>-2.7097725126926653</v>
      </c>
      <c r="AS35">
        <v>8.1808416656067084</v>
      </c>
      <c r="AT35">
        <v>26.150196402356094</v>
      </c>
      <c r="AU35">
        <v>2.7097725126926653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15.85</v>
      </c>
      <c r="I36" s="34">
        <v>267.74636562540593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7</v>
      </c>
      <c r="F37" s="4">
        <v>23</v>
      </c>
      <c r="G37" s="4">
        <v>78.020004272460937</v>
      </c>
      <c r="H37" s="4">
        <v>74.8</v>
      </c>
      <c r="I37" s="34">
        <v>4479.6513151422214</v>
      </c>
      <c r="J37" s="35">
        <v>12.905452035886817</v>
      </c>
      <c r="K37" s="35">
        <v>10.812373518357907</v>
      </c>
      <c r="L37" s="35">
        <v>9.0409422939203186</v>
      </c>
      <c r="M37" s="35">
        <v>7.7545984740721581</v>
      </c>
      <c r="N37" s="4">
        <v>5.7960000000000003</v>
      </c>
      <c r="O37" s="4">
        <v>20.825515947467181</v>
      </c>
      <c r="P37" s="35">
        <v>6.463903743315508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6.463903743715508</v>
      </c>
      <c r="AH37" s="38" t="str">
        <f t="shared" si="15"/>
        <v xml:space="preserve"> </v>
      </c>
      <c r="AI37" s="1">
        <f t="shared" si="16"/>
        <v>9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-91.542697817461914</v>
      </c>
      <c r="AR37" s="21">
        <v>-72.951041980807418</v>
      </c>
      <c r="AS37">
        <v>4.3048185460707655</v>
      </c>
      <c r="AT37">
        <v>91.542697817461914</v>
      </c>
      <c r="AU37">
        <v>72.951041980807418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12.699999809265137</v>
      </c>
      <c r="H38" s="4">
        <v>12.2</v>
      </c>
      <c r="I38" s="34">
        <v>8744.9229934899358</v>
      </c>
      <c r="J38" s="35">
        <v>8.0955540809555391</v>
      </c>
      <c r="K38" s="35">
        <v>5.570776255707762</v>
      </c>
      <c r="L38" s="35" t="s">
        <v>1238</v>
      </c>
      <c r="M38" s="35" t="s">
        <v>1238</v>
      </c>
      <c r="N38" s="4">
        <v>1.5070000000000001</v>
      </c>
      <c r="O38" s="4">
        <v>-4.6805819101834185</v>
      </c>
      <c r="P38" s="35">
        <v>1.639344262295082</v>
      </c>
      <c r="Q38" s="36">
        <f t="shared" si="0"/>
        <v>84.615384615794611</v>
      </c>
      <c r="R38" s="36" t="str">
        <f t="shared" si="1"/>
        <v xml:space="preserve"> </v>
      </c>
      <c r="S38" s="37" t="str">
        <f t="shared" si="22"/>
        <v/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>
        <f t="shared" si="12"/>
        <v>17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-20.154200308631999</v>
      </c>
      <c r="AR38" s="21" t="e">
        <v>#VALUE!</v>
      </c>
      <c r="AS38">
        <v>4.0983590923372004</v>
      </c>
      <c r="AT38">
        <v>20.154200308631999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2.41</v>
      </c>
      <c r="I39" s="34">
        <v>59.639213464569281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3.46</v>
      </c>
      <c r="I40" s="34">
        <v>47.240329880043198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18.37</v>
      </c>
      <c r="I41" s="34">
        <v>56.432401191010591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1</v>
      </c>
      <c r="D42" s="4">
        <v>0</v>
      </c>
      <c r="E42" s="4">
        <v>0</v>
      </c>
      <c r="F42" s="4">
        <v>1</v>
      </c>
      <c r="G42" s="4" t="s">
        <v>132</v>
      </c>
      <c r="H42" s="4">
        <v>5.26</v>
      </c>
      <c r="I42" s="34">
        <v>345.61560410063367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>
        <f t="shared" si="0"/>
        <v>100.00000000045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>
        <f t="shared" si="12"/>
        <v>8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>
        <v>1.0260000228881836</v>
      </c>
      <c r="H43" s="4">
        <v>1.85</v>
      </c>
      <c r="I43" s="34">
        <v>142.07939875254434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/>
      </c>
      <c r="T43" s="37">
        <f t="shared" si="23"/>
        <v>-0.44540539257341433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>
        <f t="shared" si="11"/>
        <v>1</v>
      </c>
      <c r="AE43" s="1">
        <f t="shared" si="12"/>
        <v>7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>
        <v>-44.540539303341433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2.2000000000000002</v>
      </c>
      <c r="I44" s="34">
        <v>202.75114200363086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3</v>
      </c>
      <c r="F45" s="4">
        <v>4</v>
      </c>
      <c r="G45" s="4">
        <v>7.1999998092651367</v>
      </c>
      <c r="H45" s="4">
        <v>8.39</v>
      </c>
      <c r="I45" s="34">
        <v>478.25034948745338</v>
      </c>
      <c r="J45" s="35">
        <v>34.244897959183675</v>
      </c>
      <c r="K45" s="35">
        <v>29.964285714285712</v>
      </c>
      <c r="L45" s="35">
        <v>6.4273020030816648</v>
      </c>
      <c r="M45" s="35">
        <v>5.3512751763951254</v>
      </c>
      <c r="N45" s="4">
        <v>0.245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 t="str">
        <f t="shared" si="23"/>
        <v/>
      </c>
      <c r="U45" s="37">
        <f t="shared" si="2"/>
        <v>4.0826271899239215</v>
      </c>
      <c r="V45" s="37" t="str">
        <f t="shared" si="3"/>
        <v/>
      </c>
      <c r="W45" s="37" t="str">
        <f t="shared" si="4"/>
        <v/>
      </c>
      <c r="X45" s="37" t="str">
        <f t="shared" si="5"/>
        <v/>
      </c>
      <c r="Y45" s="1">
        <f t="shared" si="6"/>
        <v>1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>
        <v>-408.26271899239214</v>
      </c>
      <c r="AR45" s="21">
        <v>-22.952734617697757</v>
      </c>
      <c r="AS45">
        <v>-14.183554120796948</v>
      </c>
      <c r="AT45">
        <v>408.26271899239214</v>
      </c>
      <c r="AU45">
        <v>22.952734617697757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5</v>
      </c>
      <c r="D46" s="4">
        <v>7</v>
      </c>
      <c r="E46" s="4">
        <v>12</v>
      </c>
      <c r="F46" s="4">
        <v>24</v>
      </c>
      <c r="G46" s="4">
        <v>7.3000001907348633</v>
      </c>
      <c r="H46" s="4">
        <v>6.8</v>
      </c>
      <c r="I46" s="34">
        <v>1450.6605278037562</v>
      </c>
      <c r="J46" s="35">
        <v>5.6198347107438016</v>
      </c>
      <c r="K46" s="35">
        <v>3.1481481481481479</v>
      </c>
      <c r="L46" s="35" t="s">
        <v>1238</v>
      </c>
      <c r="M46" s="35" t="s">
        <v>1238</v>
      </c>
      <c r="N46" s="4">
        <v>1.21</v>
      </c>
      <c r="O46" s="4">
        <v>-43.058823529411768</v>
      </c>
      <c r="P46" s="35">
        <v>1.4705882352941178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/>
      </c>
      <c r="V46" s="37" t="str">
        <f t="shared" si="3"/>
        <v/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16.590422498121015</v>
      </c>
      <c r="AR46" s="21" t="e">
        <v>#VALUE!</v>
      </c>
      <c r="AS46">
        <v>7.3529439813950548</v>
      </c>
      <c r="AT46">
        <v>-16.590422498121015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7.5134997367858887</v>
      </c>
      <c r="H47" s="4">
        <v>9.9499999999999993</v>
      </c>
      <c r="I47" s="34">
        <v>386.44443526904348</v>
      </c>
      <c r="J47" s="35">
        <v>13.63013698630137</v>
      </c>
      <c r="K47" s="35">
        <v>8.8839285714285694</v>
      </c>
      <c r="L47" s="35">
        <v>10.27225182481752</v>
      </c>
      <c r="M47" s="35">
        <v>7.5458364611260063</v>
      </c>
      <c r="N47" s="4">
        <v>0.73</v>
      </c>
      <c r="O47" s="4">
        <v>39.579349904397695</v>
      </c>
      <c r="P47" s="35">
        <v>2.2110552763819098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>
        <f t="shared" si="23"/>
        <v>-0.24487439781297596</v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>
        <f t="shared" si="11"/>
        <v>3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2.2110552768819098</v>
      </c>
      <c r="AH47" s="38" t="str">
        <f t="shared" si="15"/>
        <v xml:space="preserve"> </v>
      </c>
      <c r="AI47" s="1">
        <f t="shared" si="16"/>
        <v>29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-102.29847065549396</v>
      </c>
      <c r="AR47" s="21">
        <v>-96.505695848333488</v>
      </c>
      <c r="AS47">
        <v>-24.487439831297596</v>
      </c>
      <c r="AT47">
        <v>102.29847065549396</v>
      </c>
      <c r="AU47">
        <v>96.505695848333488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1.26</v>
      </c>
      <c r="I48" s="34">
        <v>127.30314128227973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5.37</v>
      </c>
      <c r="I49" s="34">
        <v>788.16946464744774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0.68</v>
      </c>
      <c r="I50" s="34">
        <v>63.085829835651978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0.85</v>
      </c>
      <c r="I51" s="34">
        <v>114.66020811760887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1.1200000000000001</v>
      </c>
      <c r="I52" s="34">
        <v>127.21500144236069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11.199999809265137</v>
      </c>
      <c r="H53" s="4">
        <v>11.47</v>
      </c>
      <c r="I53" s="34">
        <v>109.62214943751867</v>
      </c>
      <c r="J53" s="35">
        <v>5.0640176600441498</v>
      </c>
      <c r="K53" s="35">
        <v>4.6437246963562755</v>
      </c>
      <c r="L53" s="35">
        <v>6.2389518900343646</v>
      </c>
      <c r="M53" s="35">
        <v>5.5393897787948134</v>
      </c>
      <c r="N53" s="4">
        <v>2.2650000000000001</v>
      </c>
      <c r="O53" s="4">
        <v>4.2817679558011035</v>
      </c>
      <c r="P53" s="35">
        <v>5.2310374891020048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5.2310374896620049</v>
      </c>
      <c r="AH53" s="38" t="str">
        <f t="shared" si="15"/>
        <v xml:space="preserve"> </v>
      </c>
      <c r="AI53" s="1">
        <f t="shared" si="16"/>
        <v>13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24.839858247284262</v>
      </c>
      <c r="AR53" s="21">
        <v>-19.349642456536742</v>
      </c>
      <c r="AS53">
        <v>-2.353968532997941</v>
      </c>
      <c r="AT53">
        <v>-24.839858247284262</v>
      </c>
      <c r="AU53">
        <v>19.349642456536742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7.7100000381469727</v>
      </c>
      <c r="H54" s="4">
        <v>8.69</v>
      </c>
      <c r="I54" s="34">
        <v>385.28460377244858</v>
      </c>
      <c r="J54" s="35">
        <v>13.793650793650793</v>
      </c>
      <c r="K54" s="35">
        <v>12.594202898550723</v>
      </c>
      <c r="L54" s="35">
        <v>1.2823934246575341</v>
      </c>
      <c r="M54" s="35">
        <v>1.0926087768440709</v>
      </c>
      <c r="N54" s="4">
        <v>0.63</v>
      </c>
      <c r="O54" s="4">
        <v>-31.297709923664126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 t="str">
        <f t="shared" si="23"/>
        <v/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-0.75468123585635249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1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2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>
        <v>-104.72534231431077</v>
      </c>
      <c r="AR54" s="21">
        <v>75.468123585635254</v>
      </c>
      <c r="AS54">
        <v>-11.277329825696514</v>
      </c>
      <c r="AT54">
        <v>104.72534231431077</v>
      </c>
      <c r="AU54">
        <v>-75.468123585635254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9</v>
      </c>
      <c r="D55" s="4">
        <v>1</v>
      </c>
      <c r="E55" s="4">
        <v>15</v>
      </c>
      <c r="F55" s="4">
        <v>25</v>
      </c>
      <c r="G55" s="4">
        <v>7.5</v>
      </c>
      <c r="H55" s="4">
        <v>7.06</v>
      </c>
      <c r="I55" s="34">
        <v>5666.9563988804039</v>
      </c>
      <c r="J55" s="35">
        <v>5.5027279812938428</v>
      </c>
      <c r="K55" s="35">
        <v>4.1529411764705877</v>
      </c>
      <c r="L55" s="35" t="s">
        <v>1238</v>
      </c>
      <c r="M55" s="35" t="s">
        <v>1238</v>
      </c>
      <c r="N55" s="4">
        <v>1.2829999999999999</v>
      </c>
      <c r="O55" s="4">
        <v>-13.486176668914373</v>
      </c>
      <c r="P55" s="35">
        <v>4.9575070821529748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 t="str">
        <f t="shared" si="3"/>
        <v/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4.9575070827329748</v>
      </c>
      <c r="AH55" s="38" t="str">
        <f t="shared" si="15"/>
        <v xml:space="preserve"> </v>
      </c>
      <c r="AI55" s="1">
        <f t="shared" si="16"/>
        <v>14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18.328520383344248</v>
      </c>
      <c r="AR55" s="21" t="e">
        <v>#VALUE!</v>
      </c>
      <c r="AS55">
        <v>6.2322946175637384</v>
      </c>
      <c r="AT55">
        <v>-18.328520383344248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6.8500003814697266</v>
      </c>
      <c r="H56" s="4">
        <v>7.82</v>
      </c>
      <c r="I56" s="34">
        <v>3870.3622881804213</v>
      </c>
      <c r="J56" s="35">
        <v>8.6888888888888882</v>
      </c>
      <c r="K56" s="35">
        <v>7.82</v>
      </c>
      <c r="L56" s="35">
        <v>6.8160396512935879</v>
      </c>
      <c r="M56" s="35">
        <v>5.7971387227935898</v>
      </c>
      <c r="N56" s="4">
        <v>0.9</v>
      </c>
      <c r="O56" s="4">
        <v>-36.48553281580805</v>
      </c>
      <c r="P56" s="35">
        <v>10.230179028132993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10.230179028722992</v>
      </c>
      <c r="AH56" s="38" t="str">
        <f t="shared" si="15"/>
        <v xml:space="preserve"> </v>
      </c>
      <c r="AI56" s="1">
        <f t="shared" si="16"/>
        <v>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-28.960474548738446</v>
      </c>
      <c r="AR56" s="21">
        <v>-30.389191917135673</v>
      </c>
      <c r="AS56">
        <v>-12.404087193481761</v>
      </c>
      <c r="AT56">
        <v>28.960474548738446</v>
      </c>
      <c r="AU56">
        <v>30.389191917135673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3.95</v>
      </c>
      <c r="I57" s="34">
        <v>468.72470621379273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2</v>
      </c>
      <c r="D58" s="4">
        <v>0</v>
      </c>
      <c r="E58" s="4">
        <v>2</v>
      </c>
      <c r="F58" s="4">
        <v>4</v>
      </c>
      <c r="G58" s="4">
        <v>1.3500000238418579</v>
      </c>
      <c r="H58" s="4">
        <v>1.78</v>
      </c>
      <c r="I58" s="34">
        <v>291.25423262656665</v>
      </c>
      <c r="J58" s="35" t="s">
        <v>1238</v>
      </c>
      <c r="K58" s="35" t="s">
        <v>1238</v>
      </c>
      <c r="L58" s="35">
        <v>15.869530343007915</v>
      </c>
      <c r="M58" s="35">
        <v>15.82776842105263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>
        <f t="shared" si="23"/>
        <v>-0.24157301970356299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>
        <f t="shared" si="11"/>
        <v>4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-203.58028171631295</v>
      </c>
      <c r="AS58">
        <v>-24.157302031356298</v>
      </c>
      <c r="AT58" t="e">
        <v>#VALUE!</v>
      </c>
      <c r="AU58">
        <v>203.58028171631295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3.28</v>
      </c>
      <c r="I59" s="34">
        <v>50.380586800902208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1.56</v>
      </c>
      <c r="I60" s="34">
        <v>168.66775700022541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6</v>
      </c>
      <c r="D61" s="4">
        <v>1</v>
      </c>
      <c r="E61" s="4">
        <v>8</v>
      </c>
      <c r="F61" s="4">
        <v>15</v>
      </c>
      <c r="G61" s="4">
        <v>22.650001525878906</v>
      </c>
      <c r="H61" s="4">
        <v>20.58</v>
      </c>
      <c r="I61" s="34">
        <v>8906.8477472374852</v>
      </c>
      <c r="J61" s="35">
        <v>9.7167138810198299</v>
      </c>
      <c r="K61" s="35">
        <v>7.0941054808686648</v>
      </c>
      <c r="L61" s="35">
        <v>7.3162958339770334</v>
      </c>
      <c r="M61" s="35">
        <v>5.5943026885700338</v>
      </c>
      <c r="N61" s="4">
        <v>2.1179999999999999</v>
      </c>
      <c r="O61" s="4">
        <v>-2.9775538250114497</v>
      </c>
      <c r="P61" s="35">
        <v>2.7648202137998061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2.7648202144398062</v>
      </c>
      <c r="AH61" s="38" t="str">
        <f t="shared" si="15"/>
        <v xml:space="preserve"> </v>
      </c>
      <c r="AI61" s="1">
        <f t="shared" si="16"/>
        <v>28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-44.215451385622551</v>
      </c>
      <c r="AR61" s="21">
        <v>-39.95897184047665</v>
      </c>
      <c r="AS61">
        <v>10.05831645227846</v>
      </c>
      <c r="AT61">
        <v>44.215451385622551</v>
      </c>
      <c r="AU61">
        <v>39.95897184047665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3.31</v>
      </c>
      <c r="I62" s="34">
        <v>373.96663079225254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280.5</v>
      </c>
      <c r="I63" s="34">
        <v>233.30033240645795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0</v>
      </c>
      <c r="F64" s="4">
        <v>5</v>
      </c>
      <c r="G64" s="4">
        <v>17.424999237060547</v>
      </c>
      <c r="H64" s="4">
        <v>13.71</v>
      </c>
      <c r="I64" s="34">
        <v>455.16498703392358</v>
      </c>
      <c r="J64" s="35" t="s">
        <v>1238</v>
      </c>
      <c r="K64" s="35" t="s">
        <v>1238</v>
      </c>
      <c r="L64" s="35">
        <v>6.4990070175438595</v>
      </c>
      <c r="M64" s="35">
        <v>5.9920772796827029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0.27097003984290641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4</v>
      </c>
      <c r="AD64" s="1" t="str">
        <f t="shared" si="11"/>
        <v xml:space="preserve"> </v>
      </c>
      <c r="AE64" s="1">
        <f t="shared" si="12"/>
        <v>6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-24.324434221933156</v>
      </c>
      <c r="AS64">
        <v>27.097003917290643</v>
      </c>
      <c r="AT64" t="e">
        <v>#VALUE!</v>
      </c>
      <c r="AU64">
        <v>24.324434221933156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11.800000190734863</v>
      </c>
      <c r="H65" s="4">
        <v>10.34</v>
      </c>
      <c r="I65" s="34">
        <v>684.83929071706405</v>
      </c>
      <c r="J65" s="35">
        <v>5.2944188428059391</v>
      </c>
      <c r="K65" s="35">
        <v>4.6367713004484301</v>
      </c>
      <c r="L65" s="35">
        <v>1.5815367488191583</v>
      </c>
      <c r="M65" s="35">
        <v>1.3739476390938175</v>
      </c>
      <c r="N65" s="4">
        <v>1.9530000000000001</v>
      </c>
      <c r="O65" s="4">
        <v>65.228426395939096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-0.69745584061171462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24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65.228426396619099</v>
      </c>
      <c r="AL65" s="25" t="str">
        <f t="shared" si="19"/>
        <v xml:space="preserve"> </v>
      </c>
      <c r="AM65" s="1">
        <f t="shared" si="20"/>
        <v>4</v>
      </c>
      <c r="AN65" s="1" t="str">
        <f t="shared" si="21"/>
        <v xml:space="preserve"> </v>
      </c>
      <c r="AO65" t="s">
        <v>60</v>
      </c>
      <c r="AP65" t="s">
        <v>1242</v>
      </c>
      <c r="AQ65" s="22">
        <v>21.420244272988111</v>
      </c>
      <c r="AR65" s="21">
        <v>69.745584061171456</v>
      </c>
      <c r="AS65">
        <v>14.119924475192104</v>
      </c>
      <c r="AT65">
        <v>-21.420244272988111</v>
      </c>
      <c r="AU65">
        <v>-69.745584061171456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2</v>
      </c>
      <c r="F66" s="4">
        <v>10</v>
      </c>
      <c r="G66" s="4">
        <v>91.300003051757813</v>
      </c>
      <c r="H66" s="4">
        <v>75.900000000000006</v>
      </c>
      <c r="I66" s="34">
        <v>1975.4156404937089</v>
      </c>
      <c r="J66" s="35">
        <v>6.4104729729729737</v>
      </c>
      <c r="K66" s="35">
        <v>5.4272434751519487</v>
      </c>
      <c r="L66" s="35">
        <v>4.2878202947845807</v>
      </c>
      <c r="M66" s="35">
        <v>3.8666828551345134</v>
      </c>
      <c r="N66" s="4">
        <v>11.84</v>
      </c>
      <c r="O66" s="4">
        <v>53.82616603871638</v>
      </c>
      <c r="P66" s="35" t="s">
        <v>137</v>
      </c>
      <c r="Q66" s="36">
        <f t="shared" si="0"/>
        <v>80.000000000689994</v>
      </c>
      <c r="R66" s="36" t="str">
        <f t="shared" si="1"/>
        <v xml:space="preserve"> </v>
      </c>
      <c r="S66" s="37">
        <f t="shared" si="22"/>
        <v>0.20289859162225049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11</v>
      </c>
      <c r="AD66" s="1" t="str">
        <f t="shared" si="11"/>
        <v xml:space="preserve"> </v>
      </c>
      <c r="AE66" s="1">
        <f t="shared" si="12"/>
        <v>23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53.826166039406381</v>
      </c>
      <c r="AL66" s="25" t="str">
        <f t="shared" si="19"/>
        <v xml:space="preserve"> </v>
      </c>
      <c r="AM66" s="1">
        <f t="shared" si="20"/>
        <v>6</v>
      </c>
      <c r="AN66" s="1" t="str">
        <f t="shared" si="21"/>
        <v xml:space="preserve"> </v>
      </c>
      <c r="AO66" t="s">
        <v>57</v>
      </c>
      <c r="AP66" t="s">
        <v>1242</v>
      </c>
      <c r="AQ66" s="22">
        <v>4.8557707149857743</v>
      </c>
      <c r="AR66" s="21">
        <v>17.975033608152579</v>
      </c>
      <c r="AS66">
        <v>20.289859093225047</v>
      </c>
      <c r="AT66">
        <v>-4.8557707149857743</v>
      </c>
      <c r="AU66">
        <v>-17.975033608152579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3.0199999809265137</v>
      </c>
      <c r="H67" s="4">
        <v>3.01</v>
      </c>
      <c r="I67" s="34">
        <v>585.00911003370823</v>
      </c>
      <c r="J67" s="35">
        <v>22.132352941176467</v>
      </c>
      <c r="K67" s="35">
        <v>11.231343283582088</v>
      </c>
      <c r="L67" s="35">
        <v>7.1931971180491407</v>
      </c>
      <c r="M67" s="35">
        <v>5.1333916941331577</v>
      </c>
      <c r="N67" s="4">
        <v>0.13600000000000001</v>
      </c>
      <c r="O67" s="4">
        <v>-80.952380952380949</v>
      </c>
      <c r="P67" s="35">
        <v>1.5946843853820598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2.2848834582568491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6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-80.952380951680951</v>
      </c>
      <c r="AM67" s="1" t="str">
        <f t="shared" si="20"/>
        <v xml:space="preserve"> </v>
      </c>
      <c r="AN67" s="1">
        <f t="shared" si="21"/>
        <v>3</v>
      </c>
      <c r="AO67" t="s">
        <v>55</v>
      </c>
      <c r="AP67" t="s">
        <v>1242</v>
      </c>
      <c r="AQ67" s="22">
        <v>-228.48834582568492</v>
      </c>
      <c r="AR67" s="21">
        <v>-37.604123142841985</v>
      </c>
      <c r="AS67">
        <v>0.33222527995062645</v>
      </c>
      <c r="AT67">
        <v>228.48834582568492</v>
      </c>
      <c r="AU67">
        <v>37.604123142841985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13</v>
      </c>
      <c r="D68" s="4">
        <v>0</v>
      </c>
      <c r="E68" s="4">
        <v>0</v>
      </c>
      <c r="F68" s="4">
        <v>13</v>
      </c>
      <c r="G68" s="4">
        <v>63</v>
      </c>
      <c r="H68" s="4">
        <v>59.75</v>
      </c>
      <c r="I68" s="34">
        <v>506.36683850491517</v>
      </c>
      <c r="J68" s="35">
        <v>29.332351497299953</v>
      </c>
      <c r="K68" s="35">
        <v>17.379290285049446</v>
      </c>
      <c r="L68" s="35">
        <v>9.7060471822715879</v>
      </c>
      <c r="M68" s="35">
        <v>5.762551183682751</v>
      </c>
      <c r="N68" s="4">
        <v>3.4380000000000002</v>
      </c>
      <c r="O68" s="4">
        <v>86.543678784590355</v>
      </c>
      <c r="P68" s="35">
        <v>1.5564853556485356</v>
      </c>
      <c r="Q68" s="36">
        <f t="shared" si="0"/>
        <v>100.00000000071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3.3535071251278525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3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>
        <f t="shared" si="12"/>
        <v>5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86.543678785300358</v>
      </c>
      <c r="AL68" s="25" t="str">
        <f t="shared" si="19"/>
        <v xml:space="preserve"> </v>
      </c>
      <c r="AM68" s="1">
        <f t="shared" si="20"/>
        <v>2</v>
      </c>
      <c r="AN68" s="1" t="str">
        <f t="shared" si="21"/>
        <v xml:space="preserve"> </v>
      </c>
      <c r="AO68" t="s">
        <v>56</v>
      </c>
      <c r="AP68" t="s">
        <v>1248</v>
      </c>
      <c r="AQ68" s="22">
        <v>-335.35071251278526</v>
      </c>
      <c r="AR68" s="21">
        <v>-85.674337819586782</v>
      </c>
      <c r="AS68">
        <v>5.439330543933063</v>
      </c>
      <c r="AT68">
        <v>335.35071251278526</v>
      </c>
      <c r="AU68">
        <v>85.674337819586782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1.43</v>
      </c>
      <c r="I69" s="34">
        <v>73.215690167977812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20</v>
      </c>
      <c r="D70" s="4">
        <v>0</v>
      </c>
      <c r="E70" s="4">
        <v>2</v>
      </c>
      <c r="F70" s="4">
        <v>22</v>
      </c>
      <c r="G70" s="4">
        <v>30</v>
      </c>
      <c r="H70" s="4">
        <v>26.46</v>
      </c>
      <c r="I70" s="34">
        <v>817.60848761896909</v>
      </c>
      <c r="J70" s="35" t="s">
        <v>1238</v>
      </c>
      <c r="K70" s="35" t="s">
        <v>1238</v>
      </c>
      <c r="L70" s="35">
        <v>5.0439288005534939</v>
      </c>
      <c r="M70" s="35">
        <v>4.4362130884549424</v>
      </c>
      <c r="N70" s="4">
        <v>-1.55</v>
      </c>
      <c r="O70" s="4">
        <v>66.413867822318522</v>
      </c>
      <c r="P70" s="35">
        <v>0.63114134542705969</v>
      </c>
      <c r="Q70" s="36">
        <f t="shared" si="0"/>
        <v>90.909090909820904</v>
      </c>
      <c r="R70" s="36" t="str">
        <f t="shared" si="1"/>
        <v xml:space="preserve"> </v>
      </c>
      <c r="S70" s="37" t="str">
        <f t="shared" si="22"/>
        <v/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>
        <f t="shared" si="12"/>
        <v>14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66.41386782304852</v>
      </c>
      <c r="AL70" s="25" t="str">
        <f t="shared" si="19"/>
        <v xml:space="preserve"> </v>
      </c>
      <c r="AM70" s="1">
        <f t="shared" si="20"/>
        <v>3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3.5108605527374936</v>
      </c>
      <c r="AS70">
        <v>13.378684807256235</v>
      </c>
      <c r="AT70" t="e">
        <v>#VALUE!</v>
      </c>
      <c r="AU70">
        <v>-3.5108605527374936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19.610000610351562</v>
      </c>
      <c r="H71" s="4">
        <v>16.59</v>
      </c>
      <c r="I71" s="34">
        <v>589.02571963285959</v>
      </c>
      <c r="J71" s="35" t="s">
        <v>1238</v>
      </c>
      <c r="K71" s="35">
        <v>21.714659685863875</v>
      </c>
      <c r="L71" s="35">
        <v>8.2229093420856074</v>
      </c>
      <c r="M71" s="35">
        <v>7.1193665168801203</v>
      </c>
      <c r="N71" s="4">
        <v>0.16300000000000001</v>
      </c>
      <c r="O71" s="4" t="s">
        <v>132</v>
      </c>
      <c r="P71" s="35">
        <v>0.31344183242917423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0.18203740944111896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16</v>
      </c>
      <c r="AD71" s="1" t="str">
        <f t="shared" si="11"/>
        <v xml:space="preserve"> </v>
      </c>
      <c r="AE71" s="1">
        <f t="shared" si="12"/>
        <v>20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-57.302269231799997</v>
      </c>
      <c r="AS71">
        <v>18.203740870111893</v>
      </c>
      <c r="AT71" t="e">
        <v>#VALUE!</v>
      </c>
      <c r="AU71">
        <v>57.302269231799997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14.1</v>
      </c>
      <c r="I72" s="34">
        <v>156.08999418291526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1</v>
      </c>
      <c r="D73" s="4">
        <v>0</v>
      </c>
      <c r="E73" s="4">
        <v>0</v>
      </c>
      <c r="F73" s="4">
        <v>1</v>
      </c>
      <c r="G73" s="4" t="s">
        <v>132</v>
      </c>
      <c r="H73" s="4">
        <v>2.57</v>
      </c>
      <c r="I73" s="34">
        <v>247.32245770206376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>
        <f t="shared" si="24"/>
        <v>100.00000000076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>
        <f t="shared" si="37"/>
        <v>4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1.6699999570846558</v>
      </c>
      <c r="H74" s="4">
        <v>2.52</v>
      </c>
      <c r="I74" s="34">
        <v>126.76251193617924</v>
      </c>
      <c r="J74" s="35">
        <v>25.2</v>
      </c>
      <c r="K74" s="35" t="s">
        <v>1238</v>
      </c>
      <c r="L74" s="35">
        <v>10.32917681646367</v>
      </c>
      <c r="M74" s="35">
        <v>4.092141430948419</v>
      </c>
      <c r="N74" s="4">
        <v>0.1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>
        <f t="shared" si="47"/>
        <v>-0.33730160356148581</v>
      </c>
      <c r="U74" s="37">
        <f t="shared" si="27"/>
        <v>2.7401835840989617</v>
      </c>
      <c r="V74" s="37" t="str">
        <f t="shared" si="28"/>
        <v/>
      </c>
      <c r="W74" s="37" t="str">
        <f t="shared" si="29"/>
        <v/>
      </c>
      <c r="X74" s="37" t="str">
        <f t="shared" si="30"/>
        <v/>
      </c>
      <c r="Y74" s="1">
        <f t="shared" si="31"/>
        <v>4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>
        <f t="shared" si="36"/>
        <v>2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>
        <v>-274.01835840989617</v>
      </c>
      <c r="AR74" s="21">
        <v>-97.594657186641214</v>
      </c>
      <c r="AS74">
        <v>-33.730160433148583</v>
      </c>
      <c r="AT74">
        <v>274.01835840989617</v>
      </c>
      <c r="AU74">
        <v>97.594657186641214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8</v>
      </c>
      <c r="D75" s="4">
        <v>0</v>
      </c>
      <c r="E75" s="4">
        <v>1</v>
      </c>
      <c r="F75" s="4">
        <v>9</v>
      </c>
      <c r="G75" s="4">
        <v>175.4114990234375</v>
      </c>
      <c r="H75" s="4">
        <v>167.8</v>
      </c>
      <c r="I75" s="34">
        <v>687.3058914789749</v>
      </c>
      <c r="J75" s="35">
        <v>11.911691630581387</v>
      </c>
      <c r="K75" s="35">
        <v>8.9987665576232096</v>
      </c>
      <c r="L75" s="35">
        <v>11.117576507650764</v>
      </c>
      <c r="M75" s="35">
        <v>8.9261987353206855</v>
      </c>
      <c r="N75" s="4">
        <v>14.087</v>
      </c>
      <c r="O75" s="4">
        <v>105.73974003213084</v>
      </c>
      <c r="P75" s="35">
        <v>6.7103694874851012</v>
      </c>
      <c r="Q75" s="36">
        <f t="shared" si="24"/>
        <v>88.888888889668891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15</v>
      </c>
      <c r="AF75" s="1" t="str">
        <f t="shared" si="38"/>
        <v xml:space="preserve"> </v>
      </c>
      <c r="AG75" s="38">
        <f t="shared" si="39"/>
        <v>6.7103694882651013</v>
      </c>
      <c r="AH75" s="38" t="str">
        <f t="shared" si="40"/>
        <v xml:space="preserve"> </v>
      </c>
      <c r="AI75" s="1">
        <f t="shared" si="41"/>
        <v>8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-76.79330752202182</v>
      </c>
      <c r="AR75" s="21">
        <v>-112.6765528182335</v>
      </c>
      <c r="AS75">
        <v>4.5360542451951646</v>
      </c>
      <c r="AT75">
        <v>76.79330752202182</v>
      </c>
      <c r="AU75">
        <v>112.6765528182335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1.61</v>
      </c>
      <c r="I76" s="34">
        <v>68.693042640119032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16.899999999999999</v>
      </c>
      <c r="I77" s="34">
        <v>222.41063000918288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11</v>
      </c>
      <c r="D78" s="4">
        <v>0</v>
      </c>
      <c r="E78" s="4">
        <v>9</v>
      </c>
      <c r="F78" s="4">
        <v>20</v>
      </c>
      <c r="G78" s="4">
        <v>4.7399997711181641</v>
      </c>
      <c r="H78" s="4">
        <v>4.01</v>
      </c>
      <c r="I78" s="34">
        <v>1445.390363439217</v>
      </c>
      <c r="J78" s="35">
        <v>8.2851239669421481</v>
      </c>
      <c r="K78" s="35">
        <v>5.8711566617862365</v>
      </c>
      <c r="L78" s="35">
        <v>7.8835863079140198</v>
      </c>
      <c r="M78" s="35">
        <v>6.3529303607214436</v>
      </c>
      <c r="N78" s="4">
        <v>0.48399999999999999</v>
      </c>
      <c r="O78" s="4">
        <v>17.191283292978195</v>
      </c>
      <c r="P78" s="35">
        <v>8.1296758104738167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0.18204483151278422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8.1296758112838159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-22.967796243578942</v>
      </c>
      <c r="AR78" s="21">
        <v>-50.811101561420166</v>
      </c>
      <c r="AS78">
        <v>18.204483070278421</v>
      </c>
      <c r="AT78">
        <v>22.967796243578942</v>
      </c>
      <c r="AU78">
        <v>50.811101561420166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0</v>
      </c>
      <c r="E79" s="4">
        <v>3</v>
      </c>
      <c r="F79" s="4">
        <v>19</v>
      </c>
      <c r="G79" s="4">
        <v>105.65000152587891</v>
      </c>
      <c r="H79" s="4">
        <v>75.599999999999994</v>
      </c>
      <c r="I79" s="34">
        <v>1319.9061540564346</v>
      </c>
      <c r="J79" s="35">
        <v>6.8865002732738203</v>
      </c>
      <c r="K79" s="35">
        <v>5.7459907273694606</v>
      </c>
      <c r="L79" s="35">
        <v>4.1040570189940855</v>
      </c>
      <c r="M79" s="35">
        <v>3.5035303669770119</v>
      </c>
      <c r="N79" s="4">
        <v>10.978</v>
      </c>
      <c r="O79" s="4">
        <v>121.33064516129033</v>
      </c>
      <c r="P79" s="35">
        <v>0</v>
      </c>
      <c r="Q79" s="36">
        <f t="shared" si="24"/>
        <v>84.210526316609474</v>
      </c>
      <c r="R79" s="36" t="str">
        <f t="shared" si="25"/>
        <v xml:space="preserve"> </v>
      </c>
      <c r="S79" s="37">
        <f t="shared" si="26"/>
        <v>0.39748679349035604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18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-2.2094256904434895</v>
      </c>
      <c r="AR79" s="21">
        <v>21.490380680674527</v>
      </c>
      <c r="AS79">
        <v>39.748679267035605</v>
      </c>
      <c r="AT79">
        <v>2.2094256904434895</v>
      </c>
      <c r="AU79">
        <v>-21.490380680674527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3.13</v>
      </c>
      <c r="I80" s="34">
        <v>405.17887204253367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3.25</v>
      </c>
      <c r="I81" s="34">
        <v>82.571348027644419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13.039999961853027</v>
      </c>
      <c r="H82" s="4">
        <v>10.52</v>
      </c>
      <c r="I82" s="34">
        <v>3663.3529206331054</v>
      </c>
      <c r="J82" s="35">
        <v>5.74863387978142</v>
      </c>
      <c r="K82" s="35">
        <v>4.3381443298969069</v>
      </c>
      <c r="L82" s="35">
        <v>6.6696991159619428</v>
      </c>
      <c r="M82" s="35">
        <v>5.4230671163575046</v>
      </c>
      <c r="N82" s="4">
        <v>1.83</v>
      </c>
      <c r="O82" s="4">
        <v>-18.558077436582103</v>
      </c>
      <c r="P82" s="35">
        <v>3.2319391634980992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0.23954372345960331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8</v>
      </c>
      <c r="AD82" s="1" t="str">
        <f t="shared" si="36"/>
        <v xml:space="preserve"> </v>
      </c>
      <c r="AE82" s="1">
        <f t="shared" si="37"/>
        <v>3</v>
      </c>
      <c r="AF82" s="1" t="str">
        <f t="shared" si="38"/>
        <v xml:space="preserve"> </v>
      </c>
      <c r="AG82" s="38">
        <f t="shared" si="39"/>
        <v>3.2319391643480992</v>
      </c>
      <c r="AH82" s="38" t="str">
        <f t="shared" si="40"/>
        <v xml:space="preserve"> </v>
      </c>
      <c r="AI82" s="1">
        <f t="shared" si="41"/>
        <v>26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14.678785443834952</v>
      </c>
      <c r="AR82" s="21">
        <v>-27.589732829042934</v>
      </c>
      <c r="AS82">
        <v>23.954372260960334</v>
      </c>
      <c r="AT82">
        <v>-14.678785443834952</v>
      </c>
      <c r="AU82">
        <v>27.589732829042934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8</v>
      </c>
      <c r="I83" s="34">
        <v>1133.2217987690444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6.4000000953674316</v>
      </c>
      <c r="H84" s="4">
        <v>5.41</v>
      </c>
      <c r="I84" s="34">
        <v>2077.430876398209</v>
      </c>
      <c r="J84" s="35">
        <v>6.0111111111111111</v>
      </c>
      <c r="K84" s="35">
        <v>6.2183908045977017</v>
      </c>
      <c r="L84" s="35">
        <v>5.514820789473684</v>
      </c>
      <c r="M84" s="35">
        <v>4.7580104027105445</v>
      </c>
      <c r="N84" s="4">
        <v>0.9</v>
      </c>
      <c r="O84" s="4">
        <v>-12.959381044487428</v>
      </c>
      <c r="P84" s="35">
        <v>4.4916820702402962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0.18299447321148446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14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4.4916820711102963</v>
      </c>
      <c r="AH84" s="38" t="str">
        <f t="shared" si="40"/>
        <v xml:space="preserve"> </v>
      </c>
      <c r="AI84" s="1">
        <f t="shared" si="41"/>
        <v>17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10.783098809632353</v>
      </c>
      <c r="AR84" s="21">
        <v>-5.4971894376852681</v>
      </c>
      <c r="AS84">
        <v>18.299447234148445</v>
      </c>
      <c r="AT84">
        <v>-10.783098809632353</v>
      </c>
      <c r="AU84">
        <v>5.4971894376852681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1.41</v>
      </c>
      <c r="I85" s="34">
        <v>278.65994077499022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8</v>
      </c>
      <c r="D86" s="4">
        <v>0</v>
      </c>
      <c r="E86" s="4">
        <v>3</v>
      </c>
      <c r="F86" s="4">
        <v>11</v>
      </c>
      <c r="G86" s="4">
        <v>8.1000003814697266</v>
      </c>
      <c r="H86" s="4">
        <v>6.34</v>
      </c>
      <c r="I86" s="34">
        <v>1082.0220877971547</v>
      </c>
      <c r="J86" s="35">
        <v>5.2833333333333332</v>
      </c>
      <c r="K86" s="35" t="s">
        <v>1238</v>
      </c>
      <c r="L86" s="35">
        <v>5.9422302231105171</v>
      </c>
      <c r="M86" s="35">
        <v>5.2903507049794749</v>
      </c>
      <c r="N86" s="4">
        <v>1.2</v>
      </c>
      <c r="O86" s="4">
        <v>-1.5586546349466881</v>
      </c>
      <c r="P86" s="35" t="s">
        <v>137</v>
      </c>
      <c r="Q86" s="36">
        <f t="shared" si="24"/>
        <v>72.727272728162731</v>
      </c>
      <c r="R86" s="36" t="str">
        <f t="shared" si="25"/>
        <v xml:space="preserve"> </v>
      </c>
      <c r="S86" s="37">
        <f t="shared" si="26"/>
        <v>0.27760258471803273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2</v>
      </c>
      <c r="AD86" s="1" t="str">
        <f t="shared" si="36"/>
        <v xml:space="preserve"> </v>
      </c>
      <c r="AE86" s="1">
        <f t="shared" si="37"/>
        <v>31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21.584775386284992</v>
      </c>
      <c r="AR86" s="21">
        <v>-13.673428650010067</v>
      </c>
      <c r="AS86">
        <v>27.760258382803272</v>
      </c>
      <c r="AT86">
        <v>-21.584775386284992</v>
      </c>
      <c r="AU86">
        <v>13.673428650010067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13.899999618530273</v>
      </c>
      <c r="H87" s="4">
        <v>11.1</v>
      </c>
      <c r="I87" s="34">
        <v>1159.232579295782</v>
      </c>
      <c r="J87" s="35" t="s">
        <v>1238</v>
      </c>
      <c r="K87" s="35" t="s">
        <v>1238</v>
      </c>
      <c r="L87" s="35">
        <v>5.565554626701025</v>
      </c>
      <c r="M87" s="35">
        <v>4.3485808084758339</v>
      </c>
      <c r="N87" s="4">
        <v>-0.29199999999999998</v>
      </c>
      <c r="O87" s="4" t="s">
        <v>132</v>
      </c>
      <c r="P87" s="35">
        <v>0.28828828828828829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0.25225221878561038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6</v>
      </c>
      <c r="AD87" s="1" t="str">
        <f t="shared" si="36"/>
        <v xml:space="preserve"> </v>
      </c>
      <c r="AE87" s="1">
        <f t="shared" si="37"/>
        <v>13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-6.4677154876141341</v>
      </c>
      <c r="AS87">
        <v>25.225221788561036</v>
      </c>
      <c r="AT87" t="e">
        <v>#VALUE!</v>
      </c>
      <c r="AU87">
        <v>6.4677154876141341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12</v>
      </c>
      <c r="D88" s="4">
        <v>0</v>
      </c>
      <c r="E88" s="4">
        <v>4</v>
      </c>
      <c r="F88" s="4">
        <v>16</v>
      </c>
      <c r="G88" s="4">
        <v>34.800003051757813</v>
      </c>
      <c r="H88" s="4">
        <v>28.88</v>
      </c>
      <c r="I88" s="34">
        <v>1790.5524227924818</v>
      </c>
      <c r="J88" s="35">
        <v>11.85063602790316</v>
      </c>
      <c r="K88" s="35">
        <v>12.556521739130433</v>
      </c>
      <c r="L88" s="35">
        <v>5.9574765280966195</v>
      </c>
      <c r="M88" s="35">
        <v>5.2602600120230054</v>
      </c>
      <c r="N88" s="4">
        <v>2.4369999999999998</v>
      </c>
      <c r="O88" s="4">
        <v>-39.135864135864146</v>
      </c>
      <c r="P88" s="35">
        <v>4.1897506925207759</v>
      </c>
      <c r="Q88" s="36">
        <f t="shared" si="24"/>
        <v>75.000000000910006</v>
      </c>
      <c r="R88" s="36" t="str">
        <f t="shared" si="25"/>
        <v xml:space="preserve"> </v>
      </c>
      <c r="S88" s="37">
        <f t="shared" si="26"/>
        <v>0.20498625616477187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10</v>
      </c>
      <c r="AD88" s="1" t="str">
        <f t="shared" si="36"/>
        <v xml:space="preserve"> </v>
      </c>
      <c r="AE88" s="1">
        <f t="shared" si="37"/>
        <v>30</v>
      </c>
      <c r="AF88" s="1" t="str">
        <f t="shared" si="38"/>
        <v xml:space="preserve"> </v>
      </c>
      <c r="AG88" s="38">
        <f t="shared" si="39"/>
        <v>4.189750693430776</v>
      </c>
      <c r="AH88" s="38" t="str">
        <f t="shared" si="40"/>
        <v xml:space="preserve"> </v>
      </c>
      <c r="AI88" s="1">
        <f t="shared" si="41"/>
        <v>20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>
        <v>-75.887120367837795</v>
      </c>
      <c r="AR88" s="21">
        <v>-13.965086781206937</v>
      </c>
      <c r="AS88">
        <v>20.498625525477188</v>
      </c>
      <c r="AT88">
        <v>75.887120367837795</v>
      </c>
      <c r="AU88">
        <v>13.965086781206937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16</v>
      </c>
      <c r="D89" s="4">
        <v>0</v>
      </c>
      <c r="E89" s="4">
        <v>8</v>
      </c>
      <c r="F89" s="4">
        <v>24</v>
      </c>
      <c r="G89" s="4">
        <v>17.275001525878906</v>
      </c>
      <c r="H89" s="4">
        <v>14.47</v>
      </c>
      <c r="I89" s="34">
        <v>5432.9796755417374</v>
      </c>
      <c r="J89" s="35">
        <v>10.365329512893982</v>
      </c>
      <c r="K89" s="35">
        <v>8.0299667036625966</v>
      </c>
      <c r="L89" s="35">
        <v>4.0179746824874982</v>
      </c>
      <c r="M89" s="35">
        <v>3.5208203978625434</v>
      </c>
      <c r="N89" s="4">
        <v>1.3960000000000001</v>
      </c>
      <c r="O89" s="4">
        <v>51.904243743199139</v>
      </c>
      <c r="P89" s="35">
        <v>7.3255010366275046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0.19384944984044963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12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7.3255010375475047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51.904243744119135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1262</v>
      </c>
      <c r="AQ89" s="22">
        <v>-53.84220352342286</v>
      </c>
      <c r="AR89" s="21">
        <v>23.137114982359908</v>
      </c>
      <c r="AS89">
        <v>19.384944892044963</v>
      </c>
      <c r="AT89">
        <v>53.84220352342286</v>
      </c>
      <c r="AU89">
        <v>-23.137114982359908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7</v>
      </c>
      <c r="F90" s="4">
        <v>24</v>
      </c>
      <c r="G90" s="4">
        <v>17.719999313354492</v>
      </c>
      <c r="H90" s="4">
        <v>15.05</v>
      </c>
      <c r="I90" s="34">
        <v>3544.5610002301423</v>
      </c>
      <c r="J90" s="35">
        <v>7.7737603305785132</v>
      </c>
      <c r="K90" s="35">
        <v>5.2166377816291156</v>
      </c>
      <c r="L90" s="35">
        <v>6.5398134473271847</v>
      </c>
      <c r="M90" s="35">
        <v>5.1667429058157328</v>
      </c>
      <c r="N90" s="4">
        <v>1.9359999999999999</v>
      </c>
      <c r="O90" s="4">
        <v>-33.94745820539066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0.17740859317946792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17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-15.378137996624886</v>
      </c>
      <c r="AR90" s="21">
        <v>-25.105051365711262</v>
      </c>
      <c r="AS90">
        <v>17.740859224946792</v>
      </c>
      <c r="AT90">
        <v>15.378137996624886</v>
      </c>
      <c r="AU90">
        <v>25.105051365711262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10</v>
      </c>
      <c r="D91" s="4">
        <v>0</v>
      </c>
      <c r="E91" s="4">
        <v>4</v>
      </c>
      <c r="F91" s="4">
        <v>14</v>
      </c>
      <c r="G91" s="4">
        <v>25</v>
      </c>
      <c r="H91" s="4">
        <v>20.16</v>
      </c>
      <c r="I91" s="34">
        <v>1273.0314128227974</v>
      </c>
      <c r="J91" s="35">
        <v>4.3132220795892167</v>
      </c>
      <c r="K91" s="35">
        <v>6.4244741873804978</v>
      </c>
      <c r="L91" s="35">
        <v>1.6677805452404673</v>
      </c>
      <c r="M91" s="35">
        <v>2.9540330472447263</v>
      </c>
      <c r="N91" s="4">
        <v>4.6740000000000004</v>
      </c>
      <c r="O91" s="4">
        <v>23.259493670886076</v>
      </c>
      <c r="P91" s="35">
        <v>5.729166666666667</v>
      </c>
      <c r="Q91" s="36">
        <f t="shared" si="24"/>
        <v>71.428571429511436</v>
      </c>
      <c r="R91" s="36" t="str">
        <f t="shared" si="25"/>
        <v xml:space="preserve"> </v>
      </c>
      <c r="S91" s="37">
        <f t="shared" si="26"/>
        <v>0.24007936601936511</v>
      </c>
      <c r="T91" s="37" t="str">
        <f t="shared" si="47"/>
        <v/>
      </c>
      <c r="U91" s="37" t="str">
        <f t="shared" si="27"/>
        <v/>
      </c>
      <c r="V91" s="37">
        <f t="shared" si="28"/>
        <v>-0.35983165013282647</v>
      </c>
      <c r="W91" s="37" t="str">
        <f t="shared" si="29"/>
        <v/>
      </c>
      <c r="X91" s="37">
        <f t="shared" si="30"/>
        <v>-0.6809576107032278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3</v>
      </c>
      <c r="AC91" s="1">
        <f t="shared" si="35"/>
        <v>7</v>
      </c>
      <c r="AD91" s="1" t="str">
        <f t="shared" si="36"/>
        <v xml:space="preserve"> </v>
      </c>
      <c r="AE91" s="1">
        <f t="shared" si="37"/>
        <v>33</v>
      </c>
      <c r="AF91" s="1" t="str">
        <f t="shared" si="38"/>
        <v xml:space="preserve"> </v>
      </c>
      <c r="AG91" s="38">
        <f t="shared" si="39"/>
        <v>5.729166667606667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35.983165013282644</v>
      </c>
      <c r="AR91" s="21">
        <v>68.09576107032278</v>
      </c>
      <c r="AS91">
        <v>24.007936507936513</v>
      </c>
      <c r="AT91">
        <v>-35.983165013282644</v>
      </c>
      <c r="AU91">
        <v>-68.09576107032278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1</v>
      </c>
      <c r="E92" s="4">
        <v>0</v>
      </c>
      <c r="F92" s="4">
        <v>1</v>
      </c>
      <c r="G92" s="4" t="s">
        <v>132</v>
      </c>
      <c r="H92" s="4">
        <v>6.81</v>
      </c>
      <c r="I92" s="34">
        <v>133.65703439406019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/>
      </c>
      <c r="R92" s="36">
        <f t="shared" si="25"/>
        <v>100.00000000095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>
        <f t="shared" si="38"/>
        <v>1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4</v>
      </c>
      <c r="F93" s="4">
        <v>24</v>
      </c>
      <c r="G93" s="4">
        <v>30</v>
      </c>
      <c r="H93" s="4">
        <v>27.54</v>
      </c>
      <c r="I93" s="34">
        <v>2350.0700550420847</v>
      </c>
      <c r="J93" s="35">
        <v>9.6563814866760165</v>
      </c>
      <c r="K93" s="35">
        <v>8.7400825134877813</v>
      </c>
      <c r="L93" s="35">
        <v>6.3313835594760093</v>
      </c>
      <c r="M93" s="35">
        <v>5.5868213155117834</v>
      </c>
      <c r="N93" s="4">
        <v>2.8519999999999999</v>
      </c>
      <c r="O93" s="4">
        <v>7.1777527245396406</v>
      </c>
      <c r="P93" s="35">
        <v>6.2200435729847499</v>
      </c>
      <c r="Q93" s="36">
        <f t="shared" si="24"/>
        <v>83.333333334293329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19</v>
      </c>
      <c r="AF93" s="1" t="str">
        <f t="shared" si="38"/>
        <v xml:space="preserve"> </v>
      </c>
      <c r="AG93" s="38">
        <f t="shared" si="39"/>
        <v>6.2200435739447499</v>
      </c>
      <c r="AH93" s="38" t="str">
        <f t="shared" si="40"/>
        <v xml:space="preserve"> </v>
      </c>
      <c r="AI93" s="1">
        <f t="shared" si="41"/>
        <v>10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-43.319998088344306</v>
      </c>
      <c r="AR93" s="21">
        <v>-21.117837963404227</v>
      </c>
      <c r="AS93">
        <v>8.9324618736383421</v>
      </c>
      <c r="AT93">
        <v>43.319998088344306</v>
      </c>
      <c r="AU93">
        <v>21.117837963404227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9</v>
      </c>
      <c r="D94" s="4">
        <v>0</v>
      </c>
      <c r="E94" s="4">
        <v>3</v>
      </c>
      <c r="F94" s="4">
        <v>12</v>
      </c>
      <c r="G94" s="4">
        <v>4.1549997329711914</v>
      </c>
      <c r="H94" s="4">
        <v>3.55</v>
      </c>
      <c r="I94" s="34">
        <v>757.33012848578448</v>
      </c>
      <c r="J94" s="35">
        <v>5.6982343499197432</v>
      </c>
      <c r="K94" s="35">
        <v>4.4936708860759493</v>
      </c>
      <c r="L94" s="35">
        <v>4.9255914332784192</v>
      </c>
      <c r="M94" s="35">
        <v>4.2605400783754899</v>
      </c>
      <c r="N94" s="4">
        <v>0.623</v>
      </c>
      <c r="O94" s="4">
        <v>-17.264276228419657</v>
      </c>
      <c r="P94" s="35">
        <v>4.507042253521127</v>
      </c>
      <c r="Q94" s="36">
        <f t="shared" si="24"/>
        <v>75.000000000970005</v>
      </c>
      <c r="R94" s="36" t="str">
        <f t="shared" si="25"/>
        <v xml:space="preserve"> </v>
      </c>
      <c r="S94" s="37">
        <f t="shared" si="26"/>
        <v>0.17042246096188488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18</v>
      </c>
      <c r="AD94" s="1" t="str">
        <f t="shared" si="36"/>
        <v xml:space="preserve"> </v>
      </c>
      <c r="AE94" s="1">
        <f t="shared" si="37"/>
        <v>29</v>
      </c>
      <c r="AF94" s="1" t="str">
        <f t="shared" si="38"/>
        <v xml:space="preserve"> </v>
      </c>
      <c r="AG94" s="38">
        <f t="shared" si="39"/>
        <v>4.5070422544911271</v>
      </c>
      <c r="AH94" s="38" t="str">
        <f t="shared" si="40"/>
        <v xml:space="preserve"> </v>
      </c>
      <c r="AI94" s="1">
        <f t="shared" si="41"/>
        <v>16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15.42681518286253</v>
      </c>
      <c r="AR94" s="21">
        <v>5.7746258008856577</v>
      </c>
      <c r="AS94">
        <v>17.042245999188488</v>
      </c>
      <c r="AT94">
        <v>-15.42681518286253</v>
      </c>
      <c r="AU94">
        <v>-5.7746258008856577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2</v>
      </c>
      <c r="F95" s="4">
        <v>14</v>
      </c>
      <c r="G95" s="4">
        <v>1.4700000286102295</v>
      </c>
      <c r="H95" s="4">
        <v>1.24</v>
      </c>
      <c r="I95" s="34">
        <v>592.55212526159914</v>
      </c>
      <c r="J95" s="35">
        <v>4.96</v>
      </c>
      <c r="K95" s="35">
        <v>4.2758620689655178</v>
      </c>
      <c r="L95" s="35" t="s">
        <v>1238</v>
      </c>
      <c r="M95" s="35" t="s">
        <v>1238</v>
      </c>
      <c r="N95" s="4">
        <v>0.25</v>
      </c>
      <c r="O95" s="4">
        <v>4.1666666666666705</v>
      </c>
      <c r="P95" s="35" t="s">
        <v>137</v>
      </c>
      <c r="Q95" s="36">
        <f t="shared" si="24"/>
        <v>85.714285715265703</v>
      </c>
      <c r="R95" s="36" t="str">
        <f t="shared" si="25"/>
        <v xml:space="preserve"> </v>
      </c>
      <c r="S95" s="37">
        <f t="shared" si="26"/>
        <v>0.18548389502050769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13</v>
      </c>
      <c r="AD95" s="1" t="str">
        <f t="shared" si="36"/>
        <v xml:space="preserve"> </v>
      </c>
      <c r="AE95" s="1">
        <f t="shared" si="37"/>
        <v>16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26.383688185988685</v>
      </c>
      <c r="AR95" s="21" t="e">
        <v>#VALUE!</v>
      </c>
      <c r="AS95">
        <v>18.54838940405077</v>
      </c>
      <c r="AT95">
        <v>-26.383688185988685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15</v>
      </c>
      <c r="D96" s="4">
        <v>1</v>
      </c>
      <c r="E96" s="4">
        <v>5</v>
      </c>
      <c r="F96" s="4">
        <v>21</v>
      </c>
      <c r="G96" s="4">
        <v>7.5</v>
      </c>
      <c r="H96" s="4">
        <v>7.95</v>
      </c>
      <c r="I96" s="34">
        <v>4748.7799042517072</v>
      </c>
      <c r="J96" s="35">
        <v>12.539432176656151</v>
      </c>
      <c r="K96" s="35">
        <v>8.7266739846322725</v>
      </c>
      <c r="L96" s="35">
        <v>3.9832317288897445</v>
      </c>
      <c r="M96" s="35">
        <v>3.6026630235473527</v>
      </c>
      <c r="N96" s="4">
        <v>0.63400000000000001</v>
      </c>
      <c r="O96" s="4" t="s">
        <v>132</v>
      </c>
      <c r="P96" s="35">
        <v>8</v>
      </c>
      <c r="Q96" s="36">
        <f t="shared" si="24"/>
        <v>71.42857142956143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32</v>
      </c>
      <c r="AF96" s="1" t="str">
        <f t="shared" si="38"/>
        <v xml:space="preserve"> </v>
      </c>
      <c r="AG96" s="38">
        <f t="shared" si="39"/>
        <v>8.0000000009899992</v>
      </c>
      <c r="AH96" s="38" t="str">
        <f t="shared" si="40"/>
        <v xml:space="preserve"> </v>
      </c>
      <c r="AI96" s="1">
        <f t="shared" si="41"/>
        <v>6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-86.110231670839866</v>
      </c>
      <c r="AR96" s="21">
        <v>23.801739291516611</v>
      </c>
      <c r="AS96">
        <v>-5.6603773584905648</v>
      </c>
      <c r="AT96">
        <v>86.110231670839866</v>
      </c>
      <c r="AU96">
        <v>-23.801739291516611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10</v>
      </c>
      <c r="D97" s="4">
        <v>0</v>
      </c>
      <c r="E97" s="4">
        <v>3</v>
      </c>
      <c r="F97" s="4">
        <v>13</v>
      </c>
      <c r="G97" s="4">
        <v>66.375</v>
      </c>
      <c r="H97" s="4">
        <v>58.25</v>
      </c>
      <c r="I97" s="34">
        <v>530.5567734719873</v>
      </c>
      <c r="J97" s="35">
        <v>32.361111111111107</v>
      </c>
      <c r="K97" s="35">
        <v>14.746835443037973</v>
      </c>
      <c r="L97" s="35">
        <v>11.007014729834026</v>
      </c>
      <c r="M97" s="35">
        <v>7.2534932126696834</v>
      </c>
      <c r="N97" s="4">
        <v>1.8</v>
      </c>
      <c r="O97" s="4">
        <v>-59.991109135363416</v>
      </c>
      <c r="P97" s="35">
        <v>6.1339055793991415</v>
      </c>
      <c r="Q97" s="36">
        <f t="shared" si="24"/>
        <v>76.923076924076923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3.8030355770230271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2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27</v>
      </c>
      <c r="AF97" s="1" t="str">
        <f t="shared" si="38"/>
        <v xml:space="preserve"> </v>
      </c>
      <c r="AG97" s="38">
        <f t="shared" si="39"/>
        <v>6.1339055803991416</v>
      </c>
      <c r="AH97" s="38" t="str">
        <f t="shared" si="40"/>
        <v xml:space="preserve"> </v>
      </c>
      <c r="AI97" s="1">
        <f t="shared" si="41"/>
        <v>11</v>
      </c>
      <c r="AJ97" s="1" t="str">
        <f t="shared" si="42"/>
        <v xml:space="preserve"> </v>
      </c>
      <c r="AK97" s="25" t="str">
        <f t="shared" si="43"/>
        <v xml:space="preserve"> </v>
      </c>
      <c r="AL97" s="25">
        <f t="shared" si="44"/>
        <v>-59.99110913436342</v>
      </c>
      <c r="AM97" s="1" t="str">
        <f t="shared" si="45"/>
        <v xml:space="preserve"> </v>
      </c>
      <c r="AN97" s="1">
        <f t="shared" si="46"/>
        <v>2</v>
      </c>
      <c r="AO97" t="s">
        <v>61</v>
      </c>
      <c r="AP97" t="s">
        <v>1244</v>
      </c>
      <c r="AQ97" s="22">
        <v>-380.30355770230273</v>
      </c>
      <c r="AR97" s="21">
        <v>-110.5615327180041</v>
      </c>
      <c r="AS97">
        <v>13.948497854077257</v>
      </c>
      <c r="AT97">
        <v>380.30355770230273</v>
      </c>
      <c r="AU97">
        <v>110.5615327180041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12.35</v>
      </c>
      <c r="I98" s="34">
        <v>574.67106145709658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13</v>
      </c>
      <c r="D99" s="4">
        <v>2</v>
      </c>
      <c r="E99" s="4">
        <v>11</v>
      </c>
      <c r="F99" s="4">
        <v>26</v>
      </c>
      <c r="G99" s="4">
        <v>154.20001220703125</v>
      </c>
      <c r="H99" s="4">
        <v>122.4</v>
      </c>
      <c r="I99" s="34">
        <v>5231.1347833563987</v>
      </c>
      <c r="J99" s="35">
        <v>17.135657286854265</v>
      </c>
      <c r="K99" s="35">
        <v>6.6663035782364792</v>
      </c>
      <c r="L99" s="35">
        <v>8.6079685628876081</v>
      </c>
      <c r="M99" s="35">
        <v>5.1070743789659687</v>
      </c>
      <c r="N99" s="4">
        <v>7.1429999999999998</v>
      </c>
      <c r="O99" s="4">
        <v>-51.928124369069252</v>
      </c>
      <c r="P99" s="35">
        <v>12.577614379084967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0.25980402231927491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5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12.577614380104967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>
        <f t="shared" si="44"/>
        <v>-51.928124368049254</v>
      </c>
      <c r="AM99" s="1" t="str">
        <f t="shared" si="45"/>
        <v xml:space="preserve"> </v>
      </c>
      <c r="AN99" s="1">
        <f t="shared" si="46"/>
        <v>1</v>
      </c>
      <c r="AO99" t="s">
        <v>30</v>
      </c>
      <c r="AP99" t="s">
        <v>1295</v>
      </c>
      <c r="AQ99" s="22">
        <v>-154.32739717078601</v>
      </c>
      <c r="AR99" s="21">
        <v>-64.668359103516934</v>
      </c>
      <c r="AS99">
        <v>25.980402129927494</v>
      </c>
      <c r="AT99">
        <v>154.32739717078601</v>
      </c>
      <c r="AU99">
        <v>64.668359103516934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3</v>
      </c>
      <c r="F100" s="4">
        <v>16</v>
      </c>
      <c r="G100" s="4">
        <v>28.399999618530273</v>
      </c>
      <c r="H100" s="4">
        <v>25</v>
      </c>
      <c r="I100" s="34">
        <v>1459.1938250261312</v>
      </c>
      <c r="J100" s="35">
        <v>10.146103896103897</v>
      </c>
      <c r="K100" s="35">
        <v>10.593220338983052</v>
      </c>
      <c r="L100" s="35">
        <v>8.7561581260916945</v>
      </c>
      <c r="M100" s="35">
        <v>7.6369517217511689</v>
      </c>
      <c r="N100" s="4">
        <v>2.464</v>
      </c>
      <c r="O100" s="4">
        <v>20.253782332845294</v>
      </c>
      <c r="P100" s="35">
        <v>3.18</v>
      </c>
      <c r="Q100" s="36">
        <f t="shared" si="24"/>
        <v>81.250000001030003</v>
      </c>
      <c r="R100" s="36" t="str">
        <f t="shared" si="25"/>
        <v xml:space="preserve"> </v>
      </c>
      <c r="S100" s="37" t="str">
        <f t="shared" si="26"/>
        <v/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 t="str">
        <f t="shared" si="35"/>
        <v xml:space="preserve"> </v>
      </c>
      <c r="AD100" s="1" t="str">
        <f t="shared" si="36"/>
        <v xml:space="preserve"> </v>
      </c>
      <c r="AE100" s="1">
        <f t="shared" si="37"/>
        <v>21</v>
      </c>
      <c r="AF100" s="1" t="str">
        <f t="shared" si="38"/>
        <v xml:space="preserve"> </v>
      </c>
      <c r="AG100" s="38">
        <f t="shared" si="39"/>
        <v>3.1800000010300002</v>
      </c>
      <c r="AH100" s="38" t="str">
        <f t="shared" si="40"/>
        <v xml:space="preserve"> </v>
      </c>
      <c r="AI100" s="1">
        <f t="shared" si="41"/>
        <v>27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-50.588457280834589</v>
      </c>
      <c r="AR100" s="21">
        <v>-67.50318964812314</v>
      </c>
      <c r="AS100">
        <v>13.599998474121101</v>
      </c>
      <c r="AT100">
        <v>50.588457280834589</v>
      </c>
      <c r="AU100">
        <v>67.50318964812314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15</v>
      </c>
      <c r="D101" s="4">
        <v>2</v>
      </c>
      <c r="E101" s="4">
        <v>9</v>
      </c>
      <c r="F101" s="4">
        <v>26</v>
      </c>
      <c r="G101" s="4">
        <v>7</v>
      </c>
      <c r="H101" s="4">
        <v>6.4</v>
      </c>
      <c r="I101" s="34">
        <v>2730.6551111600115</v>
      </c>
      <c r="J101" s="35">
        <v>5.7142857142857144</v>
      </c>
      <c r="K101" s="35">
        <v>3.3333333333333335</v>
      </c>
      <c r="L101" s="35" t="s">
        <v>1238</v>
      </c>
      <c r="M101" s="35" t="s">
        <v>1238</v>
      </c>
      <c r="N101" s="4">
        <v>1.1200000000000001</v>
      </c>
      <c r="O101" s="4">
        <v>-38.393839383938385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15.188580859433976</v>
      </c>
      <c r="AR101" s="21" t="e">
        <v>#VALUE!</v>
      </c>
      <c r="AS101">
        <v>9.375</v>
      </c>
      <c r="AT101">
        <v>-15.188580859433976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19.899999999999999</v>
      </c>
      <c r="I102" s="34">
        <v>237.7376606153685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12.899999618530273</v>
      </c>
      <c r="H103" s="4">
        <v>14.18</v>
      </c>
      <c r="I103" s="34">
        <v>811.81864107088609</v>
      </c>
      <c r="J103" s="35">
        <v>12.890909090909089</v>
      </c>
      <c r="K103" s="35">
        <v>8.5421686746987948</v>
      </c>
      <c r="L103" s="35">
        <v>4.8527770429853563</v>
      </c>
      <c r="M103" s="35">
        <v>4.4627841007819287</v>
      </c>
      <c r="N103" s="4">
        <v>1.1000000000000001</v>
      </c>
      <c r="O103" s="4">
        <v>-0.54249547920434038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-91.326851452104151</v>
      </c>
      <c r="AR103" s="21">
        <v>7.1675474967636266</v>
      </c>
      <c r="AS103">
        <v>-9.026800997670847</v>
      </c>
      <c r="AT103">
        <v>91.326851452104151</v>
      </c>
      <c r="AU103">
        <v>-7.1675474967636266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0</v>
      </c>
      <c r="F104" s="4">
        <v>8</v>
      </c>
      <c r="G104" s="4">
        <v>9.3500003814697266</v>
      </c>
      <c r="H104" s="4">
        <v>8.4600000000000009</v>
      </c>
      <c r="I104" s="34">
        <v>216.28477615511258</v>
      </c>
      <c r="J104" s="35">
        <v>14.100000000000001</v>
      </c>
      <c r="K104" s="35">
        <v>9.4</v>
      </c>
      <c r="L104" s="35">
        <v>8.6170215246166322</v>
      </c>
      <c r="M104" s="35">
        <v>6.3451974248927039</v>
      </c>
      <c r="N104" s="4">
        <v>0.6</v>
      </c>
      <c r="O104" s="4">
        <v>18.811881188118807</v>
      </c>
      <c r="P104" s="35">
        <v>3.5460992907801416</v>
      </c>
      <c r="Q104" s="36">
        <f t="shared" si="24"/>
        <v>100.00000000107001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2</v>
      </c>
      <c r="AF104" s="1" t="str">
        <f t="shared" si="38"/>
        <v xml:space="preserve"> </v>
      </c>
      <c r="AG104" s="38">
        <f t="shared" si="39"/>
        <v>3.5460992918501417</v>
      </c>
      <c r="AH104" s="38" t="str">
        <f t="shared" si="40"/>
        <v xml:space="preserve"> </v>
      </c>
      <c r="AI104" s="1">
        <f t="shared" si="41"/>
        <v>23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-109.27217672934671</v>
      </c>
      <c r="AR104" s="21">
        <v>-64.841540074387652</v>
      </c>
      <c r="AS104">
        <v>10.520099071746159</v>
      </c>
      <c r="AT104">
        <v>109.27217672934671</v>
      </c>
      <c r="AU104">
        <v>64.841540074387652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14</v>
      </c>
      <c r="D105" s="4">
        <v>2</v>
      </c>
      <c r="E105" s="4">
        <v>9</v>
      </c>
      <c r="F105" s="4">
        <v>25</v>
      </c>
      <c r="G105" s="4">
        <v>3.2000000476837158</v>
      </c>
      <c r="H105" s="4">
        <v>2.83</v>
      </c>
      <c r="I105" s="34">
        <v>4079.795878060344</v>
      </c>
      <c r="J105" s="35">
        <v>5.7755102040816331</v>
      </c>
      <c r="K105" s="35">
        <v>4.1313868613138682</v>
      </c>
      <c r="L105" s="35" t="s">
        <v>1238</v>
      </c>
      <c r="M105" s="35" t="s">
        <v>1238</v>
      </c>
      <c r="N105" s="4">
        <v>0.49</v>
      </c>
      <c r="O105" s="4">
        <v>-11.392405063291148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14.2798870829279</v>
      </c>
      <c r="AR105" s="21" t="e">
        <v>#VALUE!</v>
      </c>
      <c r="AS105">
        <v>13.074206631933416</v>
      </c>
      <c r="AT105">
        <v>-14.2798870829279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3</v>
      </c>
      <c r="D106" s="4">
        <v>0</v>
      </c>
      <c r="E106" s="4">
        <v>0</v>
      </c>
      <c r="F106" s="4">
        <v>3</v>
      </c>
      <c r="G106" s="4">
        <v>1.7200000286102295</v>
      </c>
      <c r="H106" s="4">
        <v>1.65</v>
      </c>
      <c r="I106" s="34">
        <v>563.19761667675232</v>
      </c>
      <c r="J106" s="35" t="s">
        <v>1238</v>
      </c>
      <c r="K106" s="35" t="s">
        <v>1238</v>
      </c>
      <c r="L106" s="35">
        <v>7.6633192708333331</v>
      </c>
      <c r="M106" s="35">
        <v>7.2695518774703558</v>
      </c>
      <c r="N106" s="4">
        <v>-0.04</v>
      </c>
      <c r="O106" s="4" t="s">
        <v>132</v>
      </c>
      <c r="P106" s="35" t="s">
        <v>137</v>
      </c>
      <c r="Q106" s="36">
        <f t="shared" si="24"/>
        <v>100.00000000109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>
        <f t="shared" si="37"/>
        <v>1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>
        <v>-46.59744635395937</v>
      </c>
      <c r="AS106">
        <v>4.2424259763775396</v>
      </c>
      <c r="AT106" t="e">
        <v>#VALUE!</v>
      </c>
      <c r="AU106">
        <v>46.59744635395937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43847.331445833333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19.030700516034639</v>
      </c>
      <c r="K6" s="32">
        <v>17.190304419741025</v>
      </c>
      <c r="L6" s="32">
        <v>12.781194472102005</v>
      </c>
      <c r="M6" s="32">
        <v>11.885305189206038</v>
      </c>
      <c r="N6" s="32"/>
      <c r="O6" s="32"/>
      <c r="P6" s="32">
        <v>1.8703987264871971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10</v>
      </c>
      <c r="D7" s="4">
        <v>1</v>
      </c>
      <c r="E7" s="4">
        <v>6</v>
      </c>
      <c r="F7" s="4">
        <v>17</v>
      </c>
      <c r="G7" s="4">
        <v>88</v>
      </c>
      <c r="H7" s="4">
        <v>89.46</v>
      </c>
      <c r="I7" s="34">
        <v>27749.008305899999</v>
      </c>
      <c r="J7" s="35">
        <v>28.998379254457049</v>
      </c>
      <c r="K7" s="35">
        <v>26.319505736981462</v>
      </c>
      <c r="L7" s="35">
        <v>22.377491550310069</v>
      </c>
      <c r="M7" s="35">
        <v>20.170516312919812</v>
      </c>
      <c r="N7" s="4">
        <v>3.399</v>
      </c>
      <c r="O7" s="4">
        <v>9.2926045016077214</v>
      </c>
      <c r="P7" s="35">
        <v>0.80706460988151141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-52.376835682028485</v>
      </c>
      <c r="AR7" s="21">
        <v>-75.081379124261531</v>
      </c>
      <c r="AS7">
        <v>-1.6320143080706395</v>
      </c>
      <c r="AT7">
        <v>52.376835682028485</v>
      </c>
      <c r="AU7">
        <v>75.081379124261531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7</v>
      </c>
      <c r="F8" s="4">
        <v>21</v>
      </c>
      <c r="G8" s="4">
        <v>35</v>
      </c>
      <c r="H8" s="4">
        <v>28.23</v>
      </c>
      <c r="I8" s="34">
        <v>12366.376521330001</v>
      </c>
      <c r="J8" s="35">
        <v>5.7192058346839545</v>
      </c>
      <c r="K8" s="35">
        <v>5.5570866141732287</v>
      </c>
      <c r="L8" s="35">
        <v>7.2342854909046688</v>
      </c>
      <c r="M8" s="35">
        <v>6.5388767392535403</v>
      </c>
      <c r="N8" s="4">
        <v>4.9359999999999999</v>
      </c>
      <c r="O8" s="4">
        <v>8.4835164835164854</v>
      </c>
      <c r="P8" s="35">
        <v>1.4523556500177117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0.23981579890560756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-0.69947476027668343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-0.43398987420970581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32</v>
      </c>
      <c r="AC8" s="1">
        <f t="shared" ref="AC8:AC39" si="11">IF(ISERROR((RANK(S8,S$7:S$391,0)))=TRUE," ",((RANK(S8,S$7:S$391,0))))</f>
        <v>9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69.947476027668344</v>
      </c>
      <c r="AR8" s="21">
        <v>43.398987420970577</v>
      </c>
      <c r="AS8">
        <v>23.981579879560755</v>
      </c>
      <c r="AT8">
        <v>-69.947476027668344</v>
      </c>
      <c r="AU8">
        <v>-43.398987420970577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13</v>
      </c>
      <c r="D9" s="4">
        <v>2</v>
      </c>
      <c r="E9" s="4">
        <v>8</v>
      </c>
      <c r="F9" s="4">
        <v>23</v>
      </c>
      <c r="G9" s="4">
        <v>176.5</v>
      </c>
      <c r="H9" s="4">
        <v>151.94</v>
      </c>
      <c r="I9" s="34">
        <v>10523.27262824</v>
      </c>
      <c r="J9" s="35">
        <v>19.136020151133501</v>
      </c>
      <c r="K9" s="35">
        <v>16.822409211691763</v>
      </c>
      <c r="L9" s="35">
        <v>12.943747783251231</v>
      </c>
      <c r="M9" s="35">
        <v>12.022482150994987</v>
      </c>
      <c r="N9" s="4">
        <v>7.94</v>
      </c>
      <c r="O9" s="4">
        <v>11.360448807854144</v>
      </c>
      <c r="P9" s="35">
        <v>0.15795708832433855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0.16164275383857318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29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-0.55341964427491064</v>
      </c>
      <c r="AR9" s="21">
        <v>-1.271816272759474</v>
      </c>
      <c r="AS9">
        <v>16.164275371857318</v>
      </c>
      <c r="AT9">
        <v>0.55341964427491064</v>
      </c>
      <c r="AU9">
        <v>1.271816272759474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27</v>
      </c>
      <c r="D10" s="4">
        <v>7</v>
      </c>
      <c r="E10" s="4">
        <v>14</v>
      </c>
      <c r="F10" s="4">
        <v>48</v>
      </c>
      <c r="G10" s="4">
        <v>300</v>
      </c>
      <c r="H10" s="4">
        <v>315.24</v>
      </c>
      <c r="I10" s="34">
        <v>1382020.67148</v>
      </c>
      <c r="J10" s="35">
        <v>26.996660101053354</v>
      </c>
      <c r="K10" s="35">
        <v>24.108289996940961</v>
      </c>
      <c r="L10" s="35">
        <v>17.006202431136561</v>
      </c>
      <c r="M10" s="35">
        <v>15.977751643587341</v>
      </c>
      <c r="N10" s="4">
        <v>13.076000000000001</v>
      </c>
      <c r="O10" s="4">
        <v>10.011778563015307</v>
      </c>
      <c r="P10" s="35">
        <v>1.0192234488009135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-41.858467471057416</v>
      </c>
      <c r="AR10" s="21">
        <v>-33.056440603080105</v>
      </c>
      <c r="AS10">
        <v>-4.834411876665401</v>
      </c>
      <c r="AT10">
        <v>41.858467471057416</v>
      </c>
      <c r="AU10">
        <v>33.056440603080105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8</v>
      </c>
      <c r="D11" s="4">
        <v>0</v>
      </c>
      <c r="E11" s="4">
        <v>6</v>
      </c>
      <c r="F11" s="4">
        <v>14</v>
      </c>
      <c r="G11" s="4">
        <v>95.5</v>
      </c>
      <c r="H11" s="4">
        <v>89.26</v>
      </c>
      <c r="I11" s="34">
        <v>131999.57218934002</v>
      </c>
      <c r="J11" s="35">
        <v>9.9977598566308234</v>
      </c>
      <c r="K11" s="35">
        <v>9.4056902002107492</v>
      </c>
      <c r="L11" s="35">
        <v>9.9064941846077712</v>
      </c>
      <c r="M11" s="35">
        <v>9.1496812753556949</v>
      </c>
      <c r="N11" s="4">
        <v>8.9280000000000008</v>
      </c>
      <c r="O11" s="4">
        <v>12.86978508217447</v>
      </c>
      <c r="P11" s="35">
        <v>5.369706475464934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-0.47465098049296495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32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5.369706475604934</v>
      </c>
      <c r="AH11" s="38" t="str">
        <f t="shared" si="15"/>
        <v xml:space="preserve"> </v>
      </c>
      <c r="AI11" s="1">
        <f t="shared" si="16"/>
        <v>17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47.465098049296493</v>
      </c>
      <c r="AR11" s="21">
        <v>22.491640306146266</v>
      </c>
      <c r="AS11">
        <v>6.990813354246006</v>
      </c>
      <c r="AT11">
        <v>-47.465098049296493</v>
      </c>
      <c r="AU11">
        <v>-22.491640306146266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7</v>
      </c>
      <c r="D12" s="4">
        <v>1</v>
      </c>
      <c r="E12" s="4">
        <v>11</v>
      </c>
      <c r="F12" s="4">
        <v>19</v>
      </c>
      <c r="G12" s="4">
        <v>95</v>
      </c>
      <c r="H12" s="4">
        <v>91.46</v>
      </c>
      <c r="I12" s="34">
        <v>18833.643131559998</v>
      </c>
      <c r="J12" s="35">
        <v>12.943673931502971</v>
      </c>
      <c r="K12" s="35">
        <v>12.175186368477101</v>
      </c>
      <c r="L12" s="35">
        <v>8.4850520084566607</v>
      </c>
      <c r="M12" s="35">
        <v>8.1597886855180377</v>
      </c>
      <c r="N12" s="4">
        <v>7.5120000000000005</v>
      </c>
      <c r="O12" s="4">
        <v>5.9520451339915459</v>
      </c>
      <c r="P12" s="35">
        <v>1.8478023179532037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-0.31985299644660692</v>
      </c>
      <c r="W12" s="37" t="str">
        <f t="shared" si="6"/>
        <v/>
      </c>
      <c r="X12" s="37">
        <f t="shared" si="7"/>
        <v>-0.33612996602333967</v>
      </c>
      <c r="Y12" s="1" t="str">
        <f t="shared" si="8"/>
        <v xml:space="preserve"> </v>
      </c>
      <c r="Z12" s="1">
        <f t="shared" si="9"/>
        <v>88</v>
      </c>
      <c r="AA12" s="1" t="str">
        <f t="shared" si="8"/>
        <v xml:space="preserve"> </v>
      </c>
      <c r="AB12" s="1">
        <f t="shared" si="10"/>
        <v>57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31.985299644660692</v>
      </c>
      <c r="AR12" s="21">
        <v>33.612996602333965</v>
      </c>
      <c r="AS12">
        <v>3.8705445003280214</v>
      </c>
      <c r="AT12">
        <v>-31.985299644660692</v>
      </c>
      <c r="AU12">
        <v>-33.612996602333965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0</v>
      </c>
      <c r="E13" s="4">
        <v>4</v>
      </c>
      <c r="F13" s="4">
        <v>9</v>
      </c>
      <c r="G13" s="4">
        <v>240</v>
      </c>
      <c r="H13" s="4">
        <v>181.44</v>
      </c>
      <c r="I13" s="34">
        <v>8192.942795519999</v>
      </c>
      <c r="J13" s="35" t="s">
        <v>1238</v>
      </c>
      <c r="K13" s="35" t="s">
        <v>1238</v>
      </c>
      <c r="L13" s="35">
        <v>29.639113262342693</v>
      </c>
      <c r="M13" s="35">
        <v>27.271823905197262</v>
      </c>
      <c r="N13" s="4">
        <v>4.4110000000000005</v>
      </c>
      <c r="O13" s="4">
        <v>22.527777777777789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0.3227513229113228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5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-131.89627015719933</v>
      </c>
      <c r="AS13">
        <v>32.275132275132279</v>
      </c>
      <c r="AT13" t="e">
        <v>#VALUE!</v>
      </c>
      <c r="AU13">
        <v>131.89627015719933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16</v>
      </c>
      <c r="D14" s="4">
        <v>1</v>
      </c>
      <c r="E14" s="4">
        <v>3</v>
      </c>
      <c r="F14" s="4">
        <v>20</v>
      </c>
      <c r="G14" s="4">
        <v>95</v>
      </c>
      <c r="H14" s="4">
        <v>88.28</v>
      </c>
      <c r="I14" s="34">
        <v>156119.26963740002</v>
      </c>
      <c r="J14" s="35">
        <v>27.213316892725029</v>
      </c>
      <c r="K14" s="35">
        <v>24.495005549389568</v>
      </c>
      <c r="L14" s="35">
        <v>20.659223848417959</v>
      </c>
      <c r="M14" s="35">
        <v>18.706769297720719</v>
      </c>
      <c r="N14" s="4">
        <v>3.2440000000000002</v>
      </c>
      <c r="O14" s="4">
        <v>12.6388888888889</v>
      </c>
      <c r="P14" s="35">
        <v>1.5768010874490259</v>
      </c>
      <c r="Q14" s="36">
        <f t="shared" si="0"/>
        <v>80.000000000170004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-42.996926833019032</v>
      </c>
      <c r="AR14" s="21">
        <v>-61.637661436977794</v>
      </c>
      <c r="AS14">
        <v>7.6121431807883999</v>
      </c>
      <c r="AT14">
        <v>42.996926833019032</v>
      </c>
      <c r="AU14">
        <v>61.637661436977794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16</v>
      </c>
      <c r="D15" s="4">
        <v>1</v>
      </c>
      <c r="E15" s="4">
        <v>9</v>
      </c>
      <c r="F15" s="4">
        <v>26</v>
      </c>
      <c r="G15" s="4">
        <v>220</v>
      </c>
      <c r="H15" s="4">
        <v>208.98</v>
      </c>
      <c r="I15" s="34">
        <v>132911.94163068</v>
      </c>
      <c r="J15" s="35">
        <v>28.47914963205233</v>
      </c>
      <c r="K15" s="35">
        <v>26.581022640549477</v>
      </c>
      <c r="L15" s="35">
        <v>18.184006149386818</v>
      </c>
      <c r="M15" s="35">
        <v>16.336620434526793</v>
      </c>
      <c r="N15" s="4">
        <v>7.8620000000000001</v>
      </c>
      <c r="O15" s="4">
        <v>6.8206521739130404</v>
      </c>
      <c r="P15" s="35">
        <v>1.536032156187195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-49.64845675573919</v>
      </c>
      <c r="AR15" s="21">
        <v>-42.271570854177476</v>
      </c>
      <c r="AS15">
        <v>5.2732318882189766</v>
      </c>
      <c r="AT15">
        <v>49.64845675573919</v>
      </c>
      <c r="AU15">
        <v>42.271570854177476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0</v>
      </c>
      <c r="E16" s="4">
        <v>12</v>
      </c>
      <c r="F16" s="4">
        <v>31</v>
      </c>
      <c r="G16" s="4">
        <v>345</v>
      </c>
      <c r="H16" s="4">
        <v>345.38</v>
      </c>
      <c r="I16" s="34">
        <v>167191.06997642</v>
      </c>
      <c r="J16" s="35" t="s">
        <v>1238</v>
      </c>
      <c r="K16" s="35">
        <v>35.463599958928015</v>
      </c>
      <c r="L16" s="35">
        <v>33.171074398206031</v>
      </c>
      <c r="M16" s="35">
        <v>27.345381108902934</v>
      </c>
      <c r="N16" s="4">
        <v>9.7390000000000008</v>
      </c>
      <c r="O16" s="4">
        <v>23.748411689961888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-159.53031597015274</v>
      </c>
      <c r="AS16">
        <v>-0.11002374196537046</v>
      </c>
      <c r="AT16" t="e">
        <v>#VALUE!</v>
      </c>
      <c r="AU16">
        <v>159.53031597015274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130</v>
      </c>
      <c r="H17" s="4">
        <v>119.13</v>
      </c>
      <c r="I17" s="34">
        <v>43875.86121897</v>
      </c>
      <c r="J17" s="35">
        <v>22.927251732101617</v>
      </c>
      <c r="K17" s="35">
        <v>24.608551952076017</v>
      </c>
      <c r="L17" s="35">
        <v>18.141671197169988</v>
      </c>
      <c r="M17" s="35">
        <v>20.369088477330983</v>
      </c>
      <c r="N17" s="4">
        <v>4.8410000000000002</v>
      </c>
      <c r="O17" s="4">
        <v>-6.0000000000000027</v>
      </c>
      <c r="P17" s="35">
        <v>1.9079996642323513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-20.475080319738481</v>
      </c>
      <c r="AR17" s="21">
        <v>-41.940342405152343</v>
      </c>
      <c r="AS17">
        <v>9.1244858557877997</v>
      </c>
      <c r="AT17">
        <v>20.475080319738481</v>
      </c>
      <c r="AU17">
        <v>41.940342405152343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48</v>
      </c>
      <c r="H18" s="4">
        <v>45.34</v>
      </c>
      <c r="I18" s="34">
        <v>25240.157522100002</v>
      </c>
      <c r="J18" s="35">
        <v>17.607766990291264</v>
      </c>
      <c r="K18" s="35">
        <v>13.693748112352765</v>
      </c>
      <c r="L18" s="35">
        <v>11.380422930446985</v>
      </c>
      <c r="M18" s="35">
        <v>9.6570353781607903</v>
      </c>
      <c r="N18" s="4">
        <v>2.5750000000000002</v>
      </c>
      <c r="O18" s="4">
        <v>-26.428571428571423</v>
      </c>
      <c r="P18" s="35">
        <v>3.2730480811645344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3.2730480813745344</v>
      </c>
      <c r="AH18" s="38" t="str">
        <f t="shared" si="15"/>
        <v xml:space="preserve"> </v>
      </c>
      <c r="AI18" s="1">
        <f t="shared" si="16"/>
        <v>72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7.477042290400493</v>
      </c>
      <c r="AR18" s="21">
        <v>10.959629357901857</v>
      </c>
      <c r="AS18">
        <v>5.8667842964269967</v>
      </c>
      <c r="AT18">
        <v>-7.477042290400493</v>
      </c>
      <c r="AU18">
        <v>-10.959629357901857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1</v>
      </c>
      <c r="E19" s="4">
        <v>15</v>
      </c>
      <c r="F19" s="4">
        <v>21</v>
      </c>
      <c r="G19" s="4">
        <v>179</v>
      </c>
      <c r="H19" s="4">
        <v>174.88</v>
      </c>
      <c r="I19" s="34">
        <v>75670.241804320001</v>
      </c>
      <c r="J19" s="35">
        <v>32.152969295826438</v>
      </c>
      <c r="K19" s="35">
        <v>28.357386087238527</v>
      </c>
      <c r="L19" s="35">
        <v>22.796417174268313</v>
      </c>
      <c r="M19" s="35">
        <v>20.269303849303849</v>
      </c>
      <c r="N19" s="4">
        <v>6.1669999999999998</v>
      </c>
      <c r="O19" s="4">
        <v>13.155963302752285</v>
      </c>
      <c r="P19" s="35">
        <v>1.8446935041171091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-68.953156867428021</v>
      </c>
      <c r="AR19" s="21">
        <v>-78.359051057605882</v>
      </c>
      <c r="AS19">
        <v>2.3559011893870219</v>
      </c>
      <c r="AT19">
        <v>68.953156867428021</v>
      </c>
      <c r="AU19">
        <v>78.359051057605882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0</v>
      </c>
      <c r="E20" s="4">
        <v>12</v>
      </c>
      <c r="F20" s="4">
        <v>22</v>
      </c>
      <c r="G20" s="4">
        <v>125</v>
      </c>
      <c r="H20" s="4">
        <v>114.03</v>
      </c>
      <c r="I20" s="34">
        <v>5251.7889421199998</v>
      </c>
      <c r="J20" s="35">
        <v>6.7818484596169855</v>
      </c>
      <c r="K20" s="35">
        <v>5.807486631016042</v>
      </c>
      <c r="L20" s="35">
        <v>16.277319576099767</v>
      </c>
      <c r="M20" s="35">
        <v>15.094197971684999</v>
      </c>
      <c r="N20" s="4">
        <v>16.814</v>
      </c>
      <c r="O20" s="4">
        <v>-25.994718309859149</v>
      </c>
      <c r="P20" s="35">
        <v>2.2213452600192931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/>
      </c>
      <c r="V20" s="37">
        <f t="shared" si="5"/>
        <v>-0.64363642557966672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 t="str">
        <f t="shared" si="11"/>
        <v xml:space="preserve"> 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2.2213452602492931</v>
      </c>
      <c r="AH20" s="38" t="str">
        <f t="shared" si="15"/>
        <v xml:space="preserve"> </v>
      </c>
      <c r="AI20" s="1">
        <f t="shared" si="16"/>
        <v>167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64.363642557966671</v>
      </c>
      <c r="AR20" s="21">
        <v>-27.353664883426099</v>
      </c>
      <c r="AS20">
        <v>9.6202753661317253</v>
      </c>
      <c r="AT20">
        <v>-64.363642557966671</v>
      </c>
      <c r="AU20">
        <v>27.353664883426099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18</v>
      </c>
      <c r="D21" s="4">
        <v>3</v>
      </c>
      <c r="E21" s="4">
        <v>5</v>
      </c>
      <c r="F21" s="4">
        <v>26</v>
      </c>
      <c r="G21" s="4">
        <v>197</v>
      </c>
      <c r="H21" s="4">
        <v>192.5</v>
      </c>
      <c r="I21" s="34">
        <v>42356.352885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2.7749999999999999</v>
      </c>
      <c r="O21" s="4">
        <v>174.75247524752476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2.3376623376623273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9</v>
      </c>
      <c r="D22" s="4">
        <v>1</v>
      </c>
      <c r="E22" s="4">
        <v>5</v>
      </c>
      <c r="F22" s="4">
        <v>15</v>
      </c>
      <c r="G22" s="4">
        <v>82</v>
      </c>
      <c r="H22" s="4">
        <v>79.209999999999994</v>
      </c>
      <c r="I22" s="34">
        <v>19488.019824319996</v>
      </c>
      <c r="J22" s="35">
        <v>24.193646915088575</v>
      </c>
      <c r="K22" s="35">
        <v>22.952767313822079</v>
      </c>
      <c r="L22" s="35">
        <v>12.463674515457312</v>
      </c>
      <c r="M22" s="35">
        <v>11.47876475216365</v>
      </c>
      <c r="N22" s="4">
        <v>3.274</v>
      </c>
      <c r="O22" s="4">
        <v>-2.8486646884273021</v>
      </c>
      <c r="P22" s="35">
        <v>2.548920590834491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2.548920591084491</v>
      </c>
      <c r="AH22" s="38" t="str">
        <f t="shared" si="15"/>
        <v xml:space="preserve"> </v>
      </c>
      <c r="AI22" s="1">
        <f t="shared" si="16"/>
        <v>141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-27.129565696774051</v>
      </c>
      <c r="AR22" s="21">
        <v>2.4842745123529464</v>
      </c>
      <c r="AS22">
        <v>3.5222825400833324</v>
      </c>
      <c r="AT22">
        <v>27.129565696774051</v>
      </c>
      <c r="AU22">
        <v>-2.4842745123529464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10</v>
      </c>
      <c r="D23" s="4">
        <v>2</v>
      </c>
      <c r="E23" s="4">
        <v>7</v>
      </c>
      <c r="F23" s="4">
        <v>19</v>
      </c>
      <c r="G23" s="4">
        <v>101</v>
      </c>
      <c r="H23" s="4">
        <v>97.31</v>
      </c>
      <c r="I23" s="34">
        <v>48066.45082572</v>
      </c>
      <c r="J23" s="35">
        <v>23.135996195910604</v>
      </c>
      <c r="K23" s="35">
        <v>22.136032757051865</v>
      </c>
      <c r="L23" s="35">
        <v>13.964450959063539</v>
      </c>
      <c r="M23" s="35">
        <v>12.757118010752997</v>
      </c>
      <c r="N23" s="4">
        <v>4.2060000000000004</v>
      </c>
      <c r="O23" s="4">
        <v>6.4810126582278542</v>
      </c>
      <c r="P23" s="35">
        <v>2.9195355050868361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2.9195355053468361</v>
      </c>
      <c r="AH23" s="38" t="str">
        <f t="shared" si="15"/>
        <v xml:space="preserve"> </v>
      </c>
      <c r="AI23" s="1">
        <f t="shared" si="16"/>
        <v>107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-21.571963031087481</v>
      </c>
      <c r="AR23" s="21">
        <v>-9.2577926855292869</v>
      </c>
      <c r="AS23">
        <v>3.7920049326893412</v>
      </c>
      <c r="AT23">
        <v>21.571963031087481</v>
      </c>
      <c r="AU23">
        <v>9.2577926855292869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20</v>
      </c>
      <c r="H24" s="4">
        <v>20.57</v>
      </c>
      <c r="I24" s="34">
        <v>13656.271933919999</v>
      </c>
      <c r="J24" s="35">
        <v>15.396706586826348</v>
      </c>
      <c r="K24" s="35">
        <v>14.235294117647058</v>
      </c>
      <c r="L24" s="35">
        <v>10.240305572373979</v>
      </c>
      <c r="M24" s="35">
        <v>9.3719702960676887</v>
      </c>
      <c r="N24" s="4">
        <v>1.3360000000000001</v>
      </c>
      <c r="O24" s="4">
        <v>7.7419354838709751</v>
      </c>
      <c r="P24" s="35">
        <v>2.8293631502187648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2.8293631504887649</v>
      </c>
      <c r="AH24" s="38" t="str">
        <f t="shared" si="15"/>
        <v xml:space="preserve"> </v>
      </c>
      <c r="AI24" s="1">
        <f t="shared" si="16"/>
        <v>112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19.095429125934736</v>
      </c>
      <c r="AR24" s="21">
        <v>19.879901720250949</v>
      </c>
      <c r="AS24">
        <v>-2.77102576567817</v>
      </c>
      <c r="AT24">
        <v>-19.095429125934736</v>
      </c>
      <c r="AU24">
        <v>-19.879901720250949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8</v>
      </c>
      <c r="F25" s="4">
        <v>14</v>
      </c>
      <c r="G25" s="4">
        <v>54</v>
      </c>
      <c r="H25" s="4">
        <v>52.79</v>
      </c>
      <c r="I25" s="34">
        <v>38748.810747900003</v>
      </c>
      <c r="J25" s="35">
        <v>11.905728461885429</v>
      </c>
      <c r="K25" s="35">
        <v>11.876265466816648</v>
      </c>
      <c r="L25" s="35" t="s">
        <v>1238</v>
      </c>
      <c r="M25" s="35" t="s">
        <v>1238</v>
      </c>
      <c r="N25" s="4">
        <v>4.4340000000000002</v>
      </c>
      <c r="O25" s="4">
        <v>6.5865384615384617</v>
      </c>
      <c r="P25" s="35">
        <v>2.1822314832354617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-0.37439357779530735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73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2.1822314835154617</v>
      </c>
      <c r="AH25" s="38" t="str">
        <f t="shared" si="15"/>
        <v xml:space="preserve"> </v>
      </c>
      <c r="AI25" s="1">
        <f t="shared" si="16"/>
        <v>170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37.439357779530738</v>
      </c>
      <c r="AR25" s="21" t="e">
        <v>#VALUE!</v>
      </c>
      <c r="AS25">
        <v>2.2921007766622425</v>
      </c>
      <c r="AT25">
        <v>-37.439357779530738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4</v>
      </c>
      <c r="D26" s="4">
        <v>0</v>
      </c>
      <c r="E26" s="4">
        <v>15</v>
      </c>
      <c r="F26" s="4">
        <v>19</v>
      </c>
      <c r="G26" s="4">
        <v>188</v>
      </c>
      <c r="H26" s="4">
        <v>193.83</v>
      </c>
      <c r="I26" s="34">
        <v>63629.996036880002</v>
      </c>
      <c r="J26" s="35">
        <v>11.442148760330578</v>
      </c>
      <c r="K26" s="35">
        <v>11.358335774978025</v>
      </c>
      <c r="L26" s="35">
        <v>11.145599102038304</v>
      </c>
      <c r="M26" s="35">
        <v>10.609972107185666</v>
      </c>
      <c r="N26" s="4">
        <v>16.940000000000001</v>
      </c>
      <c r="O26" s="4">
        <v>1.4979029358897542</v>
      </c>
      <c r="P26" s="35">
        <v>1.5735438270649538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-0.39875314885598656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62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39.875314885598655</v>
      </c>
      <c r="AR26" s="21">
        <v>12.796889787052191</v>
      </c>
      <c r="AS26">
        <v>-3.0077903317339949</v>
      </c>
      <c r="AT26">
        <v>-39.875314885598655</v>
      </c>
      <c r="AU26">
        <v>-12.796889787052191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12</v>
      </c>
      <c r="D27" s="4">
        <v>0</v>
      </c>
      <c r="E27" s="4">
        <v>7</v>
      </c>
      <c r="F27" s="4">
        <v>19</v>
      </c>
      <c r="G27" s="4">
        <v>63</v>
      </c>
      <c r="H27" s="4">
        <v>52.36</v>
      </c>
      <c r="I27" s="34">
        <v>45550.666090159997</v>
      </c>
      <c r="J27" s="35">
        <v>11.432314410480348</v>
      </c>
      <c r="K27" s="35">
        <v>10.356012658227847</v>
      </c>
      <c r="L27" s="35" t="s">
        <v>1238</v>
      </c>
      <c r="M27" s="35" t="s">
        <v>1238</v>
      </c>
      <c r="N27" s="4">
        <v>4.58</v>
      </c>
      <c r="O27" s="4">
        <v>291.45299145299145</v>
      </c>
      <c r="P27" s="35">
        <v>2.6661573720397254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0.20320855644973254</v>
      </c>
      <c r="T27" s="37" t="str">
        <f t="shared" si="3"/>
        <v/>
      </c>
      <c r="U27" s="37" t="str">
        <f t="shared" si="4"/>
        <v/>
      </c>
      <c r="V27" s="37">
        <f t="shared" si="5"/>
        <v>-0.39926991122329636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60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14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2.6661573723397254</v>
      </c>
      <c r="AH27" s="38" t="str">
        <f t="shared" si="15"/>
        <v xml:space="preserve"> </v>
      </c>
      <c r="AI27" s="1">
        <f t="shared" si="16"/>
        <v>127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39.926991122329639</v>
      </c>
      <c r="AR27" s="21" t="e">
        <v>#VALUE!</v>
      </c>
      <c r="AS27">
        <v>20.320855614973254</v>
      </c>
      <c r="AT27">
        <v>-39.926991122329639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6</v>
      </c>
      <c r="D28" s="4">
        <v>2</v>
      </c>
      <c r="E28" s="4">
        <v>9</v>
      </c>
      <c r="F28" s="4">
        <v>17</v>
      </c>
      <c r="G28" s="4">
        <v>56</v>
      </c>
      <c r="H28" s="4">
        <v>52.63</v>
      </c>
      <c r="I28" s="34">
        <v>7835.8010241799993</v>
      </c>
      <c r="J28" s="35">
        <v>20.289128758673865</v>
      </c>
      <c r="K28" s="35" t="s">
        <v>1238</v>
      </c>
      <c r="L28" s="35">
        <v>22.556477064220186</v>
      </c>
      <c r="M28" s="35">
        <v>21.758017699115044</v>
      </c>
      <c r="N28" s="4">
        <v>2.5939999999999999</v>
      </c>
      <c r="O28" s="4" t="s">
        <v>132</v>
      </c>
      <c r="P28" s="35">
        <v>3.0894926847805437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3.0894926850905438</v>
      </c>
      <c r="AH28" s="38" t="str">
        <f t="shared" si="15"/>
        <v xml:space="preserve"> </v>
      </c>
      <c r="AI28" s="1">
        <f t="shared" si="16"/>
        <v>81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-6.6126217559827394</v>
      </c>
      <c r="AR28" s="21">
        <v>-76.481760867147884</v>
      </c>
      <c r="AS28">
        <v>6.4031920957628774</v>
      </c>
      <c r="AT28">
        <v>6.6126217559827394</v>
      </c>
      <c r="AU28">
        <v>76.481760867147884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4</v>
      </c>
      <c r="D29" s="4">
        <v>0</v>
      </c>
      <c r="E29" s="4">
        <v>0</v>
      </c>
      <c r="F29" s="4">
        <v>4</v>
      </c>
      <c r="G29" s="4">
        <v>148</v>
      </c>
      <c r="H29" s="4">
        <v>131.57</v>
      </c>
      <c r="I29" s="34">
        <v>7977.8564162399998</v>
      </c>
      <c r="J29" s="35">
        <v>15.242122335495829</v>
      </c>
      <c r="K29" s="35">
        <v>13.516539963016232</v>
      </c>
      <c r="L29" s="35" t="s">
        <v>1238</v>
      </c>
      <c r="M29" s="35" t="s">
        <v>1238</v>
      </c>
      <c r="N29" s="4">
        <v>8.6319999999999997</v>
      </c>
      <c r="O29" s="4">
        <v>48.827586206896548</v>
      </c>
      <c r="P29" s="35">
        <v>1.9495325682146387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2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19.907717938951741</v>
      </c>
      <c r="AR29" s="21" t="e">
        <v>#VALUE!</v>
      </c>
      <c r="AS29">
        <v>12.487649160142889</v>
      </c>
      <c r="AT29">
        <v>-19.907717938951741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7</v>
      </c>
      <c r="D30" s="4">
        <v>0</v>
      </c>
      <c r="E30" s="4">
        <v>6</v>
      </c>
      <c r="F30" s="4">
        <v>13</v>
      </c>
      <c r="G30" s="4">
        <v>102</v>
      </c>
      <c r="H30" s="4">
        <v>96.05</v>
      </c>
      <c r="I30" s="34">
        <v>17915.534149999999</v>
      </c>
      <c r="J30" s="35">
        <v>26.769788182831661</v>
      </c>
      <c r="K30" s="35">
        <v>23.273564332444877</v>
      </c>
      <c r="L30" s="35">
        <v>17.06170701619121</v>
      </c>
      <c r="M30" s="35">
        <v>14.555386221308094</v>
      </c>
      <c r="N30" s="4">
        <v>3.5880000000000001</v>
      </c>
      <c r="O30" s="4">
        <v>3.9999999999999964</v>
      </c>
      <c r="P30" s="35">
        <v>1.8719416970327956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-40.666331017485781</v>
      </c>
      <c r="AR30" s="21">
        <v>-33.490708191886462</v>
      </c>
      <c r="AS30">
        <v>6.1946902654867353</v>
      </c>
      <c r="AT30">
        <v>40.666331017485781</v>
      </c>
      <c r="AU30">
        <v>33.490708191886462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8</v>
      </c>
      <c r="F31" s="4">
        <v>23</v>
      </c>
      <c r="G31" s="4">
        <v>95</v>
      </c>
      <c r="H31" s="4">
        <v>95.82</v>
      </c>
      <c r="I31" s="34">
        <v>15484.627942199999</v>
      </c>
      <c r="J31" s="35">
        <v>21.811973594354654</v>
      </c>
      <c r="K31" s="35">
        <v>20.050219711236661</v>
      </c>
      <c r="L31" s="35">
        <v>12.796978449455228</v>
      </c>
      <c r="M31" s="35">
        <v>11.722286002466735</v>
      </c>
      <c r="N31" s="4">
        <v>4.3929999999999998</v>
      </c>
      <c r="O31" s="4">
        <v>21.353591160220986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-14.614664741198613</v>
      </c>
      <c r="AR31" s="21">
        <v>-0.12349375786180339</v>
      </c>
      <c r="AS31">
        <v>-0.8557712377374127</v>
      </c>
      <c r="AT31">
        <v>14.614664741198613</v>
      </c>
      <c r="AU31">
        <v>0.12349375786180339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11</v>
      </c>
      <c r="D32" s="4">
        <v>5</v>
      </c>
      <c r="E32" s="4">
        <v>7</v>
      </c>
      <c r="F32" s="4">
        <v>23</v>
      </c>
      <c r="G32" s="4">
        <v>80.5</v>
      </c>
      <c r="H32" s="4">
        <v>80.42</v>
      </c>
      <c r="I32" s="34">
        <v>8527.1765138600003</v>
      </c>
      <c r="J32" s="35">
        <v>13.244400527009223</v>
      </c>
      <c r="K32" s="35">
        <v>16.259603720177921</v>
      </c>
      <c r="L32" s="35">
        <v>10.088004049005328</v>
      </c>
      <c r="M32" s="35">
        <v>11.107382750186112</v>
      </c>
      <c r="N32" s="4">
        <v>6.0720000000000001</v>
      </c>
      <c r="O32" s="4">
        <v>10.802919708029188</v>
      </c>
      <c r="P32" s="35">
        <v>1.8254165630440191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-0.30405081432236669</v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>
        <f t="shared" si="9"/>
        <v>92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30.40508143223667</v>
      </c>
      <c r="AR32" s="21">
        <v>21.071508057992595</v>
      </c>
      <c r="AS32">
        <v>9.9477741855258373E-2</v>
      </c>
      <c r="AT32">
        <v>-30.40508143223667</v>
      </c>
      <c r="AU32">
        <v>-21.071508057992595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1</v>
      </c>
      <c r="E33" s="4">
        <v>5</v>
      </c>
      <c r="F33" s="4">
        <v>18</v>
      </c>
      <c r="G33" s="4">
        <v>300</v>
      </c>
      <c r="H33" s="4">
        <v>285.02999999999997</v>
      </c>
      <c r="I33" s="34">
        <v>22464.057418739998</v>
      </c>
      <c r="J33" s="35" t="s">
        <v>1238</v>
      </c>
      <c r="K33" s="35" t="s">
        <v>1238</v>
      </c>
      <c r="L33" s="35">
        <v>34.86820219582809</v>
      </c>
      <c r="M33" s="35">
        <v>28.857724861544018</v>
      </c>
      <c r="N33" s="4">
        <v>5.3929999999999998</v>
      </c>
      <c r="O33" s="4">
        <v>9.6138211382113798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-172.80863515484589</v>
      </c>
      <c r="AS33">
        <v>5.2520787285549098</v>
      </c>
      <c r="AT33" t="e">
        <v>#VALUE!</v>
      </c>
      <c r="AU33">
        <v>172.80863515484589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8</v>
      </c>
      <c r="F34" s="4">
        <v>16</v>
      </c>
      <c r="G34" s="4">
        <v>78</v>
      </c>
      <c r="H34" s="4">
        <v>66.540000000000006</v>
      </c>
      <c r="I34" s="34">
        <v>8195.9597660400013</v>
      </c>
      <c r="J34" s="35">
        <v>10.432737535277518</v>
      </c>
      <c r="K34" s="35">
        <v>9.502999143101972</v>
      </c>
      <c r="L34" s="35">
        <v>6.4128634939332656</v>
      </c>
      <c r="M34" s="35">
        <v>6.0270849670663704</v>
      </c>
      <c r="N34" s="4">
        <v>6.3780000000000001</v>
      </c>
      <c r="O34" s="4">
        <v>43.004484304932738</v>
      </c>
      <c r="P34" s="35">
        <v>2.2467688608355876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0.17222723211030641</v>
      </c>
      <c r="T34" s="37" t="str">
        <f t="shared" si="3"/>
        <v/>
      </c>
      <c r="U34" s="37" t="str">
        <f t="shared" si="4"/>
        <v/>
      </c>
      <c r="V34" s="37">
        <f t="shared" si="5"/>
        <v>-0.45179435058172246</v>
      </c>
      <c r="W34" s="37" t="str">
        <f t="shared" si="6"/>
        <v/>
      </c>
      <c r="X34" s="37">
        <f t="shared" si="7"/>
        <v>-0.49825788912524061</v>
      </c>
      <c r="Y34" s="1" t="str">
        <f t="shared" si="8"/>
        <v xml:space="preserve"> </v>
      </c>
      <c r="Z34" s="1">
        <f t="shared" si="9"/>
        <v>37</v>
      </c>
      <c r="AA34" s="1" t="str">
        <f t="shared" si="8"/>
        <v xml:space="preserve"> </v>
      </c>
      <c r="AB34" s="1">
        <f t="shared" si="10"/>
        <v>21</v>
      </c>
      <c r="AC34" s="1">
        <f t="shared" si="11"/>
        <v>25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2.2467688612055876</v>
      </c>
      <c r="AH34" s="38" t="str">
        <f t="shared" si="15"/>
        <v xml:space="preserve"> </v>
      </c>
      <c r="AI34" s="1">
        <f t="shared" si="16"/>
        <v>164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45.179435058172245</v>
      </c>
      <c r="AR34" s="21">
        <v>49.825788912524061</v>
      </c>
      <c r="AS34">
        <v>17.222723174030641</v>
      </c>
      <c r="AT34">
        <v>-45.179435058172245</v>
      </c>
      <c r="AU34">
        <v>-49.825788912524061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117.5</v>
      </c>
      <c r="H35" s="4">
        <v>116.15</v>
      </c>
      <c r="I35" s="34">
        <v>37627.502873400001</v>
      </c>
      <c r="J35" s="35">
        <v>11.150043198617645</v>
      </c>
      <c r="K35" s="35">
        <v>11.240685183393014</v>
      </c>
      <c r="L35" s="35" t="s">
        <v>1238</v>
      </c>
      <c r="M35" s="35" t="s">
        <v>1238</v>
      </c>
      <c r="N35" s="4">
        <v>10.417</v>
      </c>
      <c r="O35" s="4">
        <v>29.083023543990077</v>
      </c>
      <c r="P35" s="35">
        <v>1.7890658631080496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-0.41410232433519789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55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41.410232433519788</v>
      </c>
      <c r="AR35" s="21" t="e">
        <v>#VALUE!</v>
      </c>
      <c r="AS35">
        <v>1.162290142057687</v>
      </c>
      <c r="AT35">
        <v>-41.410232433519788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2</v>
      </c>
      <c r="D36" s="4">
        <v>2</v>
      </c>
      <c r="E36" s="4">
        <v>7</v>
      </c>
      <c r="F36" s="4">
        <v>11</v>
      </c>
      <c r="G36" s="4">
        <v>119.5</v>
      </c>
      <c r="H36" s="4">
        <v>128.51</v>
      </c>
      <c r="I36" s="34">
        <v>11940.70648305</v>
      </c>
      <c r="J36" s="35">
        <v>26.296296296296291</v>
      </c>
      <c r="K36" s="35">
        <v>24.183289424162588</v>
      </c>
      <c r="L36" s="35">
        <v>19.321014471568482</v>
      </c>
      <c r="M36" s="35">
        <v>18.081403556771544</v>
      </c>
      <c r="N36" s="4">
        <v>4.8870000000000005</v>
      </c>
      <c r="O36" s="4">
        <v>8.6000000000000103</v>
      </c>
      <c r="P36" s="35">
        <v>0.81939148704380982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-38.178288676971725</v>
      </c>
      <c r="AR36" s="21">
        <v>-51.167518135657744</v>
      </c>
      <c r="AS36">
        <v>-7.0111275387129357</v>
      </c>
      <c r="AT36">
        <v>38.178288676971725</v>
      </c>
      <c r="AU36">
        <v>51.167518135657744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5</v>
      </c>
      <c r="F37" s="4">
        <v>22</v>
      </c>
      <c r="G37" s="4">
        <v>149</v>
      </c>
      <c r="H37" s="4">
        <v>112.51</v>
      </c>
      <c r="I37" s="34">
        <v>24897.415644410001</v>
      </c>
      <c r="J37" s="35">
        <v>10.816189194385695</v>
      </c>
      <c r="K37" s="35">
        <v>9.9539945147306028</v>
      </c>
      <c r="L37" s="35">
        <v>8.014663730732936</v>
      </c>
      <c r="M37" s="35">
        <v>7.493395424839485</v>
      </c>
      <c r="N37" s="4">
        <v>10.402000000000001</v>
      </c>
      <c r="O37" s="4">
        <v>31.338383838383855</v>
      </c>
      <c r="P37" s="35">
        <v>0</v>
      </c>
      <c r="Q37" s="36">
        <f t="shared" si="0"/>
        <v>77.272727273127259</v>
      </c>
      <c r="R37" s="36" t="str">
        <f t="shared" si="1"/>
        <v xml:space="preserve"> </v>
      </c>
      <c r="S37" s="37">
        <f t="shared" si="2"/>
        <v>0.3243267269131988</v>
      </c>
      <c r="T37" s="37" t="str">
        <f t="shared" si="3"/>
        <v/>
      </c>
      <c r="U37" s="37" t="str">
        <f t="shared" si="4"/>
        <v/>
      </c>
      <c r="V37" s="37">
        <f t="shared" si="5"/>
        <v>-0.43164524157834694</v>
      </c>
      <c r="W37" s="37" t="str">
        <f t="shared" si="6"/>
        <v/>
      </c>
      <c r="X37" s="37">
        <f t="shared" si="7"/>
        <v>-0.37293312074807683</v>
      </c>
      <c r="Y37" s="1" t="str">
        <f t="shared" si="8"/>
        <v xml:space="preserve"> </v>
      </c>
      <c r="Z37" s="1">
        <f t="shared" si="9"/>
        <v>51</v>
      </c>
      <c r="AA37" s="1" t="str">
        <f t="shared" si="8"/>
        <v xml:space="preserve"> </v>
      </c>
      <c r="AB37" s="1">
        <f t="shared" si="10"/>
        <v>45</v>
      </c>
      <c r="AC37" s="1">
        <f t="shared" si="11"/>
        <v>4</v>
      </c>
      <c r="AD37" s="1" t="str">
        <f t="shared" si="12"/>
        <v xml:space="preserve"> </v>
      </c>
      <c r="AE37" s="1">
        <f t="shared" si="13"/>
        <v>47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43.164524157834691</v>
      </c>
      <c r="AR37" s="21">
        <v>37.29331207480768</v>
      </c>
      <c r="AS37">
        <v>32.432672651319884</v>
      </c>
      <c r="AT37">
        <v>-43.164524157834691</v>
      </c>
      <c r="AU37">
        <v>-37.29331207480768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23</v>
      </c>
      <c r="D38" s="4">
        <v>1</v>
      </c>
      <c r="E38" s="4">
        <v>5</v>
      </c>
      <c r="F38" s="4">
        <v>29</v>
      </c>
      <c r="G38" s="4">
        <v>70</v>
      </c>
      <c r="H38" s="4">
        <v>63.21</v>
      </c>
      <c r="I38" s="34">
        <v>57865.922559899998</v>
      </c>
      <c r="J38" s="35">
        <v>21.140468227424748</v>
      </c>
      <c r="K38" s="35">
        <v>16.95547210300429</v>
      </c>
      <c r="L38" s="35">
        <v>16.054157142857143</v>
      </c>
      <c r="M38" s="35">
        <v>13.314166312730524</v>
      </c>
      <c r="N38" s="4">
        <v>3.7280000000000002</v>
      </c>
      <c r="O38" s="4">
        <v>22.631578947368428</v>
      </c>
      <c r="P38" s="35">
        <v>1.4127511469704159</v>
      </c>
      <c r="Q38" s="36">
        <f t="shared" si="0"/>
        <v>79.310344827996204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36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-11.086127437150761</v>
      </c>
      <c r="AR38" s="21">
        <v>-25.607643150248261</v>
      </c>
      <c r="AS38">
        <v>10.741971207087486</v>
      </c>
      <c r="AT38">
        <v>11.086127437150761</v>
      </c>
      <c r="AU38">
        <v>25.607643150248261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4</v>
      </c>
      <c r="D39" s="4">
        <v>1</v>
      </c>
      <c r="E39" s="4">
        <v>4</v>
      </c>
      <c r="F39" s="4">
        <v>9</v>
      </c>
      <c r="G39" s="4">
        <v>10.811075210571289</v>
      </c>
      <c r="H39" s="4">
        <v>10.82</v>
      </c>
      <c r="I39" s="34">
        <v>17529.934568140001</v>
      </c>
      <c r="J39" s="35">
        <v>18.184873949579835</v>
      </c>
      <c r="K39" s="35">
        <v>17.650897226753671</v>
      </c>
      <c r="L39" s="35">
        <v>16.141175265541872</v>
      </c>
      <c r="M39" s="35">
        <v>11.905612666579453</v>
      </c>
      <c r="N39" s="4">
        <v>0.61299999999999999</v>
      </c>
      <c r="O39" s="4">
        <v>12.065813528336369</v>
      </c>
      <c r="P39" s="35">
        <v>4.7412199630314236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4.7412199634514236</v>
      </c>
      <c r="AH39" s="38" t="str">
        <f t="shared" si="15"/>
        <v xml:space="preserve"> </v>
      </c>
      <c r="AI39" s="1">
        <f t="shared" si="16"/>
        <v>23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4.444537213657151</v>
      </c>
      <c r="AR39" s="21">
        <v>-26.288472495851799</v>
      </c>
      <c r="AS39">
        <v>-8.2484190653520084E-2</v>
      </c>
      <c r="AT39">
        <v>-4.444537213657151</v>
      </c>
      <c r="AU39">
        <v>26.288472495851799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16</v>
      </c>
      <c r="D40" s="4">
        <v>4</v>
      </c>
      <c r="E40" s="4">
        <v>22</v>
      </c>
      <c r="F40" s="4">
        <v>42</v>
      </c>
      <c r="G40" s="4">
        <v>40</v>
      </c>
      <c r="H40" s="4">
        <v>49.77</v>
      </c>
      <c r="I40" s="34">
        <v>55425.242068560001</v>
      </c>
      <c r="J40" s="35" t="s">
        <v>1238</v>
      </c>
      <c r="K40" s="35" t="s">
        <v>1238</v>
      </c>
      <c r="L40" s="35" t="s">
        <v>1238</v>
      </c>
      <c r="M40" s="35">
        <v>35.136773517504167</v>
      </c>
      <c r="N40" s="4">
        <v>0.621</v>
      </c>
      <c r="O40" s="4">
        <v>34.999999999999993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>
        <f t="shared" si="3"/>
        <v>-0.19630299334134829</v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>
        <f t="shared" si="12"/>
        <v>1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-19.630299377134829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4</v>
      </c>
      <c r="F41" s="4">
        <v>18</v>
      </c>
      <c r="G41" s="4">
        <v>108</v>
      </c>
      <c r="H41" s="4">
        <v>100.19</v>
      </c>
      <c r="I41" s="34">
        <v>22902.71984568</v>
      </c>
      <c r="J41" s="35">
        <v>24.206330031408552</v>
      </c>
      <c r="K41" s="35">
        <v>22.968821641448876</v>
      </c>
      <c r="L41" s="35">
        <v>17.713639616594232</v>
      </c>
      <c r="M41" s="35">
        <v>16.658024531990826</v>
      </c>
      <c r="N41" s="4">
        <v>4.1390000000000002</v>
      </c>
      <c r="O41" s="4">
        <v>25.805471124620066</v>
      </c>
      <c r="P41" s="35">
        <v>0.57191336460724629</v>
      </c>
      <c r="Q41" s="36">
        <f t="shared" si="0"/>
        <v>72.222222222662225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62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-27.196211253564194</v>
      </c>
      <c r="AR41" s="21">
        <v>-38.591425513933466</v>
      </c>
      <c r="AS41">
        <v>7.7951891406327967</v>
      </c>
      <c r="AT41">
        <v>27.196211253564194</v>
      </c>
      <c r="AU41">
        <v>38.591425513933466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90</v>
      </c>
      <c r="H42" s="4">
        <v>86.38</v>
      </c>
      <c r="I42" s="34">
        <v>4256.12909442</v>
      </c>
      <c r="J42" s="35">
        <v>6.2598739039060805</v>
      </c>
      <c r="K42" s="35">
        <v>6.0775346513755002</v>
      </c>
      <c r="L42" s="35">
        <v>8.4063440743648368</v>
      </c>
      <c r="M42" s="35">
        <v>8.3382319924942632</v>
      </c>
      <c r="N42" s="4">
        <v>13.798999999999999</v>
      </c>
      <c r="O42" s="4">
        <v>-4.8344827586206929</v>
      </c>
      <c r="P42" s="35">
        <v>1.6531604538087519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-0.67106445195584274</v>
      </c>
      <c r="W42" s="37" t="str">
        <f t="shared" si="6"/>
        <v/>
      </c>
      <c r="X42" s="37">
        <f t="shared" si="7"/>
        <v>-0.34228807075006318</v>
      </c>
      <c r="Y42" s="1" t="str">
        <f t="shared" si="8"/>
        <v xml:space="preserve"> </v>
      </c>
      <c r="Z42" s="1">
        <f t="shared" si="9"/>
        <v>5</v>
      </c>
      <c r="AA42" s="1" t="str">
        <f t="shared" si="8"/>
        <v xml:space="preserve"> </v>
      </c>
      <c r="AB42" s="1">
        <f t="shared" si="10"/>
        <v>53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67.106445195584271</v>
      </c>
      <c r="AR42" s="21">
        <v>34.228807075006316</v>
      </c>
      <c r="AS42">
        <v>4.1907849039129585</v>
      </c>
      <c r="AT42">
        <v>-67.106445195584271</v>
      </c>
      <c r="AU42">
        <v>-34.228807075006316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13</v>
      </c>
      <c r="D43" s="4">
        <v>0</v>
      </c>
      <c r="E43" s="4">
        <v>14</v>
      </c>
      <c r="F43" s="4">
        <v>27</v>
      </c>
      <c r="G43" s="4">
        <v>247.5</v>
      </c>
      <c r="H43" s="4">
        <v>240.5</v>
      </c>
      <c r="I43" s="34">
        <v>142901.1416105</v>
      </c>
      <c r="J43" s="35">
        <v>16.489544052108329</v>
      </c>
      <c r="K43" s="35">
        <v>15.027493126718319</v>
      </c>
      <c r="L43" s="35">
        <v>11.733163801823448</v>
      </c>
      <c r="M43" s="35">
        <v>11.072107720295667</v>
      </c>
      <c r="N43" s="4">
        <v>14.585000000000001</v>
      </c>
      <c r="O43" s="4">
        <v>1.2847222222222257</v>
      </c>
      <c r="P43" s="35">
        <v>2.6133056133056134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2.6133056137656134</v>
      </c>
      <c r="AH43" s="38" t="str">
        <f t="shared" si="15"/>
        <v xml:space="preserve"> </v>
      </c>
      <c r="AI43" s="1">
        <f t="shared" si="16"/>
        <v>136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13.352931815543078</v>
      </c>
      <c r="AR43" s="21">
        <v>8.1997865893217785</v>
      </c>
      <c r="AS43">
        <v>2.9106029106028997</v>
      </c>
      <c r="AT43">
        <v>-13.352931815543078</v>
      </c>
      <c r="AU43">
        <v>-8.1997865893217785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9</v>
      </c>
      <c r="D44" s="4">
        <v>0</v>
      </c>
      <c r="E44" s="4">
        <v>4</v>
      </c>
      <c r="F44" s="4">
        <v>13</v>
      </c>
      <c r="G44" s="4">
        <v>185.5</v>
      </c>
      <c r="H44" s="4">
        <v>171.95</v>
      </c>
      <c r="I44" s="34">
        <v>21785.3056688</v>
      </c>
      <c r="J44" s="35">
        <v>10.624034599938215</v>
      </c>
      <c r="K44" s="35">
        <v>9.5141924417639565</v>
      </c>
      <c r="L44" s="35">
        <v>6.8215206964620965</v>
      </c>
      <c r="M44" s="35">
        <v>6.6829819260806111</v>
      </c>
      <c r="N44" s="4">
        <v>16.184999999999999</v>
      </c>
      <c r="O44" s="4">
        <v>8.3333333333333286</v>
      </c>
      <c r="P44" s="35">
        <v>2.4024425705146846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-0.44174232624874976</v>
      </c>
      <c r="W44" s="37" t="str">
        <f t="shared" si="6"/>
        <v/>
      </c>
      <c r="X44" s="37">
        <f t="shared" si="7"/>
        <v>-0.4662845705578077</v>
      </c>
      <c r="Y44" s="1" t="str">
        <f t="shared" si="8"/>
        <v xml:space="preserve"> </v>
      </c>
      <c r="Z44" s="1">
        <f t="shared" si="9"/>
        <v>45</v>
      </c>
      <c r="AA44" s="1" t="str">
        <f t="shared" si="8"/>
        <v xml:space="preserve"> </v>
      </c>
      <c r="AB44" s="1">
        <f t="shared" si="10"/>
        <v>25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2.4024425709846846</v>
      </c>
      <c r="AH44" s="38" t="str">
        <f t="shared" si="15"/>
        <v xml:space="preserve"> </v>
      </c>
      <c r="AI44" s="1">
        <f t="shared" si="16"/>
        <v>151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44.174232624874975</v>
      </c>
      <c r="AR44" s="21">
        <v>46.628457055780771</v>
      </c>
      <c r="AS44">
        <v>7.8801977318988081</v>
      </c>
      <c r="AT44">
        <v>-44.174232624874975</v>
      </c>
      <c r="AU44">
        <v>-46.628457055780771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9</v>
      </c>
      <c r="D45" s="4">
        <v>1</v>
      </c>
      <c r="E45" s="4">
        <v>11</v>
      </c>
      <c r="F45" s="4">
        <v>21</v>
      </c>
      <c r="G45" s="4">
        <v>230</v>
      </c>
      <c r="H45" s="4">
        <v>232.24</v>
      </c>
      <c r="I45" s="34">
        <v>102868.4866244</v>
      </c>
      <c r="J45" s="35" t="s">
        <v>1238</v>
      </c>
      <c r="K45" s="35" t="s">
        <v>1238</v>
      </c>
      <c r="L45" s="35">
        <v>27.887380400580248</v>
      </c>
      <c r="M45" s="35">
        <v>26.113468536710606</v>
      </c>
      <c r="N45" s="4">
        <v>3.9670000000000001</v>
      </c>
      <c r="O45" s="4">
        <v>42.85199855959668</v>
      </c>
      <c r="P45" s="35">
        <v>1.9199965552876335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-118.19072123071975</v>
      </c>
      <c r="AS45">
        <v>-0.96451946262487986</v>
      </c>
      <c r="AT45" t="e">
        <v>#VALUE!</v>
      </c>
      <c r="AU45">
        <v>118.19072123071975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4</v>
      </c>
      <c r="F46" s="4">
        <v>57</v>
      </c>
      <c r="G46" s="4">
        <v>2200</v>
      </c>
      <c r="H46" s="4">
        <v>1877.94</v>
      </c>
      <c r="I46" s="34">
        <v>931077.43132680003</v>
      </c>
      <c r="J46" s="35" t="s">
        <v>1238</v>
      </c>
      <c r="K46" s="35" t="s">
        <v>1238</v>
      </c>
      <c r="L46" s="35">
        <v>23.331675539412625</v>
      </c>
      <c r="M46" s="35">
        <v>19.706667517790873</v>
      </c>
      <c r="N46" s="4">
        <v>32.198999999999998</v>
      </c>
      <c r="O46" s="4">
        <v>12.168187835295752</v>
      </c>
      <c r="P46" s="35">
        <v>0</v>
      </c>
      <c r="Q46" s="36">
        <f t="shared" si="0"/>
        <v>92.982456140840881</v>
      </c>
      <c r="R46" s="36" t="str">
        <f t="shared" si="1"/>
        <v xml:space="preserve"> </v>
      </c>
      <c r="S46" s="37">
        <f t="shared" si="2"/>
        <v>0.17149642742589785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26</v>
      </c>
      <c r="AD46" s="1" t="str">
        <f t="shared" si="12"/>
        <v xml:space="preserve"> </v>
      </c>
      <c r="AE46" s="1">
        <f t="shared" si="13"/>
        <v>6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-82.546909761365043</v>
      </c>
      <c r="AS46">
        <v>17.149642693589783</v>
      </c>
      <c r="AT46" t="e">
        <v>#VALUE!</v>
      </c>
      <c r="AU46">
        <v>82.546909761365043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10</v>
      </c>
      <c r="D47" s="4">
        <v>1</v>
      </c>
      <c r="E47" s="4">
        <v>18</v>
      </c>
      <c r="F47" s="4">
        <v>29</v>
      </c>
      <c r="G47" s="4">
        <v>210</v>
      </c>
      <c r="H47" s="4">
        <v>219.25</v>
      </c>
      <c r="I47" s="34">
        <v>16750.492150999999</v>
      </c>
      <c r="J47" s="35">
        <v>22.986999370937301</v>
      </c>
      <c r="K47" s="35">
        <v>24.237231925713026</v>
      </c>
      <c r="L47" s="35">
        <v>15.20164361532057</v>
      </c>
      <c r="M47" s="35">
        <v>16.066827564362796</v>
      </c>
      <c r="N47" s="4">
        <v>9.5380000000000003</v>
      </c>
      <c r="O47" s="4">
        <v>19.824120603015079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-20.789034284729645</v>
      </c>
      <c r="AR47" s="21">
        <v>-18.937581683009142</v>
      </c>
      <c r="AS47">
        <v>-4.2189281641961234</v>
      </c>
      <c r="AT47">
        <v>20.789034284729645</v>
      </c>
      <c r="AU47">
        <v>18.937581683009142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7</v>
      </c>
      <c r="D48" s="4">
        <v>3</v>
      </c>
      <c r="E48" s="4">
        <v>6</v>
      </c>
      <c r="F48" s="4">
        <v>16</v>
      </c>
      <c r="G48" s="4">
        <v>248</v>
      </c>
      <c r="H48" s="4">
        <v>266.81</v>
      </c>
      <c r="I48" s="34">
        <v>22836.195327679998</v>
      </c>
      <c r="J48" s="35" t="s">
        <v>1238</v>
      </c>
      <c r="K48" s="35">
        <v>39.236764705882351</v>
      </c>
      <c r="L48" s="35">
        <v>32.115624638519378</v>
      </c>
      <c r="M48" s="35">
        <v>28.711434850051706</v>
      </c>
      <c r="N48" s="4">
        <v>6.3049999999999997</v>
      </c>
      <c r="O48" s="4">
        <v>5.4347826086956399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-151.27248246335165</v>
      </c>
      <c r="AS48">
        <v>-7.049960646152698</v>
      </c>
      <c r="AT48" t="e">
        <v>#VALUE!</v>
      </c>
      <c r="AU48">
        <v>151.27248246335165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342.5</v>
      </c>
      <c r="H49" s="4">
        <v>305.05</v>
      </c>
      <c r="I49" s="34">
        <v>77349.605769849994</v>
      </c>
      <c r="J49" s="35">
        <v>15.703989703989704</v>
      </c>
      <c r="K49" s="35">
        <v>13.425314673004136</v>
      </c>
      <c r="L49" s="35">
        <v>9.5477203029475284</v>
      </c>
      <c r="M49" s="35">
        <v>8.0861360768051931</v>
      </c>
      <c r="N49" s="4">
        <v>19.425000000000001</v>
      </c>
      <c r="O49" s="4">
        <v>22.246696035242291</v>
      </c>
      <c r="P49" s="35">
        <v>1.1171939026389117</v>
      </c>
      <c r="Q49" s="36">
        <f t="shared" si="0"/>
        <v>76.000000000520004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53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17.480758573453237</v>
      </c>
      <c r="AR49" s="21">
        <v>25.298685316245695</v>
      </c>
      <c r="AS49">
        <v>12.276675954761519</v>
      </c>
      <c r="AT49">
        <v>-17.480758573453237</v>
      </c>
      <c r="AU49">
        <v>-25.298685316245695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5</v>
      </c>
      <c r="D50" s="4">
        <v>2</v>
      </c>
      <c r="E50" s="4">
        <v>13</v>
      </c>
      <c r="F50" s="4">
        <v>20</v>
      </c>
      <c r="G50" s="4">
        <v>210</v>
      </c>
      <c r="H50" s="4">
        <v>210.15</v>
      </c>
      <c r="I50" s="34">
        <v>48765.623565599999</v>
      </c>
      <c r="J50" s="35">
        <v>23.223560614432536</v>
      </c>
      <c r="K50" s="35">
        <v>20.363372093023255</v>
      </c>
      <c r="L50" s="35">
        <v>17.757212639842983</v>
      </c>
      <c r="M50" s="35">
        <v>16.297917279146851</v>
      </c>
      <c r="N50" s="4">
        <v>9.0489999999999995</v>
      </c>
      <c r="O50" s="4">
        <v>10.894607843137246</v>
      </c>
      <c r="P50" s="35">
        <v>0.899833452295979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-22.032084919129137</v>
      </c>
      <c r="AR50" s="21">
        <v>-38.932340624362773</v>
      </c>
      <c r="AS50">
        <v>-7.1377587437548851E-2</v>
      </c>
      <c r="AT50">
        <v>22.032084919129137</v>
      </c>
      <c r="AU50">
        <v>38.932340624362773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4</v>
      </c>
      <c r="D51" s="4">
        <v>1</v>
      </c>
      <c r="E51" s="4">
        <v>8</v>
      </c>
      <c r="F51" s="4">
        <v>13</v>
      </c>
      <c r="G51" s="4">
        <v>52</v>
      </c>
      <c r="H51" s="4">
        <v>47.63</v>
      </c>
      <c r="I51" s="34">
        <v>7769.0230358399995</v>
      </c>
      <c r="J51" s="35">
        <v>21.103234381922906</v>
      </c>
      <c r="K51" s="35">
        <v>19.174718196457327</v>
      </c>
      <c r="L51" s="35">
        <v>13.512088944011341</v>
      </c>
      <c r="M51" s="35">
        <v>12.645038965345714</v>
      </c>
      <c r="N51" s="4">
        <v>2.2570000000000001</v>
      </c>
      <c r="O51" s="4">
        <v>-13.524904214559378</v>
      </c>
      <c r="P51" s="35">
        <v>2.210791517950871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2.2107915184908711</v>
      </c>
      <c r="AH51" s="38" t="str">
        <f t="shared" si="15"/>
        <v xml:space="preserve"> </v>
      </c>
      <c r="AI51" s="1">
        <f t="shared" si="16"/>
        <v>168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-10.890475966147539</v>
      </c>
      <c r="AR51" s="21">
        <v>-5.7185145997479925</v>
      </c>
      <c r="AS51">
        <v>9.1748897753516587</v>
      </c>
      <c r="AT51">
        <v>10.890475966147539</v>
      </c>
      <c r="AU51">
        <v>5.7185145997479925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9</v>
      </c>
      <c r="D52" s="4">
        <v>2</v>
      </c>
      <c r="E52" s="4">
        <v>19</v>
      </c>
      <c r="F52" s="4">
        <v>30</v>
      </c>
      <c r="G52" s="4">
        <v>30</v>
      </c>
      <c r="H52" s="4">
        <v>33.1</v>
      </c>
      <c r="I52" s="34">
        <v>12446.801099700002</v>
      </c>
      <c r="J52" s="35" t="s">
        <v>1238</v>
      </c>
      <c r="K52" s="35" t="s">
        <v>1238</v>
      </c>
      <c r="L52" s="35">
        <v>6.0715501942003494</v>
      </c>
      <c r="M52" s="35">
        <v>5.6789214897028559</v>
      </c>
      <c r="N52" s="4">
        <v>-0.13500000000000001</v>
      </c>
      <c r="O52" s="4" t="s">
        <v>132</v>
      </c>
      <c r="P52" s="35">
        <v>3.0211480362537761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-0.52496222419172556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17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3.0211480368037762</v>
      </c>
      <c r="AH52" s="38" t="str">
        <f t="shared" si="15"/>
        <v xml:space="preserve"> </v>
      </c>
      <c r="AI52" s="1">
        <f t="shared" si="16"/>
        <v>91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52.496222419172554</v>
      </c>
      <c r="AS52">
        <v>-9.3655589123867067</v>
      </c>
      <c r="AT52" t="e">
        <v>#VALUE!</v>
      </c>
      <c r="AU52">
        <v>-52.496222419172554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2</v>
      </c>
      <c r="D53" s="4">
        <v>0</v>
      </c>
      <c r="E53" s="4">
        <v>5</v>
      </c>
      <c r="F53" s="4">
        <v>7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12</v>
      </c>
      <c r="D54" s="4">
        <v>1</v>
      </c>
      <c r="E54" s="4">
        <v>14</v>
      </c>
      <c r="F54" s="4">
        <v>27</v>
      </c>
      <c r="G54" s="4">
        <v>250</v>
      </c>
      <c r="H54" s="4">
        <v>235.77</v>
      </c>
      <c r="I54" s="34">
        <v>51984.066267959999</v>
      </c>
      <c r="J54" s="35">
        <v>28.578181818181818</v>
      </c>
      <c r="K54" s="35">
        <v>24.954487722269263</v>
      </c>
      <c r="L54" s="35">
        <v>15.420188306529409</v>
      </c>
      <c r="M54" s="35">
        <v>13.481874244176238</v>
      </c>
      <c r="N54" s="4">
        <v>9.4480000000000004</v>
      </c>
      <c r="O54" s="4">
        <v>15.079171741778314</v>
      </c>
      <c r="P54" s="35">
        <v>2.0617551003096235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2.0617551008796235</v>
      </c>
      <c r="AH54" s="38" t="str">
        <f t="shared" si="15"/>
        <v xml:space="preserve"> </v>
      </c>
      <c r="AI54" s="1">
        <f t="shared" si="16"/>
        <v>179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-50.168837947414424</v>
      </c>
      <c r="AR54" s="21">
        <v>-20.647474226197215</v>
      </c>
      <c r="AS54">
        <v>6.0355431140518334</v>
      </c>
      <c r="AT54">
        <v>50.168837947414424</v>
      </c>
      <c r="AU54">
        <v>20.647474226197215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1</v>
      </c>
      <c r="E55" s="4">
        <v>5</v>
      </c>
      <c r="F55" s="4">
        <v>17</v>
      </c>
      <c r="G55" s="4">
        <v>110</v>
      </c>
      <c r="H55" s="4">
        <v>109.79</v>
      </c>
      <c r="I55" s="34">
        <v>32551.824511530005</v>
      </c>
      <c r="J55" s="35">
        <v>29.956343792633017</v>
      </c>
      <c r="K55" s="35">
        <v>27.703759777946001</v>
      </c>
      <c r="L55" s="35">
        <v>18.614377359885346</v>
      </c>
      <c r="M55" s="35">
        <v>17.801396071762131</v>
      </c>
      <c r="N55" s="4">
        <v>3.665</v>
      </c>
      <c r="O55" s="4">
        <v>-2.785145888594164</v>
      </c>
      <c r="P55" s="35">
        <v>0.88259404317333079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-57.410620630558462</v>
      </c>
      <c r="AR55" s="21">
        <v>-45.638792997913072</v>
      </c>
      <c r="AS55">
        <v>0.19127425084251026</v>
      </c>
      <c r="AT55">
        <v>57.410620630558462</v>
      </c>
      <c r="AU55">
        <v>45.638792997913072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101.5</v>
      </c>
      <c r="H56" s="4">
        <v>91.2</v>
      </c>
      <c r="I56" s="34">
        <v>23282.273260800001</v>
      </c>
      <c r="J56" s="35">
        <v>19.528907922912207</v>
      </c>
      <c r="K56" s="35">
        <v>16.727806309611154</v>
      </c>
      <c r="L56" s="35">
        <v>12.483469085623057</v>
      </c>
      <c r="M56" s="35">
        <v>10.951573609945894</v>
      </c>
      <c r="N56" s="4">
        <v>4.67</v>
      </c>
      <c r="O56" s="4">
        <v>-11.216730038022812</v>
      </c>
      <c r="P56" s="35">
        <v>1.0548245614035088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69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-2.6179141774512971</v>
      </c>
      <c r="AR56" s="21">
        <v>2.3294018968947228</v>
      </c>
      <c r="AS56">
        <v>11.293859649122794</v>
      </c>
      <c r="AT56">
        <v>2.6179141774512971</v>
      </c>
      <c r="AU56">
        <v>-2.3294018968947228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171.5</v>
      </c>
      <c r="H57" s="4">
        <v>163.81</v>
      </c>
      <c r="I57" s="34">
        <v>21213.395</v>
      </c>
      <c r="J57" s="35" t="s">
        <v>1238</v>
      </c>
      <c r="K57" s="35" t="s">
        <v>1238</v>
      </c>
      <c r="L57" s="35">
        <v>29.01285314685315</v>
      </c>
      <c r="M57" s="35">
        <v>25.72808823529412</v>
      </c>
      <c r="N57" s="4">
        <v>2.2749999999999999</v>
      </c>
      <c r="O57" s="4">
        <v>-39.910195456946653</v>
      </c>
      <c r="P57" s="35">
        <v>2.5480739881570114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33</v>
      </c>
      <c r="AF57" s="1" t="str">
        <f t="shared" si="13"/>
        <v xml:space="preserve"> </v>
      </c>
      <c r="AG57" s="38">
        <f t="shared" si="14"/>
        <v>2.5480739887570114</v>
      </c>
      <c r="AH57" s="38" t="str">
        <f t="shared" si="15"/>
        <v xml:space="preserve"> </v>
      </c>
      <c r="AI57" s="1">
        <f t="shared" si="16"/>
        <v>142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-126.99641422545129</v>
      </c>
      <c r="AS57">
        <v>4.6944630974909973</v>
      </c>
      <c r="AT57" t="e">
        <v>#VALUE!</v>
      </c>
      <c r="AU57">
        <v>126.99641422545129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7</v>
      </c>
      <c r="D58" s="4">
        <v>1</v>
      </c>
      <c r="E58" s="4">
        <v>4</v>
      </c>
      <c r="F58" s="4">
        <v>12</v>
      </c>
      <c r="G58" s="4">
        <v>36</v>
      </c>
      <c r="H58" s="4">
        <v>30</v>
      </c>
      <c r="I58" s="34">
        <v>12988.231889999999</v>
      </c>
      <c r="J58" s="35">
        <v>14.170996693434105</v>
      </c>
      <c r="K58" s="35">
        <v>12.484394506866417</v>
      </c>
      <c r="L58" s="35">
        <v>7.9290361484843572</v>
      </c>
      <c r="M58" s="35">
        <v>7.5755106794480556</v>
      </c>
      <c r="N58" s="4">
        <v>2.117</v>
      </c>
      <c r="O58" s="4">
        <v>55.661764705882341</v>
      </c>
      <c r="P58" s="35">
        <v>0.27333333333333337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0.20000000060999995</v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-0.37963261839170326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42</v>
      </c>
      <c r="AC58" s="1">
        <f t="shared" si="20"/>
        <v>15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>
        <f t="shared" si="17"/>
        <v>55.661764706492342</v>
      </c>
      <c r="AL58" s="25" t="str">
        <f t="shared" si="18"/>
        <v xml:space="preserve"> </v>
      </c>
      <c r="AM58" s="1">
        <f t="shared" si="19"/>
        <v>6</v>
      </c>
      <c r="AN58" s="1" t="str">
        <f t="shared" si="19"/>
        <v xml:space="preserve"> </v>
      </c>
      <c r="AO58" t="s">
        <v>554</v>
      </c>
      <c r="AP58" t="s">
        <v>1244</v>
      </c>
      <c r="AQ58" s="22">
        <v>25.536126841499652</v>
      </c>
      <c r="AR58" s="21">
        <v>37.963261839170329</v>
      </c>
      <c r="AS58">
        <v>19.999999999999996</v>
      </c>
      <c r="AT58">
        <v>-25.536126841499652</v>
      </c>
      <c r="AU58">
        <v>-37.963261839170329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8</v>
      </c>
      <c r="D59" s="4">
        <v>2</v>
      </c>
      <c r="E59" s="4">
        <v>2</v>
      </c>
      <c r="F59" s="4">
        <v>12</v>
      </c>
      <c r="G59" s="4">
        <v>117</v>
      </c>
      <c r="H59" s="4">
        <v>114.71</v>
      </c>
      <c r="I59" s="34">
        <v>14024.36384416</v>
      </c>
      <c r="J59" s="35">
        <v>26.485800046178706</v>
      </c>
      <c r="K59" s="35">
        <v>24.584226318045431</v>
      </c>
      <c r="L59" s="35">
        <v>15.623732099196646</v>
      </c>
      <c r="M59" s="35">
        <v>14.047861803752472</v>
      </c>
      <c r="N59" s="4">
        <v>4.6660000000000004</v>
      </c>
      <c r="O59" s="4">
        <v>7.2643678160919487</v>
      </c>
      <c r="P59" s="35">
        <v>1.9928515386627148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-39.174067837716464</v>
      </c>
      <c r="AR59" s="21">
        <v>-22.239999816129519</v>
      </c>
      <c r="AS59">
        <v>1.99633859297359</v>
      </c>
      <c r="AT59">
        <v>39.174067837716464</v>
      </c>
      <c r="AU59">
        <v>22.239999816129519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27</v>
      </c>
      <c r="D60" s="4">
        <v>1</v>
      </c>
      <c r="E60" s="4">
        <v>7</v>
      </c>
      <c r="F60" s="4">
        <v>35</v>
      </c>
      <c r="G60" s="4">
        <v>62</v>
      </c>
      <c r="H60" s="4">
        <v>60.43</v>
      </c>
      <c r="I60" s="34">
        <v>46425.956030100002</v>
      </c>
      <c r="J60" s="35">
        <v>27.368659420289852</v>
      </c>
      <c r="K60" s="35">
        <v>24.249598715890851</v>
      </c>
      <c r="L60" s="35">
        <v>19.609009112371201</v>
      </c>
      <c r="M60" s="35">
        <v>17.092175601440395</v>
      </c>
      <c r="N60" s="4">
        <v>2.2080000000000002</v>
      </c>
      <c r="O60" s="4">
        <v>-15.076923076923073</v>
      </c>
      <c r="P60" s="35">
        <v>0.6503392354790668</v>
      </c>
      <c r="Q60" s="36">
        <f t="shared" si="0"/>
        <v>77.142857143487134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48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-43.81320013538086</v>
      </c>
      <c r="AR60" s="21">
        <v>-53.420786728286807</v>
      </c>
      <c r="AS60">
        <v>2.5980473274863414</v>
      </c>
      <c r="AT60">
        <v>43.81320013538086</v>
      </c>
      <c r="AU60">
        <v>53.420786728286807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0</v>
      </c>
      <c r="E61" s="4">
        <v>12</v>
      </c>
      <c r="F61" s="4">
        <v>24</v>
      </c>
      <c r="G61" s="4">
        <v>226</v>
      </c>
      <c r="H61" s="4">
        <v>214.89</v>
      </c>
      <c r="I61" s="34">
        <v>30011.923127550002</v>
      </c>
      <c r="J61" s="35">
        <v>32.38245931283906</v>
      </c>
      <c r="K61" s="35">
        <v>34.777472082861301</v>
      </c>
      <c r="L61" s="35">
        <v>24.89998583539121</v>
      </c>
      <c r="M61" s="35">
        <v>23.32906825851612</v>
      </c>
      <c r="N61" s="4">
        <v>6.6360000000000001</v>
      </c>
      <c r="O61" s="4">
        <v>48.956228956228962</v>
      </c>
      <c r="P61" s="35">
        <v>2.9429010191260647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2.9429010197660648</v>
      </c>
      <c r="AH61" s="38" t="str">
        <f t="shared" si="15"/>
        <v xml:space="preserve"> </v>
      </c>
      <c r="AI61" s="1">
        <f t="shared" si="16"/>
        <v>104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-70.15905055914611</v>
      </c>
      <c r="AR61" s="21">
        <v>-94.817361473854007</v>
      </c>
      <c r="AS61">
        <v>5.1700870212667116</v>
      </c>
      <c r="AT61">
        <v>70.15905055914611</v>
      </c>
      <c r="AU61">
        <v>94.817361473854007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307.05</v>
      </c>
      <c r="I62" s="34">
        <v>122142.12233745</v>
      </c>
      <c r="J62" s="35">
        <v>14.421586585881359</v>
      </c>
      <c r="K62" s="35">
        <v>13.339560344078548</v>
      </c>
      <c r="L62" s="35">
        <v>12.913339901669966</v>
      </c>
      <c r="M62" s="35">
        <v>11.225384285497473</v>
      </c>
      <c r="N62" s="4">
        <v>23.018000000000001</v>
      </c>
      <c r="O62" s="4">
        <v>8.1164866134335441</v>
      </c>
      <c r="P62" s="35">
        <v>4.1843347988926887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0.17244748477310695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24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4.1843347995426887</v>
      </c>
      <c r="AH62" s="38" t="str">
        <f t="shared" si="15"/>
        <v xml:space="preserve"> </v>
      </c>
      <c r="AI62" s="1">
        <f t="shared" si="16"/>
        <v>42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24.219360323965965</v>
      </c>
      <c r="AR62" s="21">
        <v>-1.0339051632177299</v>
      </c>
      <c r="AS62">
        <v>17.244748412310695</v>
      </c>
      <c r="AT62">
        <v>-24.219360323965965</v>
      </c>
      <c r="AU62">
        <v>1.0339051632177299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7</v>
      </c>
      <c r="F63" s="4">
        <v>14</v>
      </c>
      <c r="G63" s="4">
        <v>137</v>
      </c>
      <c r="H63" s="4">
        <v>133.94999999999999</v>
      </c>
      <c r="I63" s="34">
        <v>11185.212651299998</v>
      </c>
      <c r="J63" s="35">
        <v>20.419207317073166</v>
      </c>
      <c r="K63" s="35">
        <v>19</v>
      </c>
      <c r="L63" s="35">
        <v>13.032149729748545</v>
      </c>
      <c r="M63" s="35">
        <v>12.434209128000758</v>
      </c>
      <c r="N63" s="4">
        <v>6.5600000000000005</v>
      </c>
      <c r="O63" s="4">
        <v>8.2508250825082499</v>
      </c>
      <c r="P63" s="35">
        <v>1.792459873086973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-7.2961413053009627</v>
      </c>
      <c r="AR63" s="21">
        <v>-1.9634726487755882</v>
      </c>
      <c r="AS63">
        <v>2.2769690182904201</v>
      </c>
      <c r="AT63">
        <v>7.2961413053009627</v>
      </c>
      <c r="AU63">
        <v>1.9634726487755882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6</v>
      </c>
      <c r="D64" s="4">
        <v>2</v>
      </c>
      <c r="E64" s="4">
        <v>7</v>
      </c>
      <c r="F64" s="4">
        <v>15</v>
      </c>
      <c r="G64" s="4">
        <v>128</v>
      </c>
      <c r="H64" s="4">
        <v>128.57</v>
      </c>
      <c r="I64" s="34">
        <v>23242.392048329999</v>
      </c>
      <c r="J64" s="35">
        <v>35.614958448753463</v>
      </c>
      <c r="K64" s="35">
        <v>33.085434894493048</v>
      </c>
      <c r="L64" s="35">
        <v>17.645486415663946</v>
      </c>
      <c r="M64" s="35">
        <v>16.416879932890875</v>
      </c>
      <c r="N64" s="4">
        <v>3.61</v>
      </c>
      <c r="O64" s="4">
        <v>9.3939393939393803</v>
      </c>
      <c r="P64" s="35">
        <v>1.6807964532939255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-87.144758117261503</v>
      </c>
      <c r="AR64" s="21">
        <v>-38.058195219385915</v>
      </c>
      <c r="AS64">
        <v>-0.44333825931398563</v>
      </c>
      <c r="AT64">
        <v>87.144758117261503</v>
      </c>
      <c r="AU64">
        <v>38.058195219385915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13</v>
      </c>
      <c r="D65" s="4">
        <v>1</v>
      </c>
      <c r="E65" s="4">
        <v>17</v>
      </c>
      <c r="F65" s="4">
        <v>31</v>
      </c>
      <c r="G65" s="4">
        <v>133</v>
      </c>
      <c r="H65" s="4">
        <v>130.55000000000001</v>
      </c>
      <c r="I65" s="34">
        <v>106825.2552899</v>
      </c>
      <c r="J65" s="35">
        <v>16.075606452407339</v>
      </c>
      <c r="K65" s="35">
        <v>14.583333333333334</v>
      </c>
      <c r="L65" s="35" t="s">
        <v>1238</v>
      </c>
      <c r="M65" s="35" t="s">
        <v>1238</v>
      </c>
      <c r="N65" s="4">
        <v>8.1210000000000004</v>
      </c>
      <c r="O65" s="4">
        <v>10.882031676679418</v>
      </c>
      <c r="P65" s="35">
        <v>1.3611643048640367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15.528036191507688</v>
      </c>
      <c r="AR65" s="21" t="e">
        <v>#VALUE!</v>
      </c>
      <c r="AS65">
        <v>1.8766756032171594</v>
      </c>
      <c r="AT65">
        <v>-15.528036191507688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1</v>
      </c>
      <c r="E66" s="4">
        <v>11</v>
      </c>
      <c r="F66" s="4">
        <v>23</v>
      </c>
      <c r="G66" s="4">
        <v>1310</v>
      </c>
      <c r="H66" s="4">
        <v>1142.1199999999999</v>
      </c>
      <c r="I66" s="34">
        <v>26945.707087319999</v>
      </c>
      <c r="J66" s="35">
        <v>18.263984392490485</v>
      </c>
      <c r="K66" s="35">
        <v>17.291225095379396</v>
      </c>
      <c r="L66" s="35">
        <v>13.57878218320233</v>
      </c>
      <c r="M66" s="35">
        <v>13.272981489850203</v>
      </c>
      <c r="N66" s="4">
        <v>66.052000000000007</v>
      </c>
      <c r="O66" s="4">
        <v>4.1418998817501027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4.0288381549493879</v>
      </c>
      <c r="AR66" s="21">
        <v>-6.2403221611348592</v>
      </c>
      <c r="AS66">
        <v>14.698980842643516</v>
      </c>
      <c r="AT66">
        <v>-4.0288381549493879</v>
      </c>
      <c r="AU66">
        <v>6.2403221611348592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9</v>
      </c>
      <c r="D67" s="4">
        <v>3</v>
      </c>
      <c r="E67" s="4">
        <v>16</v>
      </c>
      <c r="F67" s="4">
        <v>28</v>
      </c>
      <c r="G67" s="4">
        <v>353</v>
      </c>
      <c r="H67" s="4">
        <v>332</v>
      </c>
      <c r="I67" s="34">
        <v>186846.68935600002</v>
      </c>
      <c r="J67" s="35" t="s">
        <v>1238</v>
      </c>
      <c r="K67" s="35">
        <v>20.6621857107294</v>
      </c>
      <c r="L67" s="35" t="s">
        <v>1238</v>
      </c>
      <c r="M67" s="35">
        <v>13.356628313489317</v>
      </c>
      <c r="N67" s="4">
        <v>-0.11700000000000001</v>
      </c>
      <c r="O67" s="4" t="s">
        <v>132</v>
      </c>
      <c r="P67" s="35">
        <v>2.5671686746987952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2.5671686753987952</v>
      </c>
      <c r="AH67" s="38" t="str">
        <f t="shared" si="15"/>
        <v xml:space="preserve"> </v>
      </c>
      <c r="AI67" s="1">
        <f t="shared" si="16"/>
        <v>140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6.3253012048192669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2</v>
      </c>
      <c r="E68" s="4">
        <v>13</v>
      </c>
      <c r="F68" s="4">
        <v>31</v>
      </c>
      <c r="G68" s="4">
        <v>38</v>
      </c>
      <c r="H68" s="4">
        <v>34.72</v>
      </c>
      <c r="I68" s="34">
        <v>306791.09168288001</v>
      </c>
      <c r="J68" s="35">
        <v>12.127139364303178</v>
      </c>
      <c r="K68" s="35">
        <v>11.462528887421591</v>
      </c>
      <c r="L68" s="35" t="s">
        <v>1238</v>
      </c>
      <c r="M68" s="35" t="s">
        <v>1238</v>
      </c>
      <c r="N68" s="4">
        <v>3.0289999999999999</v>
      </c>
      <c r="O68" s="4">
        <v>3.0272108843537406</v>
      </c>
      <c r="P68" s="35">
        <v>2.2695852534562211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-0.36275917147215619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77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2.2695852541662211</v>
      </c>
      <c r="AH68" s="38" t="str">
        <f t="shared" si="15"/>
        <v xml:space="preserve"> </v>
      </c>
      <c r="AI68" s="1">
        <f t="shared" si="16"/>
        <v>161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36.275917147215623</v>
      </c>
      <c r="AR68" s="21" t="e">
        <v>#VALUE!</v>
      </c>
      <c r="AS68">
        <v>9.4470046082949288</v>
      </c>
      <c r="AT68">
        <v>-36.275917147215623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11</v>
      </c>
      <c r="D69" s="4">
        <v>1</v>
      </c>
      <c r="E69" s="4">
        <v>6</v>
      </c>
      <c r="F69" s="4">
        <v>18</v>
      </c>
      <c r="G69" s="4">
        <v>95</v>
      </c>
      <c r="H69" s="4">
        <v>89.99</v>
      </c>
      <c r="I69" s="34">
        <v>45944.922651309993</v>
      </c>
      <c r="J69" s="35">
        <v>26.600650310375404</v>
      </c>
      <c r="K69" s="35">
        <v>24.074371321562332</v>
      </c>
      <c r="L69" s="35">
        <v>17.872707638921771</v>
      </c>
      <c r="M69" s="35">
        <v>15.823091943575818</v>
      </c>
      <c r="N69" s="4">
        <v>3.738</v>
      </c>
      <c r="O69" s="4" t="s">
        <v>132</v>
      </c>
      <c r="P69" s="35">
        <v>1.0723413712634737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-39.777567767211593</v>
      </c>
      <c r="AR69" s="21">
        <v>-39.835972904826718</v>
      </c>
      <c r="AS69">
        <v>5.5672852539170981</v>
      </c>
      <c r="AT69">
        <v>39.777567767211593</v>
      </c>
      <c r="AU69">
        <v>39.835972904826718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12</v>
      </c>
      <c r="D70" s="4">
        <v>0</v>
      </c>
      <c r="E70" s="4">
        <v>13</v>
      </c>
      <c r="F70" s="4">
        <v>25</v>
      </c>
      <c r="G70" s="4">
        <v>60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4.1790000000000003</v>
      </c>
      <c r="O70" s="4">
        <v>3.1851851851851967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1</v>
      </c>
      <c r="E71" s="4">
        <v>15</v>
      </c>
      <c r="F71" s="4">
        <v>26</v>
      </c>
      <c r="G71" s="4">
        <v>86</v>
      </c>
      <c r="H71" s="4">
        <v>88.95</v>
      </c>
      <c r="I71" s="34">
        <v>23018.253910650001</v>
      </c>
      <c r="J71" s="35">
        <v>17.128827267475447</v>
      </c>
      <c r="K71" s="35">
        <v>14.987363100252738</v>
      </c>
      <c r="L71" s="35">
        <v>9.7319163161057691</v>
      </c>
      <c r="M71" s="35">
        <v>8.947297103638796</v>
      </c>
      <c r="N71" s="4">
        <v>5.9350000000000005</v>
      </c>
      <c r="O71" s="4">
        <v>11.560150375939852</v>
      </c>
      <c r="P71" s="35">
        <v>2.2484541877459248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2.2484541884859248</v>
      </c>
      <c r="AH71" s="38" t="str">
        <f t="shared" si="15"/>
        <v xml:space="preserve"> </v>
      </c>
      <c r="AI71" s="1">
        <f t="shared" si="16"/>
        <v>163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9.9937111981597049</v>
      </c>
      <c r="AR71" s="21">
        <v>23.857536653964615</v>
      </c>
      <c r="AS71">
        <v>-3.3164699269252473</v>
      </c>
      <c r="AT71">
        <v>-9.9937111981597049</v>
      </c>
      <c r="AU71">
        <v>-23.857536653964615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6</v>
      </c>
      <c r="F72" s="4">
        <v>18</v>
      </c>
      <c r="G72" s="4">
        <v>287</v>
      </c>
      <c r="H72" s="4">
        <v>276.87</v>
      </c>
      <c r="I72" s="34">
        <v>75035.022668760008</v>
      </c>
      <c r="J72" s="35">
        <v>23.706652966863601</v>
      </c>
      <c r="K72" s="35">
        <v>22.012243599936397</v>
      </c>
      <c r="L72" s="35">
        <v>18.403672366033049</v>
      </c>
      <c r="M72" s="35">
        <v>16.704677860107935</v>
      </c>
      <c r="N72" s="4">
        <v>12.577999999999999</v>
      </c>
      <c r="O72" s="4">
        <v>7.6883561643835581</v>
      </c>
      <c r="P72" s="35">
        <v>1.304944558818218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-24.570574514002573</v>
      </c>
      <c r="AR72" s="21">
        <v>-43.990238206635837</v>
      </c>
      <c r="AS72">
        <v>3.6587568172788743</v>
      </c>
      <c r="AT72">
        <v>24.570574514002573</v>
      </c>
      <c r="AU72">
        <v>43.990238206635837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9</v>
      </c>
      <c r="E73" s="4">
        <v>6</v>
      </c>
      <c r="F73" s="4">
        <v>15</v>
      </c>
      <c r="G73" s="4">
        <v>25</v>
      </c>
      <c r="H73" s="4">
        <v>25.76</v>
      </c>
      <c r="I73" s="34">
        <v>12858.465438560001</v>
      </c>
      <c r="J73" s="35">
        <v>10.53147996729354</v>
      </c>
      <c r="K73" s="35">
        <v>10.098000784006272</v>
      </c>
      <c r="L73" s="35">
        <v>5.1803434968049782</v>
      </c>
      <c r="M73" s="35">
        <v>5.3225489926951193</v>
      </c>
      <c r="N73" s="4">
        <v>2.5510000000000002</v>
      </c>
      <c r="O73" s="4">
        <v>8.5531914893617049</v>
      </c>
      <c r="P73" s="35">
        <v>4.3090062111801242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-0.44660576427966669</v>
      </c>
      <c r="W73" s="37" t="str">
        <f t="shared" si="27"/>
        <v/>
      </c>
      <c r="X73" s="37">
        <f t="shared" si="28"/>
        <v>-0.59469019048944838</v>
      </c>
      <c r="Y73" s="1" t="str">
        <f t="shared" si="29"/>
        <v xml:space="preserve"> </v>
      </c>
      <c r="Z73" s="1">
        <f t="shared" si="30"/>
        <v>44</v>
      </c>
      <c r="AA73" s="1" t="str">
        <f t="shared" si="29"/>
        <v xml:space="preserve"> </v>
      </c>
      <c r="AB73" s="1">
        <f t="shared" si="31"/>
        <v>9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4.3090062119401242</v>
      </c>
      <c r="AH73" s="38" t="str">
        <f t="shared" si="36"/>
        <v xml:space="preserve"> </v>
      </c>
      <c r="AI73" s="1">
        <f t="shared" si="37"/>
        <v>33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44.660576427966667</v>
      </c>
      <c r="AR73" s="21">
        <v>59.469019048944837</v>
      </c>
      <c r="AS73">
        <v>-2.9503105590062195</v>
      </c>
      <c r="AT73">
        <v>-44.660576427966667</v>
      </c>
      <c r="AU73">
        <v>-59.469019048944837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14</v>
      </c>
      <c r="F74" s="4">
        <v>19</v>
      </c>
      <c r="G74" s="4">
        <v>60</v>
      </c>
      <c r="H74" s="4">
        <v>70.81</v>
      </c>
      <c r="I74" s="34">
        <v>33035.02698825</v>
      </c>
      <c r="J74" s="35" t="s">
        <v>1238</v>
      </c>
      <c r="K74" s="35">
        <v>38.927982407916438</v>
      </c>
      <c r="L74" s="35">
        <v>29.844737992244635</v>
      </c>
      <c r="M74" s="35">
        <v>28.697794667533735</v>
      </c>
      <c r="N74" s="4">
        <v>1.819</v>
      </c>
      <c r="O74" s="4">
        <v>5.0230946882217067</v>
      </c>
      <c r="P74" s="35">
        <v>0.97302640869933632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>
        <f t="shared" si="24"/>
        <v>-0.15266205261229066</v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>
        <f t="shared" si="33"/>
        <v>2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-133.50507698938367</v>
      </c>
      <c r="AS74">
        <v>-15.266205338229067</v>
      </c>
      <c r="AT74" t="e">
        <v>#VALUE!</v>
      </c>
      <c r="AU74">
        <v>133.50507698938367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1</v>
      </c>
      <c r="E75" s="4">
        <v>4</v>
      </c>
      <c r="F75" s="4">
        <v>30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0.88500000000000001</v>
      </c>
      <c r="O75" s="4">
        <v>26.428571428571416</v>
      </c>
      <c r="P75" s="35" t="s">
        <v>137</v>
      </c>
      <c r="Q75" s="36">
        <f t="shared" si="21"/>
        <v>83.333333334113334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22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9</v>
      </c>
      <c r="D76" s="4">
        <v>3</v>
      </c>
      <c r="E76" s="4">
        <v>21</v>
      </c>
      <c r="F76" s="4">
        <v>33</v>
      </c>
      <c r="G76" s="4">
        <v>300</v>
      </c>
      <c r="H76" s="4">
        <v>286.14</v>
      </c>
      <c r="I76" s="34">
        <v>51631.638970920001</v>
      </c>
      <c r="J76" s="35">
        <v>8.6872305543748851</v>
      </c>
      <c r="K76" s="35">
        <v>8.8802681397802736</v>
      </c>
      <c r="L76" s="35">
        <v>6.4569839232303092</v>
      </c>
      <c r="M76" s="35">
        <v>6.9467357172546018</v>
      </c>
      <c r="N76" s="4">
        <v>32.938000000000002</v>
      </c>
      <c r="O76" s="4">
        <v>25.717557251908406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-0.54351493540370144</v>
      </c>
      <c r="W76" s="37" t="str">
        <f t="shared" si="27"/>
        <v/>
      </c>
      <c r="X76" s="37">
        <f t="shared" si="28"/>
        <v>-0.49480590899980348</v>
      </c>
      <c r="Y76" s="1" t="str">
        <f t="shared" si="29"/>
        <v xml:space="preserve"> </v>
      </c>
      <c r="Z76" s="1">
        <f t="shared" si="30"/>
        <v>18</v>
      </c>
      <c r="AA76" s="1" t="str">
        <f t="shared" si="29"/>
        <v xml:space="preserve"> </v>
      </c>
      <c r="AB76" s="1">
        <f t="shared" si="31"/>
        <v>22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54.351493540370143</v>
      </c>
      <c r="AR76" s="21">
        <v>49.480590899980349</v>
      </c>
      <c r="AS76">
        <v>4.843782763682114</v>
      </c>
      <c r="AT76">
        <v>-54.351493540370143</v>
      </c>
      <c r="AU76">
        <v>-49.480590899980349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3</v>
      </c>
      <c r="D77" s="4">
        <v>3</v>
      </c>
      <c r="E77" s="4">
        <v>16</v>
      </c>
      <c r="F77" s="4">
        <v>22</v>
      </c>
      <c r="G77" s="4">
        <v>53</v>
      </c>
      <c r="H77" s="4">
        <v>46.72</v>
      </c>
      <c r="I77" s="34">
        <v>42079.909759999995</v>
      </c>
      <c r="J77" s="35">
        <v>11.301402999516206</v>
      </c>
      <c r="K77" s="35">
        <v>11.134413727359391</v>
      </c>
      <c r="L77" s="35" t="s">
        <v>1238</v>
      </c>
      <c r="M77" s="35" t="s">
        <v>1238</v>
      </c>
      <c r="N77" s="4">
        <v>4.1959999999999997</v>
      </c>
      <c r="O77" s="4">
        <v>4.3781094527363003</v>
      </c>
      <c r="P77" s="35">
        <v>2.7825342465753424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-0.40614887034799285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56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2.7825342473753425</v>
      </c>
      <c r="AH77" s="38" t="str">
        <f t="shared" si="36"/>
        <v xml:space="preserve"> </v>
      </c>
      <c r="AI77" s="1">
        <f t="shared" si="37"/>
        <v>115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40.614887034799288</v>
      </c>
      <c r="AR77" s="21" t="e">
        <v>#VALUE!</v>
      </c>
      <c r="AS77">
        <v>13.441780821917803</v>
      </c>
      <c r="AT77">
        <v>-40.614887034799288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2150</v>
      </c>
      <c r="H78" s="4">
        <v>2054.75</v>
      </c>
      <c r="I78" s="34">
        <v>86002.999574999994</v>
      </c>
      <c r="J78" s="35">
        <v>20.007887280056867</v>
      </c>
      <c r="K78" s="35">
        <v>17.938991278232248</v>
      </c>
      <c r="L78" s="35">
        <v>14.305131285395573</v>
      </c>
      <c r="M78" s="35">
        <v>13.272329066378363</v>
      </c>
      <c r="N78" s="4">
        <v>102.697</v>
      </c>
      <c r="O78" s="4">
        <v>10.915865644238037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-5.1347913504228737</v>
      </c>
      <c r="AR78" s="21">
        <v>-11.923273811535552</v>
      </c>
      <c r="AS78">
        <v>4.6356004380094795</v>
      </c>
      <c r="AT78">
        <v>5.1347913504228737</v>
      </c>
      <c r="AU78">
        <v>11.923273811535552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15</v>
      </c>
      <c r="D79" s="4">
        <v>0</v>
      </c>
      <c r="E79" s="4">
        <v>3</v>
      </c>
      <c r="F79" s="4">
        <v>18</v>
      </c>
      <c r="G79" s="4">
        <v>588.5</v>
      </c>
      <c r="H79" s="4">
        <v>535</v>
      </c>
      <c r="I79" s="34">
        <v>83105.483320000014</v>
      </c>
      <c r="J79" s="35">
        <v>19.203158650394833</v>
      </c>
      <c r="K79" s="35">
        <v>16.790634905689984</v>
      </c>
      <c r="L79" s="35">
        <v>14.797734798847509</v>
      </c>
      <c r="M79" s="35">
        <v>13.005230694202165</v>
      </c>
      <c r="N79" s="4">
        <v>31.863</v>
      </c>
      <c r="O79" s="4">
        <v>11.878511235955052</v>
      </c>
      <c r="P79" s="35">
        <v>2.6448598130841123</v>
      </c>
      <c r="Q79" s="36">
        <f t="shared" si="21"/>
        <v>83.333333334153323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21</v>
      </c>
      <c r="AF79" s="1" t="str">
        <f t="shared" si="34"/>
        <v xml:space="preserve"> </v>
      </c>
      <c r="AG79" s="38">
        <f t="shared" si="35"/>
        <v>2.6448598139041124</v>
      </c>
      <c r="AH79" s="38" t="str">
        <f t="shared" si="36"/>
        <v xml:space="preserve"> </v>
      </c>
      <c r="AI79" s="1">
        <f t="shared" si="37"/>
        <v>130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-0.90621012198099926</v>
      </c>
      <c r="AR79" s="21">
        <v>-15.777401174413574</v>
      </c>
      <c r="AS79">
        <v>10.000000000000009</v>
      </c>
      <c r="AT79">
        <v>0.90621012198099926</v>
      </c>
      <c r="AU79">
        <v>15.777401174413574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6</v>
      </c>
      <c r="F80" s="4">
        <v>15</v>
      </c>
      <c r="G80" s="4">
        <v>76.5</v>
      </c>
      <c r="H80" s="4">
        <v>69.180000000000007</v>
      </c>
      <c r="I80" s="34">
        <v>22630.915800360002</v>
      </c>
      <c r="J80" s="35">
        <v>27.672000000000004</v>
      </c>
      <c r="K80" s="35">
        <v>23.363728470111454</v>
      </c>
      <c r="L80" s="35">
        <v>15.745378648214203</v>
      </c>
      <c r="M80" s="35">
        <v>14.644820114251189</v>
      </c>
      <c r="N80" s="4">
        <v>2.5</v>
      </c>
      <c r="O80" s="4">
        <v>13.636363636363628</v>
      </c>
      <c r="P80" s="35">
        <v>0.77045388840705409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-45.40715396516535</v>
      </c>
      <c r="AR80" s="21">
        <v>-23.191761791765519</v>
      </c>
      <c r="AS80">
        <v>10.581092801387681</v>
      </c>
      <c r="AT80">
        <v>45.40715396516535</v>
      </c>
      <c r="AU80">
        <v>23.191761791765519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12</v>
      </c>
      <c r="D81" s="4">
        <v>0</v>
      </c>
      <c r="E81" s="4">
        <v>6</v>
      </c>
      <c r="F81" s="4">
        <v>18</v>
      </c>
      <c r="G81" s="4">
        <v>71.5</v>
      </c>
      <c r="H81" s="4">
        <v>66.78</v>
      </c>
      <c r="I81" s="34">
        <v>156331.93178483998</v>
      </c>
      <c r="J81" s="35">
        <v>15.016865302451091</v>
      </c>
      <c r="K81" s="35">
        <v>10.666027791087686</v>
      </c>
      <c r="L81" s="35">
        <v>18.694521558506956</v>
      </c>
      <c r="M81" s="35">
        <v>8.270442594191195</v>
      </c>
      <c r="N81" s="4">
        <v>4.4470000000000001</v>
      </c>
      <c r="O81" s="4">
        <v>11.733668341708544</v>
      </c>
      <c r="P81" s="35">
        <v>2.6400119796346213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2.6400119804746214</v>
      </c>
      <c r="AH81" s="38" t="str">
        <f t="shared" si="36"/>
        <v xml:space="preserve"> </v>
      </c>
      <c r="AI81" s="1">
        <f t="shared" si="37"/>
        <v>132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21.091368708165113</v>
      </c>
      <c r="AR81" s="21">
        <v>-46.265840796900434</v>
      </c>
      <c r="AS81">
        <v>7.0679844264749825</v>
      </c>
      <c r="AT81">
        <v>-21.091368708165113</v>
      </c>
      <c r="AU81">
        <v>46.265840796900434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1</v>
      </c>
      <c r="D82" s="4">
        <v>1</v>
      </c>
      <c r="E82" s="4">
        <v>6</v>
      </c>
      <c r="F82" s="4">
        <v>8</v>
      </c>
      <c r="G82" s="4">
        <v>131</v>
      </c>
      <c r="H82" s="4">
        <v>129.35</v>
      </c>
      <c r="I82" s="34">
        <v>14829.47678615</v>
      </c>
      <c r="J82" s="35">
        <v>27.823187782318776</v>
      </c>
      <c r="K82" s="35">
        <v>25.033868782659184</v>
      </c>
      <c r="L82" s="35">
        <v>17.271769698239734</v>
      </c>
      <c r="M82" s="35">
        <v>16.320967326732674</v>
      </c>
      <c r="N82" s="4">
        <v>5.1669999999999998</v>
      </c>
      <c r="O82" s="4">
        <v>10.879828326180251</v>
      </c>
      <c r="P82" s="35">
        <v>1.7008117510630076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-46.201595463476906</v>
      </c>
      <c r="AR82" s="21">
        <v>-35.134237538905126</v>
      </c>
      <c r="AS82">
        <v>1.2756088132972687</v>
      </c>
      <c r="AT82">
        <v>46.201595463476906</v>
      </c>
      <c r="AU82">
        <v>35.134237538905126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3</v>
      </c>
      <c r="D83" s="4">
        <v>0</v>
      </c>
      <c r="E83" s="4">
        <v>2</v>
      </c>
      <c r="F83" s="4">
        <v>5</v>
      </c>
      <c r="G83" s="4">
        <v>247.5</v>
      </c>
      <c r="H83" s="4">
        <v>229.73</v>
      </c>
      <c r="I83" s="34">
        <v>561637.06123851007</v>
      </c>
      <c r="J83" s="35">
        <v>22.004789272030653</v>
      </c>
      <c r="K83" s="35">
        <v>21.214331886600792</v>
      </c>
      <c r="L83" s="35" t="s">
        <v>1238</v>
      </c>
      <c r="M83" s="35" t="s">
        <v>1238</v>
      </c>
      <c r="N83" s="4">
        <v>10.44</v>
      </c>
      <c r="O83" s="4">
        <v>-99.930748478274083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-99.930748477414085</v>
      </c>
      <c r="AM83" s="1" t="str">
        <f t="shared" si="40"/>
        <v xml:space="preserve"> </v>
      </c>
      <c r="AN83" s="1">
        <f t="shared" si="40"/>
        <v>5</v>
      </c>
      <c r="AO83" t="s">
        <v>288</v>
      </c>
      <c r="AP83" t="s">
        <v>1246</v>
      </c>
      <c r="AQ83" s="22">
        <v>-15.627846980672855</v>
      </c>
      <c r="AR83" s="21" t="e">
        <v>#VALUE!</v>
      </c>
      <c r="AS83">
        <v>7.7351673703913271</v>
      </c>
      <c r="AT83">
        <v>15.627846980672855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22</v>
      </c>
      <c r="D84" s="4">
        <v>1</v>
      </c>
      <c r="E84" s="4">
        <v>1</v>
      </c>
      <c r="F84" s="4">
        <v>24</v>
      </c>
      <c r="G84" s="4">
        <v>50</v>
      </c>
      <c r="H84" s="4">
        <v>43.2</v>
      </c>
      <c r="I84" s="34">
        <v>60213.1791744</v>
      </c>
      <c r="J84" s="35">
        <v>27.551020408163264</v>
      </c>
      <c r="K84" s="35">
        <v>24.134078212290504</v>
      </c>
      <c r="L84" s="35">
        <v>21.554634722642643</v>
      </c>
      <c r="M84" s="35">
        <v>19.070896393680478</v>
      </c>
      <c r="N84" s="4">
        <v>1.79</v>
      </c>
      <c r="O84" s="4" t="s">
        <v>132</v>
      </c>
      <c r="P84" s="35">
        <v>0</v>
      </c>
      <c r="Q84" s="36">
        <f t="shared" si="21"/>
        <v>91.666666667536674</v>
      </c>
      <c r="R84" s="36" t="str">
        <f t="shared" si="22"/>
        <v xml:space="preserve"> </v>
      </c>
      <c r="S84" s="37">
        <f t="shared" si="23"/>
        <v>0.15740740827740743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32</v>
      </c>
      <c r="AD84" s="1" t="str">
        <f t="shared" si="33"/>
        <v xml:space="preserve"> </v>
      </c>
      <c r="AE84" s="1">
        <f t="shared" si="34"/>
        <v>10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-44.771446458051756</v>
      </c>
      <c r="AR84" s="21">
        <v>-68.643351524701046</v>
      </c>
      <c r="AS84">
        <v>15.740740740740744</v>
      </c>
      <c r="AT84">
        <v>44.771446458051756</v>
      </c>
      <c r="AU84">
        <v>68.643351524701046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47</v>
      </c>
      <c r="H85" s="4">
        <v>41.88</v>
      </c>
      <c r="I85" s="34">
        <v>8647.9292271600007</v>
      </c>
      <c r="J85" s="35">
        <v>10.667345899133979</v>
      </c>
      <c r="K85" s="35">
        <v>10.269740068661108</v>
      </c>
      <c r="L85" s="35">
        <v>6.2043138717423245</v>
      </c>
      <c r="M85" s="35">
        <v>5.9915818127430454</v>
      </c>
      <c r="N85" s="4">
        <v>3.9260000000000002</v>
      </c>
      <c r="O85" s="4">
        <v>-12.366071428571432</v>
      </c>
      <c r="P85" s="35">
        <v>1.6499522445081185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-0.43946646156582481</v>
      </c>
      <c r="W85" s="37" t="str">
        <f t="shared" si="27"/>
        <v/>
      </c>
      <c r="X85" s="37">
        <f t="shared" si="28"/>
        <v>-0.51457480086976892</v>
      </c>
      <c r="Y85" s="1" t="str">
        <f t="shared" si="29"/>
        <v xml:space="preserve"> </v>
      </c>
      <c r="Z85" s="1">
        <f t="shared" si="30"/>
        <v>47</v>
      </c>
      <c r="AA85" s="1" t="str">
        <f t="shared" si="29"/>
        <v xml:space="preserve"> </v>
      </c>
      <c r="AB85" s="1">
        <f t="shared" si="31"/>
        <v>19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43.946646156582482</v>
      </c>
      <c r="AR85" s="21">
        <v>51.457480086976894</v>
      </c>
      <c r="AS85">
        <v>12.225405921680977</v>
      </c>
      <c r="AT85">
        <v>-43.946646156582482</v>
      </c>
      <c r="AU85">
        <v>-51.457480086976894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148</v>
      </c>
      <c r="H86" s="4">
        <v>139.28</v>
      </c>
      <c r="I86" s="34">
        <v>21535.707033280003</v>
      </c>
      <c r="J86" s="35" t="s">
        <v>1238</v>
      </c>
      <c r="K86" s="35">
        <v>33.618151098237995</v>
      </c>
      <c r="L86" s="35">
        <v>20.559968213604577</v>
      </c>
      <c r="M86" s="35">
        <v>19.461112144420131</v>
      </c>
      <c r="N86" s="4">
        <v>3.2440000000000002</v>
      </c>
      <c r="O86" s="4">
        <v>17.32368896925859</v>
      </c>
      <c r="P86" s="35">
        <v>2.9753015508328549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2.9753015517228549</v>
      </c>
      <c r="AH86" s="38" t="str">
        <f t="shared" si="36"/>
        <v xml:space="preserve"> </v>
      </c>
      <c r="AI86" s="1">
        <f t="shared" si="37"/>
        <v>100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-60.861085859241058</v>
      </c>
      <c r="AS86">
        <v>6.2607696726019624</v>
      </c>
      <c r="AT86" t="e">
        <v>#VALUE!</v>
      </c>
      <c r="AU86">
        <v>60.861085859241058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24</v>
      </c>
      <c r="D87" s="4">
        <v>1</v>
      </c>
      <c r="E87" s="4">
        <v>4</v>
      </c>
      <c r="F87" s="4">
        <v>29</v>
      </c>
      <c r="G87" s="4">
        <v>93</v>
      </c>
      <c r="H87" s="4">
        <v>81</v>
      </c>
      <c r="I87" s="34">
        <v>171242.1</v>
      </c>
      <c r="J87" s="35">
        <v>10.78131239185412</v>
      </c>
      <c r="K87" s="35">
        <v>9.4493700419971987</v>
      </c>
      <c r="L87" s="35">
        <v>15.513322252233536</v>
      </c>
      <c r="M87" s="35">
        <v>15.190759277343751</v>
      </c>
      <c r="N87" s="4">
        <v>8.572000000000001</v>
      </c>
      <c r="O87" s="4">
        <v>11.469440832249681</v>
      </c>
      <c r="P87" s="35">
        <v>2.674074074074074</v>
      </c>
      <c r="Q87" s="36">
        <f t="shared" si="21"/>
        <v>82.758620690555176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-0.43347790152179932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48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>
        <f t="shared" si="34"/>
        <v>23</v>
      </c>
      <c r="AF87" s="1" t="str">
        <f t="shared" si="34"/>
        <v xml:space="preserve"> </v>
      </c>
      <c r="AG87" s="38">
        <f t="shared" si="35"/>
        <v>2.6740740749740741</v>
      </c>
      <c r="AH87" s="38" t="str">
        <f t="shared" si="36"/>
        <v xml:space="preserve"> </v>
      </c>
      <c r="AI87" s="1">
        <f t="shared" si="37"/>
        <v>125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43.347790152179932</v>
      </c>
      <c r="AR87" s="21">
        <v>-21.376153739738868</v>
      </c>
      <c r="AS87">
        <v>14.814814814814813</v>
      </c>
      <c r="AT87">
        <v>-43.347790152179932</v>
      </c>
      <c r="AU87">
        <v>21.376153739738868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11</v>
      </c>
      <c r="D88" s="4">
        <v>1</v>
      </c>
      <c r="E88" s="4">
        <v>6</v>
      </c>
      <c r="F88" s="4">
        <v>18</v>
      </c>
      <c r="G88" s="4">
        <v>36</v>
      </c>
      <c r="H88" s="4">
        <v>32.299999999999997</v>
      </c>
      <c r="I88" s="34">
        <v>15724.086159899998</v>
      </c>
      <c r="J88" s="35">
        <v>15.664403491755577</v>
      </c>
      <c r="K88" s="35">
        <v>15.228665723715228</v>
      </c>
      <c r="L88" s="35">
        <v>14.543895701425134</v>
      </c>
      <c r="M88" s="35">
        <v>12.396593171574205</v>
      </c>
      <c r="N88" s="4">
        <v>2.121</v>
      </c>
      <c r="O88" s="4">
        <v>5.5223880597014805</v>
      </c>
      <c r="P88" s="35">
        <v>2.6315789473684212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2.6315789482784213</v>
      </c>
      <c r="AH88" s="38" t="str">
        <f t="shared" si="36"/>
        <v xml:space="preserve"> </v>
      </c>
      <c r="AI88" s="1">
        <f t="shared" si="37"/>
        <v>134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17.68877094903959</v>
      </c>
      <c r="AR88" s="21">
        <v>-13.791365378021926</v>
      </c>
      <c r="AS88">
        <v>11.455108359133126</v>
      </c>
      <c r="AT88">
        <v>-17.68877094903959</v>
      </c>
      <c r="AU88">
        <v>13.791365378021926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1</v>
      </c>
      <c r="D89" s="4">
        <v>3</v>
      </c>
      <c r="E89" s="4">
        <v>15</v>
      </c>
      <c r="F89" s="4">
        <v>19</v>
      </c>
      <c r="G89" s="4">
        <v>52</v>
      </c>
      <c r="H89" s="4">
        <v>54.42</v>
      </c>
      <c r="I89" s="34">
        <v>15917.216224680002</v>
      </c>
      <c r="J89" s="35">
        <v>10.66640533124265</v>
      </c>
      <c r="K89" s="35">
        <v>10.810488676996425</v>
      </c>
      <c r="L89" s="35">
        <v>8.4148603136776057</v>
      </c>
      <c r="M89" s="35">
        <v>8.5150915454043101</v>
      </c>
      <c r="N89" s="4">
        <v>5.0339999999999998</v>
      </c>
      <c r="O89" s="4">
        <v>-4.6590909090909172</v>
      </c>
      <c r="P89" s="35">
        <v>3.7137081955163542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-0.43951588527939423</v>
      </c>
      <c r="W89" s="37" t="str">
        <f t="shared" si="27"/>
        <v/>
      </c>
      <c r="X89" s="37">
        <f t="shared" si="28"/>
        <v>-0.34162176062299665</v>
      </c>
      <c r="Y89" s="1" t="str">
        <f t="shared" si="29"/>
        <v xml:space="preserve"> </v>
      </c>
      <c r="Z89" s="1">
        <f t="shared" si="30"/>
        <v>46</v>
      </c>
      <c r="AA89" s="1" t="str">
        <f t="shared" si="29"/>
        <v xml:space="preserve"> </v>
      </c>
      <c r="AB89" s="1">
        <f t="shared" si="31"/>
        <v>54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3.7137081964363543</v>
      </c>
      <c r="AH89" s="38" t="str">
        <f t="shared" si="36"/>
        <v xml:space="preserve"> </v>
      </c>
      <c r="AI89" s="1">
        <f t="shared" si="37"/>
        <v>53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43.951588527939421</v>
      </c>
      <c r="AR89" s="21">
        <v>34.162176062299665</v>
      </c>
      <c r="AS89">
        <v>-4.4468945240720315</v>
      </c>
      <c r="AT89">
        <v>-43.951588527939421</v>
      </c>
      <c r="AU89">
        <v>-34.162176062299665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11</v>
      </c>
      <c r="D90" s="4">
        <v>3</v>
      </c>
      <c r="E90" s="4">
        <v>14</v>
      </c>
      <c r="F90" s="4">
        <v>28</v>
      </c>
      <c r="G90" s="4">
        <v>148.5</v>
      </c>
      <c r="H90" s="4">
        <v>147.87</v>
      </c>
      <c r="I90" s="34">
        <v>81721.595685690001</v>
      </c>
      <c r="J90" s="35">
        <v>13.559834938101789</v>
      </c>
      <c r="K90" s="35">
        <v>13.809301456854689</v>
      </c>
      <c r="L90" s="35">
        <v>7.9658903724627601</v>
      </c>
      <c r="M90" s="35">
        <v>8.3056732605588497</v>
      </c>
      <c r="N90" s="4">
        <v>10.904999999999999</v>
      </c>
      <c r="O90" s="4">
        <v>-2.807486631016054</v>
      </c>
      <c r="P90" s="35">
        <v>2.8328937580307025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-0.37674914579774144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44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2.8328937589607026</v>
      </c>
      <c r="AH90" s="38" t="str">
        <f t="shared" si="36"/>
        <v xml:space="preserve"> </v>
      </c>
      <c r="AI90" s="1">
        <f t="shared" si="37"/>
        <v>111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28.747578541963183</v>
      </c>
      <c r="AR90" s="21">
        <v>37.674914579774146</v>
      </c>
      <c r="AS90">
        <v>0.42604990870358517</v>
      </c>
      <c r="AT90">
        <v>-28.747578541963183</v>
      </c>
      <c r="AU90">
        <v>-37.674914579774146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4</v>
      </c>
      <c r="E91" s="4">
        <v>7</v>
      </c>
      <c r="F91" s="4">
        <v>21</v>
      </c>
      <c r="G91" s="4">
        <v>166.5</v>
      </c>
      <c r="H91" s="4">
        <v>152.66</v>
      </c>
      <c r="I91" s="34">
        <v>69185.8638813</v>
      </c>
      <c r="J91" s="35">
        <v>15.131331152740607</v>
      </c>
      <c r="K91" s="35">
        <v>13.773006134969325</v>
      </c>
      <c r="L91" s="35" t="s">
        <v>1238</v>
      </c>
      <c r="M91" s="35" t="s">
        <v>1238</v>
      </c>
      <c r="N91" s="4">
        <v>10.089</v>
      </c>
      <c r="O91" s="4">
        <v>6.8750000000000107</v>
      </c>
      <c r="P91" s="35">
        <v>2.0483427223896244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2.0483427233296245</v>
      </c>
      <c r="AH91" s="38" t="str">
        <f t="shared" si="36"/>
        <v xml:space="preserve"> </v>
      </c>
      <c r="AI91" s="1">
        <f t="shared" si="37"/>
        <v>180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20.489888745863826</v>
      </c>
      <c r="AR91" s="21" t="e">
        <v>#VALUE!</v>
      </c>
      <c r="AS91">
        <v>9.0658980741517006</v>
      </c>
      <c r="AT91">
        <v>-20.489888745863826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6</v>
      </c>
      <c r="D92" s="4">
        <v>1</v>
      </c>
      <c r="E92" s="4">
        <v>10</v>
      </c>
      <c r="F92" s="4">
        <v>17</v>
      </c>
      <c r="G92" s="4">
        <v>120</v>
      </c>
      <c r="H92" s="4">
        <v>117.53</v>
      </c>
      <c r="I92" s="34">
        <v>13029.5250631</v>
      </c>
      <c r="J92" s="35">
        <v>25.24269759450172</v>
      </c>
      <c r="K92" s="35">
        <v>23.946617766911164</v>
      </c>
      <c r="L92" s="35">
        <v>17.739976598009676</v>
      </c>
      <c r="M92" s="35">
        <v>17.035135970333748</v>
      </c>
      <c r="N92" s="4">
        <v>4.6559999999999997</v>
      </c>
      <c r="O92" s="4">
        <v>-7.2509960159362699</v>
      </c>
      <c r="P92" s="35">
        <v>1.2830766612779716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-32.6419780145931</v>
      </c>
      <c r="AR92" s="21">
        <v>-38.797485921455866</v>
      </c>
      <c r="AS92">
        <v>2.1015910831277074</v>
      </c>
      <c r="AT92">
        <v>32.6419780145931</v>
      </c>
      <c r="AU92">
        <v>38.797485921455866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5</v>
      </c>
      <c r="F93" s="4">
        <v>11</v>
      </c>
      <c r="G93" s="4">
        <v>62</v>
      </c>
      <c r="H93" s="4">
        <v>60.8</v>
      </c>
      <c r="I93" s="34">
        <v>20352.903238399998</v>
      </c>
      <c r="J93" s="35">
        <v>16.230646022423919</v>
      </c>
      <c r="K93" s="35">
        <v>14.920245398773005</v>
      </c>
      <c r="L93" s="35">
        <v>11.58941430214724</v>
      </c>
      <c r="M93" s="35">
        <v>11.004319327111549</v>
      </c>
      <c r="N93" s="4">
        <v>3.746</v>
      </c>
      <c r="O93" s="4">
        <v>14.207317073170723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14.71335483027273</v>
      </c>
      <c r="AR93" s="21">
        <v>9.324481937553708</v>
      </c>
      <c r="AS93">
        <v>1.9736842105263275</v>
      </c>
      <c r="AT93">
        <v>-14.71335483027273</v>
      </c>
      <c r="AU93">
        <v>-9.324481937553708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15</v>
      </c>
      <c r="D94" s="4">
        <v>3</v>
      </c>
      <c r="E94" s="4">
        <v>9</v>
      </c>
      <c r="F94" s="4">
        <v>27</v>
      </c>
      <c r="G94" s="4">
        <v>48.5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5.3860000000000001</v>
      </c>
      <c r="O94" s="4">
        <v>3.7764932562620368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148</v>
      </c>
      <c r="H95" s="4">
        <v>145.22999999999999</v>
      </c>
      <c r="I95" s="34">
        <v>60382.054607639991</v>
      </c>
      <c r="J95" s="35" t="s">
        <v>1238</v>
      </c>
      <c r="K95" s="35" t="s">
        <v>1238</v>
      </c>
      <c r="L95" s="35">
        <v>25.064821711336577</v>
      </c>
      <c r="M95" s="35">
        <v>23.782159774632213</v>
      </c>
      <c r="N95" s="4">
        <v>2.0150000000000001</v>
      </c>
      <c r="O95" s="4">
        <v>17.69859813084113</v>
      </c>
      <c r="P95" s="35">
        <v>3.3643186669420921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3.3643186679220922</v>
      </c>
      <c r="AH95" s="38" t="str">
        <f t="shared" si="36"/>
        <v xml:space="preserve"> </v>
      </c>
      <c r="AI95" s="1">
        <f t="shared" si="37"/>
        <v>65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-96.107036521872118</v>
      </c>
      <c r="AS95">
        <v>1.9073194243613756</v>
      </c>
      <c r="AT95" t="e">
        <v>#VALUE!</v>
      </c>
      <c r="AU95">
        <v>96.107036521872118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53</v>
      </c>
      <c r="H96" s="4">
        <v>51.35</v>
      </c>
      <c r="I96" s="34">
        <v>34549.315170057103</v>
      </c>
      <c r="J96" s="35">
        <v>12.031396438612934</v>
      </c>
      <c r="K96" s="35">
        <v>11.350574712643679</v>
      </c>
      <c r="L96" s="35">
        <v>8.4709645480688991</v>
      </c>
      <c r="M96" s="35">
        <v>7.8645370247387749</v>
      </c>
      <c r="N96" s="4">
        <v>4.524</v>
      </c>
      <c r="O96" s="4">
        <v>2.8181818181818103</v>
      </c>
      <c r="P96" s="35">
        <v>3.9513145082765329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-0.36779014369567342</v>
      </c>
      <c r="W96" s="37" t="str">
        <f t="shared" si="27"/>
        <v/>
      </c>
      <c r="X96" s="37">
        <f t="shared" si="28"/>
        <v>-0.33723216820158763</v>
      </c>
      <c r="Y96" s="1" t="str">
        <f t="shared" si="29"/>
        <v xml:space="preserve"> </v>
      </c>
      <c r="Z96" s="1">
        <f t="shared" si="30"/>
        <v>74</v>
      </c>
      <c r="AA96" s="1" t="str">
        <f t="shared" si="29"/>
        <v xml:space="preserve"> </v>
      </c>
      <c r="AB96" s="1">
        <f t="shared" si="31"/>
        <v>56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3.9513145092665329</v>
      </c>
      <c r="AH96" s="38" t="str">
        <f t="shared" si="36"/>
        <v xml:space="preserve"> </v>
      </c>
      <c r="AI96" s="1">
        <f t="shared" si="37"/>
        <v>47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36.779014369567342</v>
      </c>
      <c r="AR96" s="21">
        <v>33.723216820158761</v>
      </c>
      <c r="AS96">
        <v>3.213242453748788</v>
      </c>
      <c r="AT96">
        <v>-36.779014369567342</v>
      </c>
      <c r="AU96">
        <v>-33.723216820158761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5</v>
      </c>
      <c r="D97" s="4">
        <v>1</v>
      </c>
      <c r="E97" s="4">
        <v>5</v>
      </c>
      <c r="F97" s="4">
        <v>11</v>
      </c>
      <c r="G97" s="4">
        <v>78</v>
      </c>
      <c r="H97" s="4">
        <v>73.06</v>
      </c>
      <c r="I97" s="34">
        <v>20500.124580000003</v>
      </c>
      <c r="J97" s="35">
        <v>33.391224862888478</v>
      </c>
      <c r="K97" s="35">
        <v>31.262302096705177</v>
      </c>
      <c r="L97" s="35">
        <v>24.139032939394983</v>
      </c>
      <c r="M97" s="35">
        <v>22.24421139101862</v>
      </c>
      <c r="N97" s="4">
        <v>2.1880000000000002</v>
      </c>
      <c r="O97" s="4">
        <v>17.00534759358289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-75.459777924381385</v>
      </c>
      <c r="AR97" s="21">
        <v>-88.863669918208046</v>
      </c>
      <c r="AS97">
        <v>6.7615658362989217</v>
      </c>
      <c r="AT97">
        <v>75.459777924381385</v>
      </c>
      <c r="AU97">
        <v>88.863669918208046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8</v>
      </c>
      <c r="D98" s="4">
        <v>1</v>
      </c>
      <c r="E98" s="4">
        <v>12</v>
      </c>
      <c r="F98" s="4">
        <v>21</v>
      </c>
      <c r="G98" s="4">
        <v>127</v>
      </c>
      <c r="H98" s="4">
        <v>118.14</v>
      </c>
      <c r="I98" s="34">
        <v>14280.0655833</v>
      </c>
      <c r="J98" s="35">
        <v>12.212114947281373</v>
      </c>
      <c r="K98" s="35">
        <v>10.707876370887339</v>
      </c>
      <c r="L98" s="35">
        <v>9.9211296890079765</v>
      </c>
      <c r="M98" s="35">
        <v>9.2147174470548663</v>
      </c>
      <c r="N98" s="4">
        <v>9.6739999999999995</v>
      </c>
      <c r="O98" s="4">
        <v>-12.05454545454546</v>
      </c>
      <c r="P98" s="35">
        <v>2.3252073810733029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-0.35829398728691841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78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2.325207382083303</v>
      </c>
      <c r="AH98" s="38" t="str">
        <f t="shared" si="36"/>
        <v xml:space="preserve"> </v>
      </c>
      <c r="AI98" s="1">
        <f t="shared" si="37"/>
        <v>158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35.829398728691842</v>
      </c>
      <c r="AR98" s="21">
        <v>22.377132194778817</v>
      </c>
      <c r="AS98">
        <v>7.4995767733197827</v>
      </c>
      <c r="AT98">
        <v>-35.829398728691842</v>
      </c>
      <c r="AU98">
        <v>-22.377132194778817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110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8</v>
      </c>
      <c r="F100" s="4">
        <v>26</v>
      </c>
      <c r="G100" s="4">
        <v>80</v>
      </c>
      <c r="H100" s="4">
        <v>75.58</v>
      </c>
      <c r="I100" s="34">
        <v>23739.482247800002</v>
      </c>
      <c r="J100" s="35">
        <v>28.317721993255901</v>
      </c>
      <c r="K100" s="35">
        <v>23.986036178990794</v>
      </c>
      <c r="L100" s="35">
        <v>14.642684179386768</v>
      </c>
      <c r="M100" s="35">
        <v>13.014267197987927</v>
      </c>
      <c r="N100" s="4">
        <v>2.669</v>
      </c>
      <c r="O100" s="4">
        <v>8.9387755102040742</v>
      </c>
      <c r="P100" s="35">
        <v>0.6747816882773221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-48.800208218275131</v>
      </c>
      <c r="AR100" s="21">
        <v>-14.564285922946452</v>
      </c>
      <c r="AS100">
        <v>5.8481079650701373</v>
      </c>
      <c r="AT100">
        <v>48.800208218275131</v>
      </c>
      <c r="AU100">
        <v>14.564285922946452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1</v>
      </c>
      <c r="E101" s="4">
        <v>9</v>
      </c>
      <c r="F101" s="4">
        <v>21</v>
      </c>
      <c r="G101" s="4">
        <v>55</v>
      </c>
      <c r="H101" s="4">
        <v>45.89</v>
      </c>
      <c r="I101" s="34">
        <v>9977.9458067900014</v>
      </c>
      <c r="J101" s="35">
        <v>21.656441717791409</v>
      </c>
      <c r="K101" s="35">
        <v>18.312051077414203</v>
      </c>
      <c r="L101" s="35">
        <v>10.089554719829064</v>
      </c>
      <c r="M101" s="35">
        <v>9.565711492005061</v>
      </c>
      <c r="N101" s="4">
        <v>2.1190000000000002</v>
      </c>
      <c r="O101" s="4">
        <v>78.667790893760568</v>
      </c>
      <c r="P101" s="35">
        <v>2.6432774024842014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0.19851819672533458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17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2.6432774035242015</v>
      </c>
      <c r="AH101" s="38" t="str">
        <f t="shared" si="36"/>
        <v xml:space="preserve"> </v>
      </c>
      <c r="AI101" s="1">
        <f t="shared" si="37"/>
        <v>131</v>
      </c>
      <c r="AJ101" s="1" t="str">
        <f t="shared" si="37"/>
        <v xml:space="preserve"> </v>
      </c>
      <c r="AK101" s="25">
        <f t="shared" si="38"/>
        <v>78.667790894800561</v>
      </c>
      <c r="AL101" s="25" t="str">
        <f t="shared" si="39"/>
        <v xml:space="preserve"> </v>
      </c>
      <c r="AM101" s="1">
        <f t="shared" si="40"/>
        <v>2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-13.797396472843481</v>
      </c>
      <c r="AR101" s="21">
        <v>21.059375617420461</v>
      </c>
      <c r="AS101">
        <v>19.851819568533458</v>
      </c>
      <c r="AT101">
        <v>13.797396472843481</v>
      </c>
      <c r="AU101">
        <v>-21.059375617420461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4</v>
      </c>
      <c r="F102" s="4">
        <v>20</v>
      </c>
      <c r="G102" s="4">
        <v>44</v>
      </c>
      <c r="H102" s="4">
        <v>39.590000000000003</v>
      </c>
      <c r="I102" s="34">
        <v>17210.522874189999</v>
      </c>
      <c r="J102" s="35">
        <v>10.410202471732843</v>
      </c>
      <c r="K102" s="35">
        <v>10.232618247609201</v>
      </c>
      <c r="L102" s="35" t="s">
        <v>1238</v>
      </c>
      <c r="M102" s="35" t="s">
        <v>1238</v>
      </c>
      <c r="N102" s="4">
        <v>3.8029999999999999</v>
      </c>
      <c r="O102" s="4">
        <v>6.8258426966292101</v>
      </c>
      <c r="P102" s="35">
        <v>3.8469310431927255</v>
      </c>
      <c r="Q102" s="36">
        <f t="shared" si="21"/>
        <v>80.000000001049997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-0.45297849320041839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36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32</v>
      </c>
      <c r="AF102" s="1" t="str">
        <f t="shared" si="34"/>
        <v xml:space="preserve"> </v>
      </c>
      <c r="AG102" s="38">
        <f t="shared" si="35"/>
        <v>3.8469310442427256</v>
      </c>
      <c r="AH102" s="38" t="str">
        <f t="shared" si="36"/>
        <v xml:space="preserve"> </v>
      </c>
      <c r="AI102" s="1">
        <f t="shared" si="37"/>
        <v>48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45.297849320041841</v>
      </c>
      <c r="AR102" s="21" t="e">
        <v>#VALUE!</v>
      </c>
      <c r="AS102">
        <v>11.139176559737308</v>
      </c>
      <c r="AT102">
        <v>-45.297849320041841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72</v>
      </c>
      <c r="H103" s="4">
        <v>71.680000000000007</v>
      </c>
      <c r="I103" s="34">
        <v>17590.413568</v>
      </c>
      <c r="J103" s="35">
        <v>28.903225806451616</v>
      </c>
      <c r="K103" s="35">
        <v>26.666666666666668</v>
      </c>
      <c r="L103" s="35">
        <v>19.264984346707074</v>
      </c>
      <c r="M103" s="35">
        <v>18.115469367349608</v>
      </c>
      <c r="N103" s="4">
        <v>2.48</v>
      </c>
      <c r="O103" s="4">
        <v>9.2511013215859013</v>
      </c>
      <c r="P103" s="35">
        <v>1.368582589285714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-51.876835968800592</v>
      </c>
      <c r="AR103" s="21">
        <v>-50.72913872609859</v>
      </c>
      <c r="AS103">
        <v>0.44642857142855874</v>
      </c>
      <c r="AT103">
        <v>51.876835968800592</v>
      </c>
      <c r="AU103">
        <v>50.72913872609859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6</v>
      </c>
      <c r="D104" s="4">
        <v>4</v>
      </c>
      <c r="E104" s="4">
        <v>13</v>
      </c>
      <c r="F104" s="4">
        <v>23</v>
      </c>
      <c r="G104" s="4">
        <v>82</v>
      </c>
      <c r="H104" s="4">
        <v>84.1</v>
      </c>
      <c r="I104" s="34">
        <v>11374.560490199998</v>
      </c>
      <c r="J104" s="35">
        <v>19.044384057971012</v>
      </c>
      <c r="K104" s="35">
        <v>19.249256122682535</v>
      </c>
      <c r="L104" s="35">
        <v>13.297270994515642</v>
      </c>
      <c r="M104" s="35">
        <v>13.514325049535421</v>
      </c>
      <c r="N104" s="4">
        <v>4.4160000000000004</v>
      </c>
      <c r="O104" s="4">
        <v>-6.6384778012684995</v>
      </c>
      <c r="P104" s="35">
        <v>2.4768133174791918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2.4768133185491918</v>
      </c>
      <c r="AH104" s="38" t="str">
        <f t="shared" si="36"/>
        <v xml:space="preserve"> </v>
      </c>
      <c r="AI104" s="1">
        <f t="shared" si="37"/>
        <v>146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-7.1902460578598948E-2</v>
      </c>
      <c r="AR104" s="21">
        <v>-4.03778006461053</v>
      </c>
      <c r="AS104">
        <v>-2.4970273483947647</v>
      </c>
      <c r="AT104">
        <v>7.1902460578598948E-2</v>
      </c>
      <c r="AU104">
        <v>4.03778006461053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20</v>
      </c>
      <c r="D105" s="4">
        <v>2</v>
      </c>
      <c r="E105" s="4">
        <v>12</v>
      </c>
      <c r="F105" s="4">
        <v>34</v>
      </c>
      <c r="G105" s="4">
        <v>520.5</v>
      </c>
      <c r="H105" s="4">
        <v>508.78</v>
      </c>
      <c r="I105" s="34">
        <v>125384.7556722</v>
      </c>
      <c r="J105" s="35" t="s">
        <v>1238</v>
      </c>
      <c r="K105" s="35">
        <v>38.355069732378439</v>
      </c>
      <c r="L105" s="35">
        <v>12.113573376823785</v>
      </c>
      <c r="M105" s="35">
        <v>11.140530844847103</v>
      </c>
      <c r="N105" s="4">
        <v>6.8449999999999998</v>
      </c>
      <c r="O105" s="4">
        <v>22.428903595063488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5.2234640254904319</v>
      </c>
      <c r="AS105">
        <v>2.3035496678328604</v>
      </c>
      <c r="AT105" t="e">
        <v>#VALUE!</v>
      </c>
      <c r="AU105">
        <v>-5.2234640254904319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1</v>
      </c>
      <c r="E106" s="4">
        <v>2</v>
      </c>
      <c r="F106" s="4">
        <v>26</v>
      </c>
      <c r="G106" s="4">
        <v>245</v>
      </c>
      <c r="H106" s="4">
        <v>210.95</v>
      </c>
      <c r="I106" s="34">
        <v>78774.082012449988</v>
      </c>
      <c r="J106" s="35">
        <v>12.454244893139686</v>
      </c>
      <c r="K106" s="35">
        <v>11.349940815667704</v>
      </c>
      <c r="L106" s="35">
        <v>9.2366297551665131</v>
      </c>
      <c r="M106" s="35">
        <v>9.4035435820964537</v>
      </c>
      <c r="N106" s="4">
        <v>16.937999999999999</v>
      </c>
      <c r="O106" s="4">
        <v>19.113924050632896</v>
      </c>
      <c r="P106" s="35">
        <v>3.0338942877459116E-2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0.16141265811773167</v>
      </c>
      <c r="T106" s="37" t="str">
        <f t="shared" si="24"/>
        <v/>
      </c>
      <c r="U106" s="37" t="str">
        <f t="shared" si="25"/>
        <v/>
      </c>
      <c r="V106" s="37">
        <f t="shared" si="26"/>
        <v>-0.34557086415993199</v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83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>
        <f t="shared" ref="AC106:AC169" si="43">IF(ISERROR((RANK(S106,S$7:S$391,0)))=TRUE," ",((RANK(S106,S$7:S$391,0))))</f>
        <v>30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16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34.557086415993197</v>
      </c>
      <c r="AR106" s="21">
        <v>27.732656166623137</v>
      </c>
      <c r="AS106">
        <v>16.141265702773168</v>
      </c>
      <c r="AT106">
        <v>-34.557086415993197</v>
      </c>
      <c r="AU106">
        <v>-27.732656166623137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4</v>
      </c>
      <c r="F107" s="3">
        <v>8</v>
      </c>
      <c r="G107" s="4">
        <v>110</v>
      </c>
      <c r="H107" s="4">
        <v>105.53</v>
      </c>
      <c r="I107" s="5">
        <v>17240.861913549998</v>
      </c>
      <c r="J107" s="4">
        <v>25.827214880078316</v>
      </c>
      <c r="K107" s="4">
        <v>27.017409114183309</v>
      </c>
      <c r="L107" s="4" t="s">
        <v>1238</v>
      </c>
      <c r="M107" s="4" t="s">
        <v>1238</v>
      </c>
      <c r="N107" s="4">
        <v>4.0860000000000003</v>
      </c>
      <c r="O107" s="4">
        <v>21.97014925373135</v>
      </c>
      <c r="P107" s="4">
        <v>2.333933478631669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2.3339334797316691</v>
      </c>
      <c r="AH107" t="str">
        <f t="shared" si="36"/>
        <v xml:space="preserve"> </v>
      </c>
      <c r="AI107">
        <f t="shared" si="46"/>
        <v>157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-35.713421890682163</v>
      </c>
      <c r="AR107" t="e">
        <v>#VALUE!</v>
      </c>
      <c r="AS107">
        <v>4.2357623424618573</v>
      </c>
      <c r="AT107">
        <v>35.713421890682163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5</v>
      </c>
      <c r="D108" s="3">
        <v>3</v>
      </c>
      <c r="E108" s="3">
        <v>16</v>
      </c>
      <c r="F108" s="3">
        <v>24</v>
      </c>
      <c r="G108" s="4">
        <v>71</v>
      </c>
      <c r="H108" s="4">
        <v>70.75</v>
      </c>
      <c r="I108" s="5">
        <v>60635.878564999999</v>
      </c>
      <c r="J108" s="4">
        <v>25.008837044892186</v>
      </c>
      <c r="K108" s="4">
        <v>23.678045515394913</v>
      </c>
      <c r="L108" s="4">
        <v>16.500089926724073</v>
      </c>
      <c r="M108" s="4">
        <v>15.832608483621748</v>
      </c>
      <c r="N108" s="4">
        <v>2.8290000000000002</v>
      </c>
      <c r="O108" s="4">
        <v>-4.7474747474747474</v>
      </c>
      <c r="P108" s="4">
        <v>2.5413427561837456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2.5413427572937457</v>
      </c>
      <c r="AH108" t="str">
        <f t="shared" si="36"/>
        <v xml:space="preserve"> </v>
      </c>
      <c r="AI108">
        <f t="shared" si="46"/>
        <v>143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-31.413118628085002</v>
      </c>
      <c r="AR108">
        <v>-29.096618964209032</v>
      </c>
      <c r="AS108">
        <v>0.35335689045936647</v>
      </c>
      <c r="AT108">
        <v>31.413118628085002</v>
      </c>
      <c r="AU108">
        <v>29.096618964209032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143</v>
      </c>
      <c r="H109" s="4">
        <v>157.13</v>
      </c>
      <c r="I109" s="5">
        <v>19720.359926839999</v>
      </c>
      <c r="J109" s="4">
        <v>24.984894259818731</v>
      </c>
      <c r="K109" s="4">
        <v>25.454398185647172</v>
      </c>
      <c r="L109" s="4">
        <v>17.27244742456568</v>
      </c>
      <c r="M109" s="4">
        <v>17.526517831255436</v>
      </c>
      <c r="N109" s="4">
        <v>6.173</v>
      </c>
      <c r="O109" s="4">
        <v>-2.2950300728078576</v>
      </c>
      <c r="P109" s="4">
        <v>2.6379431044358177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2.6379431055558178</v>
      </c>
      <c r="AH109" t="str">
        <f t="shared" si="36"/>
        <v xml:space="preserve"> </v>
      </c>
      <c r="AI109">
        <f t="shared" si="46"/>
        <v>133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-31.287307257908271</v>
      </c>
      <c r="AR109">
        <v>-35.139540066203544</v>
      </c>
      <c r="AS109">
        <v>-8.9925539362311397</v>
      </c>
      <c r="AT109">
        <v>31.287307257908271</v>
      </c>
      <c r="AU109">
        <v>35.139540066203544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2</v>
      </c>
      <c r="D110" s="3">
        <v>7</v>
      </c>
      <c r="E110" s="3">
        <v>17</v>
      </c>
      <c r="F110" s="3">
        <v>26</v>
      </c>
      <c r="G110" s="4">
        <v>74</v>
      </c>
      <c r="H110" s="4">
        <v>68.239999999999995</v>
      </c>
      <c r="I110" s="5">
        <v>9837.0917521600004</v>
      </c>
      <c r="J110" s="4">
        <v>8.8279430789133233</v>
      </c>
      <c r="K110" s="4">
        <v>9.698692438885729</v>
      </c>
      <c r="L110" s="4" t="s">
        <v>1238</v>
      </c>
      <c r="M110" s="4" t="s">
        <v>1238</v>
      </c>
      <c r="N110" s="4">
        <v>7.73</v>
      </c>
      <c r="O110" s="4">
        <v>6.767955801104975</v>
      </c>
      <c r="P110" s="4">
        <v>4.1969519343493555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-0.53612096036742363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21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4.1969519354793556</v>
      </c>
      <c r="AH110" t="str">
        <f t="shared" si="36"/>
        <v xml:space="preserve"> </v>
      </c>
      <c r="AI110">
        <f t="shared" si="46"/>
        <v>40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53.612096036742365</v>
      </c>
      <c r="AR110" t="e">
        <v>#VALUE!</v>
      </c>
      <c r="AS110">
        <v>8.440797186400939</v>
      </c>
      <c r="AT110">
        <v>-53.612096036742365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31</v>
      </c>
      <c r="D111" s="3">
        <v>0</v>
      </c>
      <c r="E111" s="3">
        <v>7</v>
      </c>
      <c r="F111" s="3">
        <v>38</v>
      </c>
      <c r="G111" s="4">
        <v>50</v>
      </c>
      <c r="H111" s="4">
        <v>46.87</v>
      </c>
      <c r="I111" s="5">
        <v>213223.35940676791</v>
      </c>
      <c r="J111" s="4">
        <v>15.499338624338623</v>
      </c>
      <c r="K111" s="4">
        <v>14.533333333333331</v>
      </c>
      <c r="L111" s="4">
        <v>9.3394677273234024</v>
      </c>
      <c r="M111" s="4">
        <v>8.9929012088815501</v>
      </c>
      <c r="N111" s="4">
        <v>3.024</v>
      </c>
      <c r="O111" s="4">
        <v>18.588235294117634</v>
      </c>
      <c r="P111" s="4">
        <v>1.9415404309793045</v>
      </c>
      <c r="Q111" s="36">
        <f t="shared" si="21"/>
        <v>81.57894736956105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25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18.556131912856323</v>
      </c>
      <c r="AR111">
        <v>26.928052399883196</v>
      </c>
      <c r="AS111">
        <v>6.6780456582035574</v>
      </c>
      <c r="AT111">
        <v>-18.556131912856323</v>
      </c>
      <c r="AU111">
        <v>-26.928052399883196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218.13999938964844</v>
      </c>
      <c r="H112" s="4">
        <v>207.15</v>
      </c>
      <c r="I112" s="5">
        <v>74235.037554900002</v>
      </c>
      <c r="J112" s="4">
        <v>30.333870259188757</v>
      </c>
      <c r="K112" s="4">
        <v>28.233610467493527</v>
      </c>
      <c r="L112" s="4">
        <v>24.163537118176563</v>
      </c>
      <c r="M112" s="4">
        <v>22.34098057653333</v>
      </c>
      <c r="N112" s="4">
        <v>6.8289999999999997</v>
      </c>
      <c r="O112" s="4">
        <v>0.1319648093841562</v>
      </c>
      <c r="P112" s="4">
        <v>2.9896210475500848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2.9896210487000849</v>
      </c>
      <c r="AH112" t="str">
        <f t="shared" si="36"/>
        <v xml:space="preserve"> </v>
      </c>
      <c r="AI112">
        <f t="shared" si="46"/>
        <v>95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-59.394396615250415</v>
      </c>
      <c r="AR112">
        <v>-89.055390487322825</v>
      </c>
      <c r="AS112">
        <v>5.3053340041749664</v>
      </c>
      <c r="AT112">
        <v>59.394396615250415</v>
      </c>
      <c r="AU112">
        <v>89.055390487322825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14</v>
      </c>
      <c r="D113" s="3">
        <v>3</v>
      </c>
      <c r="E113" s="3">
        <v>18</v>
      </c>
      <c r="F113" s="3">
        <v>35</v>
      </c>
      <c r="G113" s="4">
        <v>890</v>
      </c>
      <c r="H113" s="4">
        <v>870.24</v>
      </c>
      <c r="I113" s="5">
        <v>24188.498328959999</v>
      </c>
      <c r="J113" s="4" t="s">
        <v>1238</v>
      </c>
      <c r="K113" s="4" t="s">
        <v>1238</v>
      </c>
      <c r="L113" s="4">
        <v>37.044543703990868</v>
      </c>
      <c r="M113" s="4">
        <v>29.045131832340857</v>
      </c>
      <c r="N113" s="4">
        <v>13.916</v>
      </c>
      <c r="O113" s="4">
        <v>53.598233995584991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>
        <f t="shared" si="38"/>
        <v>53.598233996744987</v>
      </c>
      <c r="AL113" t="str">
        <f t="shared" si="39"/>
        <v xml:space="preserve"> </v>
      </c>
      <c r="AM113">
        <f t="shared" si="48"/>
        <v>7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-189.83631995311075</v>
      </c>
      <c r="AS113">
        <v>2.2706379849237068</v>
      </c>
      <c r="AT113" t="e">
        <v>#VALUE!</v>
      </c>
      <c r="AU113">
        <v>189.83631995311075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8</v>
      </c>
      <c r="D114" s="3">
        <v>3</v>
      </c>
      <c r="E114" s="3">
        <v>16</v>
      </c>
      <c r="F114" s="3">
        <v>27</v>
      </c>
      <c r="G114" s="4">
        <v>178</v>
      </c>
      <c r="H114" s="4">
        <v>175.26</v>
      </c>
      <c r="I114" s="5">
        <v>26850.463111259996</v>
      </c>
      <c r="J114" s="4">
        <v>11.790904198062432</v>
      </c>
      <c r="K114" s="4">
        <v>13.557669993037827</v>
      </c>
      <c r="L114" s="4">
        <v>7.7078879614463149</v>
      </c>
      <c r="M114" s="4">
        <v>8.8930336462234436</v>
      </c>
      <c r="N114" s="4">
        <v>14.864000000000001</v>
      </c>
      <c r="O114" s="4">
        <v>12.350718065003781</v>
      </c>
      <c r="P114" s="4">
        <v>2.9744379778614629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-0.38042721085711972</v>
      </c>
      <c r="W114" s="37" t="str">
        <f t="shared" si="27"/>
        <v/>
      </c>
      <c r="X114" s="37">
        <f t="shared" si="28"/>
        <v>-0.3969352412037378</v>
      </c>
      <c r="Y114" t="str">
        <f t="shared" si="41"/>
        <v xml:space="preserve"> </v>
      </c>
      <c r="Z114" s="1">
        <f t="shared" si="30"/>
        <v>70</v>
      </c>
      <c r="AA114" t="str">
        <f t="shared" si="42"/>
        <v xml:space="preserve"> </v>
      </c>
      <c r="AB114" s="1">
        <f t="shared" si="31"/>
        <v>40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2.974437979031463</v>
      </c>
      <c r="AH114" t="str">
        <f t="shared" si="36"/>
        <v xml:space="preserve"> </v>
      </c>
      <c r="AI114">
        <f t="shared" si="46"/>
        <v>101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38.042721085711975</v>
      </c>
      <c r="AR114">
        <v>39.69352412037378</v>
      </c>
      <c r="AS114">
        <v>1.5633915325801828</v>
      </c>
      <c r="AT114">
        <v>-38.042721085711975</v>
      </c>
      <c r="AU114">
        <v>-39.69352412037378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8</v>
      </c>
      <c r="D115" s="3">
        <v>1</v>
      </c>
      <c r="E115" s="3">
        <v>9</v>
      </c>
      <c r="F115" s="3">
        <v>18</v>
      </c>
      <c r="G115" s="4">
        <v>65</v>
      </c>
      <c r="H115" s="4">
        <v>65.38</v>
      </c>
      <c r="I115" s="5">
        <v>18557.621211640002</v>
      </c>
      <c r="J115" s="4">
        <v>26.21491579791499</v>
      </c>
      <c r="K115" s="4">
        <v>24.477723698989138</v>
      </c>
      <c r="L115" s="4">
        <v>13.647604144304969</v>
      </c>
      <c r="M115" s="4">
        <v>12.766984876269813</v>
      </c>
      <c r="N115" s="4">
        <v>2.4940000000000002</v>
      </c>
      <c r="O115" s="4">
        <v>7.0386266094420655</v>
      </c>
      <c r="P115" s="4">
        <v>2.5038237993270114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2.5038238005070115</v>
      </c>
      <c r="AH115" t="str">
        <f t="shared" si="36"/>
        <v xml:space="preserve"> </v>
      </c>
      <c r="AI115">
        <f t="shared" si="46"/>
        <v>145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-37.750661231977077</v>
      </c>
      <c r="AR115">
        <v>-6.7787848318411115</v>
      </c>
      <c r="AS115">
        <v>-0.58121749770571052</v>
      </c>
      <c r="AT115">
        <v>37.750661231977077</v>
      </c>
      <c r="AU115">
        <v>6.7787848318411115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16</v>
      </c>
      <c r="D116" s="3">
        <v>0</v>
      </c>
      <c r="E116" s="3">
        <v>1</v>
      </c>
      <c r="F116" s="3">
        <v>17</v>
      </c>
      <c r="G116" s="4">
        <v>75</v>
      </c>
      <c r="H116" s="4">
        <v>65.13</v>
      </c>
      <c r="I116" s="5">
        <v>26950.538169359996</v>
      </c>
      <c r="J116" s="4">
        <v>14.893665675737479</v>
      </c>
      <c r="K116" s="4">
        <v>13.679899180844359</v>
      </c>
      <c r="L116" s="4">
        <v>8.8736071787159787</v>
      </c>
      <c r="M116" s="4">
        <v>7.5613928818376808</v>
      </c>
      <c r="N116" s="4">
        <v>4.3730000000000002</v>
      </c>
      <c r="O116" s="4">
        <v>23.531073446327689</v>
      </c>
      <c r="P116" s="4">
        <v>0</v>
      </c>
      <c r="Q116" s="36">
        <f t="shared" si="21"/>
        <v>94.117647060013539</v>
      </c>
      <c r="R116" t="str">
        <f t="shared" si="22"/>
        <v xml:space="preserve"> </v>
      </c>
      <c r="S116" s="37">
        <f t="shared" si="23"/>
        <v>0.15154306890073255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-0.30572942942971915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68</v>
      </c>
      <c r="AC116">
        <f t="shared" si="43"/>
        <v>36</v>
      </c>
      <c r="AD116" s="1" t="str">
        <f t="shared" si="33"/>
        <v xml:space="preserve"> </v>
      </c>
      <c r="AE116">
        <f t="shared" si="44"/>
        <v>5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21.738741759986347</v>
      </c>
      <c r="AR116">
        <v>30.572942942971913</v>
      </c>
      <c r="AS116">
        <v>15.154306771073255</v>
      </c>
      <c r="AT116">
        <v>-21.738741759986347</v>
      </c>
      <c r="AU116">
        <v>-30.572942942971913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6</v>
      </c>
      <c r="D117" s="3">
        <v>0</v>
      </c>
      <c r="E117" s="3">
        <v>12</v>
      </c>
      <c r="F117" s="3">
        <v>18</v>
      </c>
      <c r="G117" s="4">
        <v>28</v>
      </c>
      <c r="H117" s="4">
        <v>27.05</v>
      </c>
      <c r="I117" s="5">
        <v>13556.940883450001</v>
      </c>
      <c r="J117" s="4">
        <v>16.072489601901367</v>
      </c>
      <c r="K117" s="4">
        <v>16.625691456668715</v>
      </c>
      <c r="L117" s="4">
        <v>10.445950209690372</v>
      </c>
      <c r="M117" s="4">
        <v>10.219350006547073</v>
      </c>
      <c r="N117" s="4">
        <v>1.6830000000000001</v>
      </c>
      <c r="O117" s="4">
        <v>5.1874999999999973</v>
      </c>
      <c r="P117" s="4">
        <v>4.4325323475046208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4.4325323487046209</v>
      </c>
      <c r="AH117" t="str">
        <f t="shared" si="36"/>
        <v xml:space="preserve"> </v>
      </c>
      <c r="AI117">
        <f t="shared" si="46"/>
        <v>30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15.54441420398992</v>
      </c>
      <c r="AR117">
        <v>18.270939132558063</v>
      </c>
      <c r="AS117">
        <v>3.512014787430684</v>
      </c>
      <c r="AT117">
        <v>-15.54441420398992</v>
      </c>
      <c r="AU117">
        <v>-18.270939132558063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14</v>
      </c>
      <c r="D118" s="3">
        <v>1</v>
      </c>
      <c r="E118" s="3">
        <v>8</v>
      </c>
      <c r="F118" s="3">
        <v>23</v>
      </c>
      <c r="G118" s="4">
        <v>115</v>
      </c>
      <c r="H118" s="4">
        <v>102.92</v>
      </c>
      <c r="I118" s="5">
        <v>47932.003879119999</v>
      </c>
      <c r="J118" s="4">
        <v>8.9729729729729719</v>
      </c>
      <c r="K118" s="4">
        <v>8.6654879178243664</v>
      </c>
      <c r="L118" s="4" t="s">
        <v>1238</v>
      </c>
      <c r="M118" s="4" t="s">
        <v>1238</v>
      </c>
      <c r="N118" s="4">
        <v>11.47</v>
      </c>
      <c r="O118" s="4">
        <v>5.4227941176470571</v>
      </c>
      <c r="P118" s="4">
        <v>1.6099883404586084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-0.52850012192600881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23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52.850012192600879</v>
      </c>
      <c r="AR118" t="e">
        <v>#VALUE!</v>
      </c>
      <c r="AS118">
        <v>11.73727166731442</v>
      </c>
      <c r="AT118">
        <v>-52.850012192600879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13</v>
      </c>
      <c r="F119" s="3">
        <v>29</v>
      </c>
      <c r="G119" s="4">
        <v>21</v>
      </c>
      <c r="H119" s="4">
        <v>17.37</v>
      </c>
      <c r="I119" s="5">
        <v>7085.6515700099999</v>
      </c>
      <c r="J119" s="4">
        <v>10.457555689343769</v>
      </c>
      <c r="K119" s="4">
        <v>15.344522968197879</v>
      </c>
      <c r="L119" s="4">
        <v>5.9898355841566211</v>
      </c>
      <c r="M119" s="4">
        <v>7.4923468739909804</v>
      </c>
      <c r="N119" s="4">
        <v>1.661</v>
      </c>
      <c r="O119" s="4">
        <v>39.579831932773118</v>
      </c>
      <c r="P119" s="4">
        <v>2.4064478986758777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0.20898100294711563</v>
      </c>
      <c r="T119" s="37" t="str">
        <f t="shared" si="24"/>
        <v/>
      </c>
      <c r="U119" s="37" t="str">
        <f t="shared" si="25"/>
        <v/>
      </c>
      <c r="V119" s="37">
        <f t="shared" si="26"/>
        <v>-0.45049023915159725</v>
      </c>
      <c r="W119" s="37" t="str">
        <f t="shared" si="27"/>
        <v/>
      </c>
      <c r="X119" s="37">
        <f t="shared" si="28"/>
        <v>-0.5313555710907254</v>
      </c>
      <c r="Y119" t="str">
        <f t="shared" si="41"/>
        <v xml:space="preserve"> </v>
      </c>
      <c r="Z119" s="1">
        <f t="shared" si="30"/>
        <v>41</v>
      </c>
      <c r="AA119" t="str">
        <f t="shared" si="42"/>
        <v xml:space="preserve"> </v>
      </c>
      <c r="AB119" s="1">
        <f t="shared" si="31"/>
        <v>15</v>
      </c>
      <c r="AC119">
        <f t="shared" si="43"/>
        <v>12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2.4064478998958778</v>
      </c>
      <c r="AH119" t="str">
        <f t="shared" si="36"/>
        <v xml:space="preserve"> </v>
      </c>
      <c r="AI119">
        <f t="shared" si="46"/>
        <v>150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45.049023915159722</v>
      </c>
      <c r="AR119">
        <v>53.135557109072536</v>
      </c>
      <c r="AS119">
        <v>20.898100172711565</v>
      </c>
      <c r="AT119">
        <v>-45.049023915159722</v>
      </c>
      <c r="AU119">
        <v>-53.135557109072536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1</v>
      </c>
      <c r="E120" s="3">
        <v>3</v>
      </c>
      <c r="F120" s="3">
        <v>14</v>
      </c>
      <c r="G120" s="4">
        <v>344.5</v>
      </c>
      <c r="H120" s="4">
        <v>349.06</v>
      </c>
      <c r="I120" s="5">
        <v>17125.705287239998</v>
      </c>
      <c r="J120" s="4">
        <v>28.31900048677592</v>
      </c>
      <c r="K120" s="4">
        <v>27.202306733167081</v>
      </c>
      <c r="L120" s="4">
        <v>22.113956623681126</v>
      </c>
      <c r="M120" s="4">
        <v>20.110026652452028</v>
      </c>
      <c r="N120" s="4">
        <v>12.832000000000001</v>
      </c>
      <c r="O120" s="4">
        <v>3.9028340080971753</v>
      </c>
      <c r="P120" s="4">
        <v>2.5783532916977023E-2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68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-48.806926276388339</v>
      </c>
      <c r="AR120">
        <v>-73.019483209883802</v>
      </c>
      <c r="AS120">
        <v>-1.3063656677935076</v>
      </c>
      <c r="AT120">
        <v>48.806926276388339</v>
      </c>
      <c r="AU120">
        <v>73.019483209883802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3</v>
      </c>
      <c r="F121" s="3">
        <v>27</v>
      </c>
      <c r="G121" s="4">
        <v>75</v>
      </c>
      <c r="H121" s="4">
        <v>65.069999999999993</v>
      </c>
      <c r="I121" s="5">
        <v>71399.272161689994</v>
      </c>
      <c r="J121" s="4">
        <v>17.725415418142191</v>
      </c>
      <c r="K121" s="4">
        <v>19.104521432765704</v>
      </c>
      <c r="L121" s="4">
        <v>5.06252351173704</v>
      </c>
      <c r="M121" s="4">
        <v>5.9552294979005174</v>
      </c>
      <c r="N121" s="4">
        <v>3.6710000000000003</v>
      </c>
      <c r="O121" s="4">
        <v>-19.140969162995589</v>
      </c>
      <c r="P121" s="4">
        <v>2.5172890733056712</v>
      </c>
      <c r="Q121" s="36">
        <f t="shared" si="21"/>
        <v>88.888888890128882</v>
      </c>
      <c r="R121" t="str">
        <f t="shared" si="22"/>
        <v xml:space="preserve"> </v>
      </c>
      <c r="S121" s="37">
        <f t="shared" si="23"/>
        <v>0.15260488828472119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-0.60390842007863965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7</v>
      </c>
      <c r="AC121">
        <f t="shared" si="43"/>
        <v>34</v>
      </c>
      <c r="AD121" s="1" t="str">
        <f t="shared" si="33"/>
        <v xml:space="preserve"> </v>
      </c>
      <c r="AE121">
        <f t="shared" si="44"/>
        <v>15</v>
      </c>
      <c r="AF121" t="str">
        <f t="shared" si="45"/>
        <v xml:space="preserve"> </v>
      </c>
      <c r="AG121">
        <f t="shared" si="35"/>
        <v>2.5172890745456713</v>
      </c>
      <c r="AH121" t="str">
        <f t="shared" si="36"/>
        <v xml:space="preserve"> </v>
      </c>
      <c r="AI121">
        <f t="shared" si="46"/>
        <v>144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6.8588389418069884</v>
      </c>
      <c r="AR121">
        <v>60.390842007863967</v>
      </c>
      <c r="AS121">
        <v>15.26048870447212</v>
      </c>
      <c r="AT121">
        <v>-6.8588389418069884</v>
      </c>
      <c r="AU121">
        <v>-60.390842007863967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17</v>
      </c>
      <c r="D122" s="3">
        <v>1</v>
      </c>
      <c r="E122" s="3">
        <v>12</v>
      </c>
      <c r="F122" s="3">
        <v>30</v>
      </c>
      <c r="G122" s="4">
        <v>315</v>
      </c>
      <c r="H122" s="4">
        <v>303.02999999999997</v>
      </c>
      <c r="I122" s="5">
        <v>133865.81370981</v>
      </c>
      <c r="J122" s="4">
        <v>37.378808437153076</v>
      </c>
      <c r="K122" s="4">
        <v>34.795039614192213</v>
      </c>
      <c r="L122" s="4">
        <v>21.139639287951194</v>
      </c>
      <c r="M122" s="4">
        <v>19.599577962197934</v>
      </c>
      <c r="N122" s="4">
        <v>8.7089999999999996</v>
      </c>
      <c r="O122" s="4">
        <v>6.3240141618849819</v>
      </c>
      <c r="P122" s="4">
        <v>0.89958089958089971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-96.413203001428812</v>
      </c>
      <c r="AR122">
        <v>-65.396429372023746</v>
      </c>
      <c r="AS122">
        <v>3.9501039501039559</v>
      </c>
      <c r="AT122">
        <v>96.413203001428812</v>
      </c>
      <c r="AU122">
        <v>65.396429372023746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</v>
      </c>
      <c r="H123" s="4">
        <v>11.43</v>
      </c>
      <c r="I123" s="5">
        <v>8662.7050570800002</v>
      </c>
      <c r="J123" s="4">
        <v>17.666151468315299</v>
      </c>
      <c r="K123" s="4">
        <v>16.958456973293767</v>
      </c>
      <c r="L123" s="4">
        <v>12.474355989485542</v>
      </c>
      <c r="M123" s="4">
        <v>11.981369645224722</v>
      </c>
      <c r="N123" s="4">
        <v>0.67400000000000004</v>
      </c>
      <c r="O123" s="4">
        <v>3.6923076923076956</v>
      </c>
      <c r="P123" s="4">
        <v>3.7707786526684166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3.7707786539284167</v>
      </c>
      <c r="AH123" t="str">
        <f t="shared" si="36"/>
        <v xml:space="preserve"> </v>
      </c>
      <c r="AI123">
        <f t="shared" si="46"/>
        <v>50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7.170251281972595</v>
      </c>
      <c r="AR123">
        <v>2.4007027143371551</v>
      </c>
      <c r="AS123">
        <v>4.986876640419946</v>
      </c>
      <c r="AT123">
        <v>-7.170251281972595</v>
      </c>
      <c r="AU123">
        <v>-2.4007027143371551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8</v>
      </c>
      <c r="F124" s="3">
        <v>16</v>
      </c>
      <c r="G124" s="4">
        <v>45</v>
      </c>
      <c r="H124" s="4">
        <v>48.09</v>
      </c>
      <c r="I124" s="5">
        <v>14506.605637230001</v>
      </c>
      <c r="J124" s="4">
        <v>18.851430811446491</v>
      </c>
      <c r="K124" s="4">
        <v>18.940527766837338</v>
      </c>
      <c r="L124" s="4">
        <v>12.487464659047825</v>
      </c>
      <c r="M124" s="4">
        <v>14.159310937787877</v>
      </c>
      <c r="N124" s="4">
        <v>2.5390000000000001</v>
      </c>
      <c r="O124" s="4">
        <v>-3.4600760456273671</v>
      </c>
      <c r="P124" s="4">
        <v>2.9486379704720309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2.948637971742031</v>
      </c>
      <c r="AH124" t="str">
        <f t="shared" si="36"/>
        <v xml:space="preserve"> </v>
      </c>
      <c r="AI124">
        <f t="shared" si="46"/>
        <v>102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0.9420026574276652</v>
      </c>
      <c r="AR124">
        <v>2.2981405509110653</v>
      </c>
      <c r="AS124">
        <v>-6.4254522769806695</v>
      </c>
      <c r="AT124">
        <v>-0.9420026574276652</v>
      </c>
      <c r="AU124">
        <v>-2.2981405509110653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12</v>
      </c>
      <c r="F125" s="3">
        <v>23</v>
      </c>
      <c r="G125" s="4">
        <v>44</v>
      </c>
      <c r="H125" s="4">
        <v>37.31</v>
      </c>
      <c r="I125" s="5">
        <v>5657.5199453499999</v>
      </c>
      <c r="J125" s="4">
        <v>7.522177419354839</v>
      </c>
      <c r="K125" s="4">
        <v>7.6361031518624642</v>
      </c>
      <c r="L125" s="4">
        <v>8.9333732602682261</v>
      </c>
      <c r="M125" s="4">
        <v>9.4895646617187186</v>
      </c>
      <c r="N125" s="4">
        <v>4.8860000000000001</v>
      </c>
      <c r="O125" s="4">
        <v>-1.6901408450704152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0.17930849766166712</v>
      </c>
      <c r="T125" s="37" t="str">
        <f t="shared" si="24"/>
        <v/>
      </c>
      <c r="U125" s="37" t="str">
        <f t="shared" si="25"/>
        <v/>
      </c>
      <c r="V125" s="37">
        <f t="shared" si="26"/>
        <v>-0.60473460170229143</v>
      </c>
      <c r="W125" s="37" t="str">
        <f t="shared" si="27"/>
        <v/>
      </c>
      <c r="X125" s="37">
        <f t="shared" si="28"/>
        <v>-0.30105333427423886</v>
      </c>
      <c r="Y125" t="str">
        <f t="shared" si="41"/>
        <v xml:space="preserve"> </v>
      </c>
      <c r="Z125" s="1">
        <f t="shared" si="30"/>
        <v>12</v>
      </c>
      <c r="AA125" t="str">
        <f t="shared" si="42"/>
        <v xml:space="preserve"> </v>
      </c>
      <c r="AB125" s="1">
        <f t="shared" si="31"/>
        <v>71</v>
      </c>
      <c r="AC125">
        <f t="shared" si="43"/>
        <v>21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60.473460170229146</v>
      </c>
      <c r="AR125">
        <v>30.105333427423886</v>
      </c>
      <c r="AS125">
        <v>17.930849638166713</v>
      </c>
      <c r="AT125">
        <v>-60.473460170229146</v>
      </c>
      <c r="AU125">
        <v>-30.105333427423886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97</v>
      </c>
      <c r="H126" s="4">
        <v>97.21</v>
      </c>
      <c r="I126" s="5">
        <v>22596.873365259999</v>
      </c>
      <c r="J126" s="4" t="s">
        <v>1238</v>
      </c>
      <c r="K126" s="4">
        <v>34.792412312097348</v>
      </c>
      <c r="L126" s="4">
        <v>28.935444146841025</v>
      </c>
      <c r="M126" s="4">
        <v>23.413215706272311</v>
      </c>
      <c r="N126" s="4">
        <v>2.794</v>
      </c>
      <c r="O126" s="4">
        <v>24.177777777777777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-126.39076660635679</v>
      </c>
      <c r="AS126">
        <v>-0.21602715769981629</v>
      </c>
      <c r="AT126" t="e">
        <v>#VALUE!</v>
      </c>
      <c r="AU126">
        <v>126.39076660635679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38</v>
      </c>
      <c r="D127" s="3">
        <v>0</v>
      </c>
      <c r="E127" s="3">
        <v>3</v>
      </c>
      <c r="F127" s="3">
        <v>41</v>
      </c>
      <c r="G127" s="4">
        <v>195</v>
      </c>
      <c r="H127" s="4">
        <v>182.69</v>
      </c>
      <c r="I127" s="5">
        <v>162046.03</v>
      </c>
      <c r="J127" s="4" t="s">
        <v>1238</v>
      </c>
      <c r="K127" s="4" t="s">
        <v>1238</v>
      </c>
      <c r="L127" s="4" t="s">
        <v>1238</v>
      </c>
      <c r="M127" s="4">
        <v>33.02657822615037</v>
      </c>
      <c r="N127" s="4">
        <v>2.8980000000000001</v>
      </c>
      <c r="O127" s="4">
        <v>5.3818181818181872</v>
      </c>
      <c r="P127" s="4">
        <v>0</v>
      </c>
      <c r="Q127" s="36">
        <f t="shared" si="21"/>
        <v>92.682926830568292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7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6.7381903771416063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16</v>
      </c>
      <c r="D128" s="3">
        <v>2</v>
      </c>
      <c r="E128" s="3">
        <v>13</v>
      </c>
      <c r="F128" s="3">
        <v>31</v>
      </c>
      <c r="G128" s="4">
        <v>52</v>
      </c>
      <c r="H128" s="4">
        <v>49.05</v>
      </c>
      <c r="I128" s="5">
        <v>208082.97905849997</v>
      </c>
      <c r="J128" s="4">
        <v>15.930496914582655</v>
      </c>
      <c r="K128" s="4">
        <v>15.096952908587257</v>
      </c>
      <c r="L128" s="4">
        <v>10.770743683651682</v>
      </c>
      <c r="M128" s="4">
        <v>10.638253114823964</v>
      </c>
      <c r="N128" s="4">
        <v>3.2490000000000001</v>
      </c>
      <c r="O128" s="4">
        <v>4.8064516129032269</v>
      </c>
      <c r="P128" s="4">
        <v>2.9317023445463812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2.9317023458563813</v>
      </c>
      <c r="AH128" t="str">
        <f t="shared" si="36"/>
        <v xml:space="preserve"> </v>
      </c>
      <c r="AI128">
        <f t="shared" si="46"/>
        <v>105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16.290538537138211</v>
      </c>
      <c r="AR128">
        <v>15.72975665802292</v>
      </c>
      <c r="AS128">
        <v>6.0142711518858416</v>
      </c>
      <c r="AT128">
        <v>-16.290538537138211</v>
      </c>
      <c r="AU128">
        <v>-15.72975665802292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8</v>
      </c>
      <c r="D129" s="3">
        <v>1</v>
      </c>
      <c r="E129" s="3">
        <v>15</v>
      </c>
      <c r="F129" s="3">
        <v>24</v>
      </c>
      <c r="G129" s="4">
        <v>79</v>
      </c>
      <c r="H129" s="4">
        <v>76.739999999999995</v>
      </c>
      <c r="I129" s="5">
        <v>60036.506540039998</v>
      </c>
      <c r="J129" s="4">
        <v>18.518339768339768</v>
      </c>
      <c r="K129" s="4">
        <v>17.896455223880594</v>
      </c>
      <c r="L129" s="4">
        <v>11.683573356918313</v>
      </c>
      <c r="M129" s="4">
        <v>11.607339593111796</v>
      </c>
      <c r="N129" s="4">
        <v>4.2880000000000003</v>
      </c>
      <c r="O129" s="4">
        <v>2.8297362110311828</v>
      </c>
      <c r="P129" s="4">
        <v>1.3448006254886631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2.6922852748545556</v>
      </c>
      <c r="AR129">
        <v>8.5877819759296425</v>
      </c>
      <c r="AS129">
        <v>2.9450091217096741</v>
      </c>
      <c r="AT129">
        <v>-2.6922852748545556</v>
      </c>
      <c r="AU129">
        <v>-8.5877819759296425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4</v>
      </c>
      <c r="F130" s="3">
        <v>14</v>
      </c>
      <c r="G130" s="4">
        <v>295</v>
      </c>
      <c r="H130" s="4">
        <v>286.51</v>
      </c>
      <c r="I130" s="5">
        <v>29725.64113498</v>
      </c>
      <c r="J130" s="4">
        <v>38.411315189703707</v>
      </c>
      <c r="K130" s="4">
        <v>32.624686859485308</v>
      </c>
      <c r="L130" s="4">
        <v>21.484093573996116</v>
      </c>
      <c r="M130" s="4">
        <v>19.554427179955898</v>
      </c>
      <c r="N130" s="4">
        <v>8.782</v>
      </c>
      <c r="O130" s="4">
        <v>15.552631578947359</v>
      </c>
      <c r="P130" s="4">
        <v>0.85372238316289151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-101.83868248748702</v>
      </c>
      <c r="AR130">
        <v>-68.091437939468477</v>
      </c>
      <c r="AS130">
        <v>2.9632473561132189</v>
      </c>
      <c r="AT130">
        <v>101.83868248748702</v>
      </c>
      <c r="AU130">
        <v>68.091437939468477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4</v>
      </c>
      <c r="E131" s="3">
        <v>11</v>
      </c>
      <c r="F131" s="3">
        <v>17</v>
      </c>
      <c r="G131" s="4">
        <v>14</v>
      </c>
      <c r="H131" s="4">
        <v>13.56</v>
      </c>
      <c r="I131" s="5">
        <v>14783.506596000001</v>
      </c>
      <c r="J131" s="4">
        <v>10.164917541229386</v>
      </c>
      <c r="K131" s="4">
        <v>8.8918032786885242</v>
      </c>
      <c r="L131" s="4">
        <v>5.5425216730983689</v>
      </c>
      <c r="M131" s="4">
        <v>5.5980660510348192</v>
      </c>
      <c r="N131" s="4">
        <v>1.3340000000000001</v>
      </c>
      <c r="O131" s="4">
        <v>12.100840336134464</v>
      </c>
      <c r="P131" s="4">
        <v>7.3746312684365778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-0.46586740027437445</v>
      </c>
      <c r="W131" s="37" t="str">
        <f t="shared" si="27"/>
        <v/>
      </c>
      <c r="X131" s="37">
        <f t="shared" si="28"/>
        <v>-0.56635338855094952</v>
      </c>
      <c r="Y131" t="str">
        <f t="shared" si="41"/>
        <v xml:space="preserve"> </v>
      </c>
      <c r="Z131" s="1">
        <f t="shared" si="30"/>
        <v>34</v>
      </c>
      <c r="AA131" t="str">
        <f t="shared" si="42"/>
        <v xml:space="preserve"> </v>
      </c>
      <c r="AB131" s="1">
        <f t="shared" si="31"/>
        <v>11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7.3746312697765779</v>
      </c>
      <c r="AH131" t="str">
        <f t="shared" si="36"/>
        <v xml:space="preserve"> </v>
      </c>
      <c r="AI131">
        <f t="shared" si="46"/>
        <v>4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46.586740027437443</v>
      </c>
      <c r="AR131">
        <v>56.63533885509495</v>
      </c>
      <c r="AS131">
        <v>3.2448377581120846</v>
      </c>
      <c r="AT131">
        <v>-46.586740027437443</v>
      </c>
      <c r="AU131">
        <v>-56.63533885509495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10</v>
      </c>
      <c r="D132" s="3">
        <v>7</v>
      </c>
      <c r="E132" s="3">
        <v>15</v>
      </c>
      <c r="F132" s="3">
        <v>32</v>
      </c>
      <c r="G132" s="4">
        <v>66</v>
      </c>
      <c r="H132" s="4">
        <v>62.45</v>
      </c>
      <c r="I132" s="5">
        <v>34195.485583900001</v>
      </c>
      <c r="J132" s="4">
        <v>15.734441924918116</v>
      </c>
      <c r="K132" s="4">
        <v>15.190951106786672</v>
      </c>
      <c r="L132" s="4">
        <v>9.9449957575757573</v>
      </c>
      <c r="M132" s="4">
        <v>9.7566219958058262</v>
      </c>
      <c r="N132" s="4">
        <v>3.9689999999999999</v>
      </c>
      <c r="O132" s="4">
        <v>-13.150984682713357</v>
      </c>
      <c r="P132" s="4">
        <v>1.6285028022417936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17.320742283444613</v>
      </c>
      <c r="AR132">
        <v>22.190404196704193</v>
      </c>
      <c r="AS132">
        <v>5.684547638110482</v>
      </c>
      <c r="AT132">
        <v>-17.320742283444613</v>
      </c>
      <c r="AU132">
        <v>-22.190404196704193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1</v>
      </c>
      <c r="E133" s="3">
        <v>17</v>
      </c>
      <c r="F133" s="3">
        <v>27</v>
      </c>
      <c r="G133" s="4">
        <v>30.5</v>
      </c>
      <c r="H133" s="4">
        <v>29.22</v>
      </c>
      <c r="I133" s="5">
        <v>21880.3734234</v>
      </c>
      <c r="J133" s="4">
        <v>23.736799350121849</v>
      </c>
      <c r="K133" s="4">
        <v>19.519038076152302</v>
      </c>
      <c r="L133" s="4">
        <v>12.823266392742052</v>
      </c>
      <c r="M133" s="4">
        <v>10.88273157967555</v>
      </c>
      <c r="N133" s="4">
        <v>1.2310000000000001</v>
      </c>
      <c r="O133" s="4" t="s">
        <v>132</v>
      </c>
      <c r="P133" s="4">
        <v>1.7282683093771389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-24.728983728801836</v>
      </c>
      <c r="AR133">
        <v>-0.32917049131737652</v>
      </c>
      <c r="AS133">
        <v>4.3805612594113752</v>
      </c>
      <c r="AT133">
        <v>24.728983728801836</v>
      </c>
      <c r="AU133">
        <v>0.32917049131737652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4</v>
      </c>
      <c r="D134" s="3">
        <v>2</v>
      </c>
      <c r="E134" s="3">
        <v>12</v>
      </c>
      <c r="F134" s="3">
        <v>18</v>
      </c>
      <c r="G134" s="4">
        <v>110</v>
      </c>
      <c r="H134" s="4">
        <v>116.88</v>
      </c>
      <c r="I134" s="5">
        <v>15220.095132959999</v>
      </c>
      <c r="J134" s="4">
        <v>20.595594713656389</v>
      </c>
      <c r="K134" s="4">
        <v>21.359649122807014</v>
      </c>
      <c r="L134" s="4">
        <v>14.191813574660634</v>
      </c>
      <c r="M134" s="4">
        <v>15.588423459244533</v>
      </c>
      <c r="N134" s="4">
        <v>5.6749999999999998</v>
      </c>
      <c r="O134" s="4">
        <v>0.44247787610618522</v>
      </c>
      <c r="P134" s="4">
        <v>1.21492128678987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-8.222998393060843</v>
      </c>
      <c r="AR134">
        <v>-11.036676623907415</v>
      </c>
      <c r="AS134">
        <v>-5.8863791923340125</v>
      </c>
      <c r="AT134">
        <v>8.222998393060843</v>
      </c>
      <c r="AU134">
        <v>11.036676623907415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83</v>
      </c>
      <c r="H135" s="4">
        <v>76.05</v>
      </c>
      <c r="I135" s="5">
        <v>98938.312732349994</v>
      </c>
      <c r="J135" s="4">
        <v>10.811771396076201</v>
      </c>
      <c r="K135" s="4">
        <v>10.636363636363635</v>
      </c>
      <c r="L135" s="4">
        <v>10.506070133781201</v>
      </c>
      <c r="M135" s="4">
        <v>10.083701616153194</v>
      </c>
      <c r="N135" s="4">
        <v>7.0339999999999998</v>
      </c>
      <c r="O135" s="4">
        <v>-0.64971751412429746</v>
      </c>
      <c r="P135" s="4">
        <v>2.6206443129520056</v>
      </c>
      <c r="Q135" s="36" t="str">
        <f t="shared" si="21"/>
        <v xml:space="preserve"> 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-0.43187738218219762</v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>
        <f t="shared" si="30"/>
        <v>50</v>
      </c>
      <c r="AA135" t="str">
        <f t="shared" si="42"/>
        <v xml:space="preserve"> </v>
      </c>
      <c r="AB135" s="1" t="str">
        <f t="shared" si="31"/>
        <v xml:space="preserve"> </v>
      </c>
      <c r="AC135" t="str">
        <f t="shared" si="43"/>
        <v xml:space="preserve"> 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2.6206443143320057</v>
      </c>
      <c r="AH135" t="str">
        <f t="shared" si="36"/>
        <v xml:space="preserve"> </v>
      </c>
      <c r="AI135">
        <f t="shared" si="46"/>
        <v>135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43.187738218219764</v>
      </c>
      <c r="AR135">
        <v>17.800561154802896</v>
      </c>
      <c r="AS135">
        <v>9.1387245233399028</v>
      </c>
      <c r="AT135">
        <v>-43.187738218219764</v>
      </c>
      <c r="AU135">
        <v>-17.800561154802896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20</v>
      </c>
      <c r="D136" s="3">
        <v>1</v>
      </c>
      <c r="E136" s="3">
        <v>8</v>
      </c>
      <c r="F136" s="3">
        <v>29</v>
      </c>
      <c r="G136" s="4">
        <v>136</v>
      </c>
      <c r="H136" s="4">
        <v>116.89</v>
      </c>
      <c r="I136" s="5">
        <v>221024.05005532</v>
      </c>
      <c r="J136" s="4">
        <v>18.258356763511401</v>
      </c>
      <c r="K136" s="4">
        <v>16.923411032286086</v>
      </c>
      <c r="L136" s="4">
        <v>6.8519774079567464</v>
      </c>
      <c r="M136" s="4">
        <v>6.0663886104163307</v>
      </c>
      <c r="N136" s="4">
        <v>6.4020000000000001</v>
      </c>
      <c r="O136" s="4">
        <v>-17.340219496449322</v>
      </c>
      <c r="P136" s="4">
        <v>4.2818034049105993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0.16348704048658658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-0.46390163901247139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26</v>
      </c>
      <c r="AC136">
        <f t="shared" si="43"/>
        <v>27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4.2818034063005994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36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4.0584094730117037</v>
      </c>
      <c r="AR136">
        <v>46.390163901247142</v>
      </c>
      <c r="AS136">
        <v>16.348703909658656</v>
      </c>
      <c r="AT136">
        <v>-4.0584094730117037</v>
      </c>
      <c r="AU136">
        <v>-46.390163901247142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7</v>
      </c>
      <c r="F137" s="3">
        <v>34</v>
      </c>
      <c r="G137" s="4">
        <v>99</v>
      </c>
      <c r="H137" s="4">
        <v>89.78</v>
      </c>
      <c r="I137" s="5">
        <v>18048.356237100001</v>
      </c>
      <c r="J137" s="4">
        <v>35.332546241637154</v>
      </c>
      <c r="K137" s="4">
        <v>21.897560975609757</v>
      </c>
      <c r="L137" s="4">
        <v>7.4980631643806284</v>
      </c>
      <c r="M137" s="4">
        <v>6.6202584709588148</v>
      </c>
      <c r="N137" s="4">
        <v>2.5409999999999999</v>
      </c>
      <c r="O137" s="4">
        <v>-44.640522875816998</v>
      </c>
      <c r="P137" s="4">
        <v>0.58030741813321451</v>
      </c>
      <c r="Q137" s="36">
        <f t="shared" si="50"/>
        <v>79.411764707282344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-0.41335192256506748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38</v>
      </c>
      <c r="AC137" t="str">
        <f t="shared" si="43"/>
        <v xml:space="preserve"> </v>
      </c>
      <c r="AD137" s="1" t="str">
        <f t="shared" si="60"/>
        <v xml:space="preserve"> </v>
      </c>
      <c r="AE137">
        <f t="shared" si="44"/>
        <v>35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-85.660775922920536</v>
      </c>
      <c r="AR137">
        <v>41.335192256506744</v>
      </c>
      <c r="AS137">
        <v>10.269547783470712</v>
      </c>
      <c r="AT137">
        <v>85.660775922920536</v>
      </c>
      <c r="AU137">
        <v>-41.335192256506744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86</v>
      </c>
      <c r="H138" s="4">
        <v>83.51</v>
      </c>
      <c r="I138" s="5">
        <v>69229.790000000008</v>
      </c>
      <c r="J138" s="4">
        <v>19.845532319391637</v>
      </c>
      <c r="K138" s="4">
        <v>19.083638025594151</v>
      </c>
      <c r="L138" s="4">
        <v>13.67274595333992</v>
      </c>
      <c r="M138" s="4">
        <v>12.63211112234467</v>
      </c>
      <c r="N138" s="4">
        <v>4.2080000000000002</v>
      </c>
      <c r="O138" s="4">
        <v>3.9012345679012435</v>
      </c>
      <c r="P138" s="4">
        <v>4.5144294096515383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4.5144294110615384</v>
      </c>
      <c r="AH138" t="str">
        <f t="shared" si="62"/>
        <v xml:space="preserve"> </v>
      </c>
      <c r="AI138">
        <f t="shared" si="46"/>
        <v>29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-4.2816700450435174</v>
      </c>
      <c r="AR138">
        <v>-6.9754942167880918</v>
      </c>
      <c r="AS138">
        <v>2.9816788408573824</v>
      </c>
      <c r="AT138">
        <v>4.2816700450435174</v>
      </c>
      <c r="AU138">
        <v>6.9754942167880918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9</v>
      </c>
      <c r="F139" s="3">
        <v>21</v>
      </c>
      <c r="G139" s="4">
        <v>70</v>
      </c>
      <c r="H139" s="4">
        <v>61.88</v>
      </c>
      <c r="I139" s="5">
        <v>40020.447805520002</v>
      </c>
      <c r="J139" s="4">
        <v>8.8248716486023948</v>
      </c>
      <c r="K139" s="4">
        <v>8.4709103353867228</v>
      </c>
      <c r="L139" s="4">
        <v>5.9368530888452309</v>
      </c>
      <c r="M139" s="4">
        <v>5.8774270538571161</v>
      </c>
      <c r="N139" s="4">
        <v>7.3049999999999997</v>
      </c>
      <c r="O139" s="4">
        <v>-6.839945280438825E-2</v>
      </c>
      <c r="P139" s="4">
        <v>2.6729153199741433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-0.53628235381210221</v>
      </c>
      <c r="W139" s="37" t="str">
        <f t="shared" si="56"/>
        <v/>
      </c>
      <c r="X139" s="37">
        <f t="shared" si="57"/>
        <v>-0.53550091880662454</v>
      </c>
      <c r="Y139" t="str">
        <f t="shared" si="41"/>
        <v xml:space="preserve"> </v>
      </c>
      <c r="Z139" s="1">
        <f t="shared" si="58"/>
        <v>20</v>
      </c>
      <c r="AA139" t="str">
        <f t="shared" si="42"/>
        <v xml:space="preserve"> </v>
      </c>
      <c r="AB139" s="1">
        <f t="shared" si="59"/>
        <v>14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2.6729153213941435</v>
      </c>
      <c r="AH139" t="str">
        <f t="shared" si="62"/>
        <v xml:space="preserve"> </v>
      </c>
      <c r="AI139">
        <f t="shared" si="46"/>
        <v>126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53.628235381210217</v>
      </c>
      <c r="AR139">
        <v>53.550091880662457</v>
      </c>
      <c r="AS139">
        <v>13.122171945701355</v>
      </c>
      <c r="AT139">
        <v>-53.628235381210217</v>
      </c>
      <c r="AU139">
        <v>-53.550091880662457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20</v>
      </c>
      <c r="D140" s="3">
        <v>0</v>
      </c>
      <c r="E140" s="3">
        <v>8</v>
      </c>
      <c r="F140" s="3">
        <v>28</v>
      </c>
      <c r="G140" s="4">
        <v>79</v>
      </c>
      <c r="H140" s="4">
        <v>61.7</v>
      </c>
      <c r="I140" s="5">
        <v>45707.774438900007</v>
      </c>
      <c r="J140" s="4">
        <v>16.271097046413502</v>
      </c>
      <c r="K140" s="4">
        <v>14.828166306176399</v>
      </c>
      <c r="L140" s="4">
        <v>11.06930864285207</v>
      </c>
      <c r="M140" s="4">
        <v>10.66616312700525</v>
      </c>
      <c r="N140" s="4">
        <v>3.7920000000000003</v>
      </c>
      <c r="O140" s="4">
        <v>-69.245742092457419</v>
      </c>
      <c r="P140" s="4">
        <v>1.9967585089141004</v>
      </c>
      <c r="Q140" s="36">
        <f t="shared" si="50"/>
        <v>71.428571430001426</v>
      </c>
      <c r="R140" t="str">
        <f t="shared" si="51"/>
        <v xml:space="preserve"> </v>
      </c>
      <c r="S140" s="37">
        <f t="shared" si="52"/>
        <v>0.28038898036030779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7</v>
      </c>
      <c r="AD140" s="1" t="str">
        <f t="shared" si="60"/>
        <v xml:space="preserve"> </v>
      </c>
      <c r="AE140">
        <f t="shared" si="44"/>
        <v>67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>
        <f t="shared" si="64"/>
        <v>-69.245742091027424</v>
      </c>
      <c r="AM140" t="str">
        <f t="shared" si="48"/>
        <v xml:space="preserve"> </v>
      </c>
      <c r="AN140">
        <f t="shared" si="49"/>
        <v>3</v>
      </c>
      <c r="AO140" t="s">
        <v>1212</v>
      </c>
      <c r="AP140" t="s">
        <v>1242</v>
      </c>
      <c r="AQ140">
        <v>14.500798156620597</v>
      </c>
      <c r="AR140">
        <v>13.39378594846149</v>
      </c>
      <c r="AS140">
        <v>28.038897893030779</v>
      </c>
      <c r="AT140">
        <v>-14.500798156620597</v>
      </c>
      <c r="AU140">
        <v>-13.39378594846149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188</v>
      </c>
      <c r="H141" s="4">
        <v>175.47</v>
      </c>
      <c r="I141" s="5">
        <v>55239.361163759997</v>
      </c>
      <c r="J141" s="4">
        <v>17.654693631150014</v>
      </c>
      <c r="K141" s="4">
        <v>18.578083642138697</v>
      </c>
      <c r="L141" s="4">
        <v>12.903212941273736</v>
      </c>
      <c r="M141" s="4">
        <v>14.078383787359433</v>
      </c>
      <c r="N141" s="4">
        <v>9.4450000000000003</v>
      </c>
      <c r="O141" s="4">
        <v>-4.9798792756539161</v>
      </c>
      <c r="P141" s="4">
        <v>1.8903516270587568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7.2304584044357467</v>
      </c>
      <c r="AR141">
        <v>-0.95467187701483436</v>
      </c>
      <c r="AS141">
        <v>7.1408217928990769</v>
      </c>
      <c r="AT141">
        <v>-7.2304584044357467</v>
      </c>
      <c r="AU141">
        <v>0.95467187701483436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12</v>
      </c>
      <c r="D142" s="3">
        <v>0</v>
      </c>
      <c r="E142" s="3">
        <v>12</v>
      </c>
      <c r="F142" s="3">
        <v>24</v>
      </c>
      <c r="G142" s="4">
        <v>92</v>
      </c>
      <c r="H142" s="4">
        <v>83.64</v>
      </c>
      <c r="I142" s="5">
        <v>26218.484680919999</v>
      </c>
      <c r="J142" s="4">
        <v>9.2297506069300379</v>
      </c>
      <c r="K142" s="4">
        <v>8.8125592666736914</v>
      </c>
      <c r="L142" s="4" t="s">
        <v>1238</v>
      </c>
      <c r="M142" s="4" t="s">
        <v>1238</v>
      </c>
      <c r="N142" s="4">
        <v>9.0619999999999994</v>
      </c>
      <c r="O142" s="4">
        <v>16.32862644415917</v>
      </c>
      <c r="P142" s="4">
        <v>2.1496891439502632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-0.51500731151996448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27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2.1496891454002633</v>
      </c>
      <c r="AH142" t="str">
        <f t="shared" si="62"/>
        <v xml:space="preserve"> </v>
      </c>
      <c r="AI142">
        <f t="shared" si="46"/>
        <v>173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51.500731151996447</v>
      </c>
      <c r="AR142" t="e">
        <v>#VALUE!</v>
      </c>
      <c r="AS142">
        <v>9.995217599234806</v>
      </c>
      <c r="AT142">
        <v>-51.500731151996447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6</v>
      </c>
      <c r="F143" s="3">
        <v>27</v>
      </c>
      <c r="G143" s="4">
        <v>175</v>
      </c>
      <c r="H143" s="4">
        <v>158.27000000000001</v>
      </c>
      <c r="I143" s="5">
        <v>40295.563682990003</v>
      </c>
      <c r="J143" s="4">
        <v>26.251451318626639</v>
      </c>
      <c r="K143" s="4">
        <v>23.807160048134776</v>
      </c>
      <c r="L143" s="4">
        <v>19.792435658749994</v>
      </c>
      <c r="M143" s="4">
        <v>18.425832311606541</v>
      </c>
      <c r="N143" s="4">
        <v>6.6480000000000006</v>
      </c>
      <c r="O143" s="4">
        <v>11.356783919598005</v>
      </c>
      <c r="P143" s="4">
        <v>0.80937638213179997</v>
      </c>
      <c r="Q143" s="36">
        <f t="shared" si="50"/>
        <v>70.370370371830361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70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-37.942643238529428</v>
      </c>
      <c r="AR143">
        <v>-54.855915086431793</v>
      </c>
      <c r="AS143">
        <v>10.57054400707651</v>
      </c>
      <c r="AT143">
        <v>37.942643238529428</v>
      </c>
      <c r="AU143">
        <v>54.855915086431793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11</v>
      </c>
      <c r="F144" s="3">
        <v>20</v>
      </c>
      <c r="G144" s="4">
        <v>110</v>
      </c>
      <c r="H144" s="4">
        <v>107.11</v>
      </c>
      <c r="I144" s="5">
        <v>14427.404881460001</v>
      </c>
      <c r="J144" s="4">
        <v>16.486070494074188</v>
      </c>
      <c r="K144" s="4">
        <v>15.898767997625056</v>
      </c>
      <c r="L144" s="4">
        <v>11.849353230786098</v>
      </c>
      <c r="M144" s="4">
        <v>11.587124713943831</v>
      </c>
      <c r="N144" s="4">
        <v>6.4969999999999999</v>
      </c>
      <c r="O144" s="4">
        <v>2.9635499207606877</v>
      </c>
      <c r="P144" s="4">
        <v>2.0866399029035572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2.0866399043735573</v>
      </c>
      <c r="AH144" t="str">
        <f t="shared" si="62"/>
        <v xml:space="preserve"> </v>
      </c>
      <c r="AI144">
        <f t="shared" si="46"/>
        <v>178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13.37118420741491</v>
      </c>
      <c r="AR144">
        <v>7.2907210930079458</v>
      </c>
      <c r="AS144">
        <v>2.6981607693025822</v>
      </c>
      <c r="AT144">
        <v>-13.37118420741491</v>
      </c>
      <c r="AU144">
        <v>-7.2907210930079458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2</v>
      </c>
      <c r="E145" s="3">
        <v>7</v>
      </c>
      <c r="F145" s="3">
        <v>20</v>
      </c>
      <c r="G145" s="4">
        <v>59</v>
      </c>
      <c r="H145" s="4">
        <v>55.38</v>
      </c>
      <c r="I145" s="5">
        <v>20425.927402140002</v>
      </c>
      <c r="J145" s="4">
        <v>13.226653928827323</v>
      </c>
      <c r="K145" s="4">
        <v>11.494396014943959</v>
      </c>
      <c r="L145" s="4">
        <v>10.168138981612968</v>
      </c>
      <c r="M145" s="4">
        <v>8.9125627431413772</v>
      </c>
      <c r="N145" s="4">
        <v>4.8180000000000005</v>
      </c>
      <c r="O145" s="4">
        <v>12.307692307692317</v>
      </c>
      <c r="P145" s="4">
        <v>1.244131455399061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-0.30498333901671237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91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30.498333901671238</v>
      </c>
      <c r="AR145">
        <v>20.444532756251011</v>
      </c>
      <c r="AS145">
        <v>6.5366558324304824</v>
      </c>
      <c r="AT145">
        <v>-30.498333901671238</v>
      </c>
      <c r="AU145">
        <v>-20.444532756251011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5</v>
      </c>
      <c r="F146" s="3">
        <v>24</v>
      </c>
      <c r="G146" s="4">
        <v>167</v>
      </c>
      <c r="H146" s="4">
        <v>161.51</v>
      </c>
      <c r="I146" s="5">
        <v>116009.59241273999</v>
      </c>
      <c r="J146" s="4">
        <v>35.387817703768619</v>
      </c>
      <c r="K146" s="4">
        <v>29.700257447591024</v>
      </c>
      <c r="L146" s="4">
        <v>26.007449747494402</v>
      </c>
      <c r="M146" s="4">
        <v>21.349549448248386</v>
      </c>
      <c r="N146" s="4">
        <v>4.5640000000000001</v>
      </c>
      <c r="O146" s="4">
        <v>0.97345132743361928</v>
      </c>
      <c r="P146" s="4">
        <v>0.44455451674818897</v>
      </c>
      <c r="Q146" s="36">
        <f t="shared" si="50"/>
        <v>75.000000001489994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55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-85.951209068483919</v>
      </c>
      <c r="AR146">
        <v>-103.48215344240197</v>
      </c>
      <c r="AS146">
        <v>3.3991703300105369</v>
      </c>
      <c r="AT146">
        <v>85.951209068483919</v>
      </c>
      <c r="AU146">
        <v>103.48215344240197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1</v>
      </c>
      <c r="E147" s="3">
        <v>8</v>
      </c>
      <c r="F147" s="3">
        <v>35</v>
      </c>
      <c r="G147" s="4">
        <v>160</v>
      </c>
      <c r="H147" s="4">
        <v>145.12</v>
      </c>
      <c r="I147" s="5">
        <v>261564.03969968</v>
      </c>
      <c r="J147" s="4">
        <v>25.490953802915861</v>
      </c>
      <c r="K147" s="4">
        <v>26.691189994482251</v>
      </c>
      <c r="L147" s="4">
        <v>18.706659046884067</v>
      </c>
      <c r="M147" s="4">
        <v>17.824105713210216</v>
      </c>
      <c r="N147" s="4">
        <v>5.4370000000000003</v>
      </c>
      <c r="O147" s="4">
        <v>-5.7712305025996562</v>
      </c>
      <c r="P147" s="4">
        <v>1.2775633958103638</v>
      </c>
      <c r="Q147" s="36">
        <f t="shared" si="50"/>
        <v>74.28571428721429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>
        <f t="shared" si="44"/>
        <v>56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-33.946481798912373</v>
      </c>
      <c r="AR147">
        <v>-46.360804443714528</v>
      </c>
      <c r="AS147">
        <v>10.253583241455333</v>
      </c>
      <c r="AT147">
        <v>33.946481798912373</v>
      </c>
      <c r="AU147">
        <v>46.360804443714528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34</v>
      </c>
      <c r="H148" s="4">
        <v>32.770000000000003</v>
      </c>
      <c r="I148" s="5">
        <v>22093.886493816266</v>
      </c>
      <c r="J148" s="4">
        <v>8.7690660957987703</v>
      </c>
      <c r="K148" s="4">
        <v>8.3746486072067476</v>
      </c>
      <c r="L148" s="4">
        <v>8.4938688665095352</v>
      </c>
      <c r="M148" s="4">
        <v>8.4456110755194178</v>
      </c>
      <c r="N148" s="4">
        <v>3.7370000000000001</v>
      </c>
      <c r="O148" s="4">
        <v>77.109004739336513</v>
      </c>
      <c r="P148" s="4">
        <v>1.1290814769606345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>
        <f t="shared" si="55"/>
        <v>-0.53921474995572316</v>
      </c>
      <c r="W148" s="37" t="str">
        <f t="shared" si="56"/>
        <v/>
      </c>
      <c r="X148" s="37">
        <f t="shared" si="57"/>
        <v>-0.33544013550146479</v>
      </c>
      <c r="Y148" t="str">
        <f t="shared" si="41"/>
        <v xml:space="preserve"> </v>
      </c>
      <c r="Z148" s="1">
        <f t="shared" si="58"/>
        <v>19</v>
      </c>
      <c r="AA148" t="str">
        <f t="shared" si="42"/>
        <v xml:space="preserve"> </v>
      </c>
      <c r="AB148" s="1">
        <f t="shared" si="59"/>
        <v>58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77.109004740846515</v>
      </c>
      <c r="AL148" t="str">
        <f t="shared" si="64"/>
        <v xml:space="preserve"> </v>
      </c>
      <c r="AM148">
        <f t="shared" si="48"/>
        <v>5</v>
      </c>
      <c r="AN148" t="str">
        <f t="shared" si="49"/>
        <v xml:space="preserve"> </v>
      </c>
      <c r="AO148" t="s">
        <v>615</v>
      </c>
      <c r="AP148" t="s">
        <v>1262</v>
      </c>
      <c r="AQ148">
        <v>53.921474995572318</v>
      </c>
      <c r="AR148">
        <v>33.544013550146481</v>
      </c>
      <c r="AS148">
        <v>3.7534330180042597</v>
      </c>
      <c r="AT148">
        <v>-53.921474995572318</v>
      </c>
      <c r="AU148">
        <v>-33.544013550146481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30</v>
      </c>
      <c r="H149" s="4">
        <v>30.6</v>
      </c>
      <c r="I149" s="5">
        <v>22093.886493816266</v>
      </c>
      <c r="J149" s="4">
        <v>8.1883864062081884</v>
      </c>
      <c r="K149" s="4">
        <v>7.8200868898543314</v>
      </c>
      <c r="L149" s="4">
        <v>8.4938688665095352</v>
      </c>
      <c r="M149" s="4">
        <v>8.4456110755194178</v>
      </c>
      <c r="N149" s="4">
        <v>3.7370000000000001</v>
      </c>
      <c r="O149" s="4">
        <v>77.109004739336513</v>
      </c>
      <c r="P149" s="4">
        <v>6.0457516339869279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-0.56972753581462099</v>
      </c>
      <c r="W149" s="37" t="str">
        <f t="shared" si="56"/>
        <v/>
      </c>
      <c r="X149" s="37">
        <f t="shared" si="57"/>
        <v>-0.33544013550146479</v>
      </c>
      <c r="Y149" t="str">
        <f t="shared" si="41"/>
        <v xml:space="preserve"> </v>
      </c>
      <c r="Z149" s="1">
        <f t="shared" si="58"/>
        <v>14</v>
      </c>
      <c r="AA149" t="str">
        <f t="shared" si="42"/>
        <v xml:space="preserve"> </v>
      </c>
      <c r="AB149" s="1">
        <f t="shared" si="59"/>
        <v>58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6.0457516355069281</v>
      </c>
      <c r="AH149" t="str">
        <f t="shared" si="62"/>
        <v xml:space="preserve"> </v>
      </c>
      <c r="AI149">
        <f t="shared" si="46"/>
        <v>9</v>
      </c>
      <c r="AJ149" t="str">
        <f t="shared" si="47"/>
        <v xml:space="preserve"> </v>
      </c>
      <c r="AK149">
        <f t="shared" si="63"/>
        <v>77.109004740856506</v>
      </c>
      <c r="AL149" t="str">
        <f t="shared" si="64"/>
        <v xml:space="preserve"> </v>
      </c>
      <c r="AM149">
        <f t="shared" si="48"/>
        <v>4</v>
      </c>
      <c r="AN149" t="str">
        <f t="shared" si="49"/>
        <v xml:space="preserve"> </v>
      </c>
      <c r="AO149" t="s">
        <v>673</v>
      </c>
      <c r="AP149" t="s">
        <v>1262</v>
      </c>
      <c r="AQ149">
        <v>56.972753581462101</v>
      </c>
      <c r="AR149">
        <v>33.544013550146481</v>
      </c>
      <c r="AS149">
        <v>-1.9607843137254943</v>
      </c>
      <c r="AT149">
        <v>-56.972753581462101</v>
      </c>
      <c r="AU149">
        <v>-33.544013550146481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35.4283447265625</v>
      </c>
      <c r="H150" s="4">
        <v>36.82</v>
      </c>
      <c r="I150" s="5">
        <v>19253.0441593</v>
      </c>
      <c r="J150" s="4">
        <v>14.622716441620332</v>
      </c>
      <c r="K150" s="4">
        <v>18.111165764879491</v>
      </c>
      <c r="L150" s="4">
        <v>13.436404528757446</v>
      </c>
      <c r="M150" s="4">
        <v>13.796424082216054</v>
      </c>
      <c r="N150" s="4">
        <v>2.5180000000000002</v>
      </c>
      <c r="O150" s="4">
        <v>-15.729585006693434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23.162489844765755</v>
      </c>
      <c r="AR150">
        <v>-5.126360122957152</v>
      </c>
      <c r="AS150">
        <v>-3.7796177985809365</v>
      </c>
      <c r="AT150">
        <v>-23.162489844765755</v>
      </c>
      <c r="AU150">
        <v>5.126360122957152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0</v>
      </c>
      <c r="E151" s="3">
        <v>8</v>
      </c>
      <c r="F151" s="3">
        <v>21</v>
      </c>
      <c r="G151" s="4">
        <v>133</v>
      </c>
      <c r="H151" s="4">
        <v>123.67</v>
      </c>
      <c r="I151" s="5">
        <v>26943.28898763</v>
      </c>
      <c r="J151" s="4" t="s">
        <v>1238</v>
      </c>
      <c r="K151" s="4" t="s">
        <v>1238</v>
      </c>
      <c r="L151" s="4">
        <v>21.311951758189046</v>
      </c>
      <c r="M151" s="4">
        <v>20.298891332941654</v>
      </c>
      <c r="N151" s="4">
        <v>1.3720000000000001</v>
      </c>
      <c r="O151" s="4">
        <v>28.826291079812222</v>
      </c>
      <c r="P151" s="4">
        <v>3.7300881377860442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3.7300881393260443</v>
      </c>
      <c r="AH151" t="str">
        <f t="shared" si="62"/>
        <v xml:space="preserve"> </v>
      </c>
      <c r="AI151">
        <f t="shared" si="46"/>
        <v>51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-66.744601255441708</v>
      </c>
      <c r="AS151">
        <v>7.5442710439071803</v>
      </c>
      <c r="AT151" t="e">
        <v>#VALUE!</v>
      </c>
      <c r="AU151">
        <v>66.744601255441708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10</v>
      </c>
      <c r="D152" s="3">
        <v>2</v>
      </c>
      <c r="E152" s="3">
        <v>13</v>
      </c>
      <c r="F152" s="3">
        <v>25</v>
      </c>
      <c r="G152" s="4">
        <v>101</v>
      </c>
      <c r="H152" s="4">
        <v>91.08</v>
      </c>
      <c r="I152" s="5">
        <v>21555.202830480001</v>
      </c>
      <c r="J152" s="4">
        <v>16.578085183836912</v>
      </c>
      <c r="K152" s="4">
        <v>19.223300970873783</v>
      </c>
      <c r="L152" s="4">
        <v>12.660824149628976</v>
      </c>
      <c r="M152" s="4">
        <v>13.830523043783831</v>
      </c>
      <c r="N152" s="4">
        <v>4.7380000000000004</v>
      </c>
      <c r="O152" s="4">
        <v>-13.064220183486233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12.887677624537442</v>
      </c>
      <c r="AR152">
        <v>0.9417767856968795</v>
      </c>
      <c r="AS152">
        <v>10.891523935002191</v>
      </c>
      <c r="AT152">
        <v>-12.887677624537442</v>
      </c>
      <c r="AU152">
        <v>-0.9417767856968795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119</v>
      </c>
      <c r="H153" s="4">
        <v>119.6</v>
      </c>
      <c r="I153" s="5">
        <v>17373.859765600002</v>
      </c>
      <c r="J153" s="4">
        <v>20.451436388508892</v>
      </c>
      <c r="K153" s="4">
        <v>18.987140816002537</v>
      </c>
      <c r="L153" s="4">
        <v>15.249536921885015</v>
      </c>
      <c r="M153" s="4">
        <v>14.161626657362177</v>
      </c>
      <c r="N153" s="4">
        <v>5.8479999999999999</v>
      </c>
      <c r="O153" s="4">
        <v>17.665995975855132</v>
      </c>
      <c r="P153" s="4">
        <v>1.7165551839464883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-7.4654943535956031</v>
      </c>
      <c r="AR153">
        <v>-19.312298667943395</v>
      </c>
      <c r="AS153">
        <v>-0.50167224080267525</v>
      </c>
      <c r="AT153">
        <v>7.4654943535956031</v>
      </c>
      <c r="AU153">
        <v>19.312298667943395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11</v>
      </c>
      <c r="D154" s="3">
        <v>1</v>
      </c>
      <c r="E154" s="3">
        <v>14</v>
      </c>
      <c r="F154" s="3">
        <v>26</v>
      </c>
      <c r="G154" s="4">
        <v>58</v>
      </c>
      <c r="H154" s="4">
        <v>52.48</v>
      </c>
      <c r="I154" s="5">
        <v>39003.766074879997</v>
      </c>
      <c r="J154" s="4">
        <v>15.015736766809727</v>
      </c>
      <c r="K154" s="4">
        <v>13.23247604639435</v>
      </c>
      <c r="L154" s="4">
        <v>7.8811274296372416</v>
      </c>
      <c r="M154" s="4">
        <v>7.3843923677462699</v>
      </c>
      <c r="N154" s="4">
        <v>3.4950000000000001</v>
      </c>
      <c r="O154" s="4">
        <v>-34.489222118088101</v>
      </c>
      <c r="P154" s="4">
        <v>5.5087652439024399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-0.38338099409725157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41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5.5087652454724401</v>
      </c>
      <c r="AH154" t="str">
        <f t="shared" si="62"/>
        <v xml:space="preserve"> </v>
      </c>
      <c r="AI154">
        <f t="shared" si="46"/>
        <v>15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21.097298787514607</v>
      </c>
      <c r="AR154">
        <v>38.33809940972516</v>
      </c>
      <c r="AS154">
        <v>10.518292682926834</v>
      </c>
      <c r="AT154">
        <v>-21.097298787514607</v>
      </c>
      <c r="AU154">
        <v>-38.33809940972516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0</v>
      </c>
      <c r="E155" s="3">
        <v>8</v>
      </c>
      <c r="F155" s="3">
        <v>17</v>
      </c>
      <c r="G155" s="4">
        <v>37</v>
      </c>
      <c r="H155" s="4">
        <v>35.39</v>
      </c>
      <c r="I155" s="5">
        <v>13008.326082080001</v>
      </c>
      <c r="J155" s="4" t="s">
        <v>1238</v>
      </c>
      <c r="K155" s="4" t="s">
        <v>1238</v>
      </c>
      <c r="L155" s="4">
        <v>25.928759485318377</v>
      </c>
      <c r="M155" s="4">
        <v>24.467643212951433</v>
      </c>
      <c r="N155" s="4">
        <v>0.87</v>
      </c>
      <c r="O155" s="4">
        <v>84.71337579617834</v>
      </c>
      <c r="P155" s="4">
        <v>2.647640576434021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2.6476405780140211</v>
      </c>
      <c r="AH155" t="str">
        <f t="shared" si="62"/>
        <v xml:space="preserve"> </v>
      </c>
      <c r="AI155">
        <f t="shared" si="46"/>
        <v>129</v>
      </c>
      <c r="AJ155" t="str">
        <f t="shared" si="47"/>
        <v xml:space="preserve"> </v>
      </c>
      <c r="AK155">
        <f t="shared" si="63"/>
        <v>84.713375797758346</v>
      </c>
      <c r="AL155" t="str">
        <f t="shared" si="64"/>
        <v xml:space="preserve"> </v>
      </c>
      <c r="AM155">
        <f t="shared" si="48"/>
        <v>1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-102.8664812347082</v>
      </c>
      <c r="AS155">
        <v>4.5493077140435156</v>
      </c>
      <c r="AT155" t="e">
        <v>#VALUE!</v>
      </c>
      <c r="AU155">
        <v>102.8664812347082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14</v>
      </c>
      <c r="D156" s="3">
        <v>2</v>
      </c>
      <c r="E156" s="3">
        <v>14</v>
      </c>
      <c r="F156" s="3">
        <v>30</v>
      </c>
      <c r="G156" s="4">
        <v>126</v>
      </c>
      <c r="H156" s="4">
        <v>113.01</v>
      </c>
      <c r="I156" s="5">
        <v>13731.855948960001</v>
      </c>
      <c r="J156" s="4">
        <v>19.514764289414607</v>
      </c>
      <c r="K156" s="4">
        <v>17.682678767016117</v>
      </c>
      <c r="L156" s="4">
        <v>16.124794037172371</v>
      </c>
      <c r="M156" s="4">
        <v>15.058615588197407</v>
      </c>
      <c r="N156" s="4">
        <v>6.391</v>
      </c>
      <c r="O156" s="4">
        <v>9.8109965635738767</v>
      </c>
      <c r="P156" s="4">
        <v>3.1218476241040616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3.1218476256940617</v>
      </c>
      <c r="AH156" t="str">
        <f t="shared" si="62"/>
        <v xml:space="preserve"> </v>
      </c>
      <c r="AI156">
        <f t="shared" si="46"/>
        <v>79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-2.5435940887836184</v>
      </c>
      <c r="AR156">
        <v>-26.160305849101718</v>
      </c>
      <c r="AS156">
        <v>11.494558003716481</v>
      </c>
      <c r="AT156">
        <v>2.5435940887836184</v>
      </c>
      <c r="AU156">
        <v>26.160305849101718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7</v>
      </c>
      <c r="D157" s="3">
        <v>0</v>
      </c>
      <c r="E157" s="3">
        <v>9</v>
      </c>
      <c r="F157" s="3">
        <v>16</v>
      </c>
      <c r="G157" s="4">
        <v>138</v>
      </c>
      <c r="H157" s="4">
        <v>132.91999999999999</v>
      </c>
      <c r="I157" s="5">
        <v>25534.605771479997</v>
      </c>
      <c r="J157" s="4">
        <v>21.321783766442088</v>
      </c>
      <c r="K157" s="4">
        <v>20.127195639006661</v>
      </c>
      <c r="L157" s="4">
        <v>13.864310656934306</v>
      </c>
      <c r="M157" s="4">
        <v>12.102120731085705</v>
      </c>
      <c r="N157" s="4">
        <v>6.234</v>
      </c>
      <c r="O157" s="4">
        <v>-1.047619047619045</v>
      </c>
      <c r="P157" s="4">
        <v>3.0815528137225403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3.0815528153225404</v>
      </c>
      <c r="AH157" t="str">
        <f t="shared" si="62"/>
        <v xml:space="preserve"> </v>
      </c>
      <c r="AI157">
        <f t="shared" si="46"/>
        <v>83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-12.038880273887242</v>
      </c>
      <c r="AR157">
        <v>-8.4742954752504485</v>
      </c>
      <c r="AS157">
        <v>3.8218477279566843</v>
      </c>
      <c r="AT157">
        <v>12.038880273887242</v>
      </c>
      <c r="AU157">
        <v>8.4742954752504485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7</v>
      </c>
      <c r="D158" s="3">
        <v>1</v>
      </c>
      <c r="E158" s="3">
        <v>12</v>
      </c>
      <c r="F158" s="3">
        <v>20</v>
      </c>
      <c r="G158" s="4">
        <v>95.5</v>
      </c>
      <c r="H158" s="4">
        <v>93.18</v>
      </c>
      <c r="I158" s="5">
        <v>67931.28264024001</v>
      </c>
      <c r="J158" s="4">
        <v>18.550666932112286</v>
      </c>
      <c r="K158" s="4">
        <v>18.114307931570764</v>
      </c>
      <c r="L158" s="4">
        <v>12.94857731602526</v>
      </c>
      <c r="M158" s="4">
        <v>12.172066006789629</v>
      </c>
      <c r="N158" s="4">
        <v>5.0229999999999997</v>
      </c>
      <c r="O158" s="4">
        <v>6.4194915254237275</v>
      </c>
      <c r="P158" s="4">
        <v>4.1961794376475634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4.1961794392575635</v>
      </c>
      <c r="AH158" t="str">
        <f t="shared" si="62"/>
        <v xml:space="preserve"> </v>
      </c>
      <c r="AI158">
        <f t="shared" si="46"/>
        <v>41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2.5224167839638545</v>
      </c>
      <c r="AR158">
        <v>-1.309602512414676</v>
      </c>
      <c r="AS158">
        <v>2.4898046791156814</v>
      </c>
      <c r="AT158">
        <v>-2.5224167839638545</v>
      </c>
      <c r="AU158">
        <v>1.309602512414676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11</v>
      </c>
      <c r="F159" s="3">
        <v>14</v>
      </c>
      <c r="G159" s="4">
        <v>74.5</v>
      </c>
      <c r="H159" s="4">
        <v>78.989999999999995</v>
      </c>
      <c r="I159" s="5">
        <v>10119.55076604</v>
      </c>
      <c r="J159" s="4">
        <v>15.254924681344148</v>
      </c>
      <c r="K159" s="4">
        <v>14.245266005410279</v>
      </c>
      <c r="L159" s="4">
        <v>9.2425448901039235</v>
      </c>
      <c r="M159" s="4">
        <v>9.9859591209609828</v>
      </c>
      <c r="N159" s="4">
        <v>5.1779999999999999</v>
      </c>
      <c r="O159" s="4">
        <v>45.042016806722671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19.84044587065592</v>
      </c>
      <c r="AR159">
        <v>27.686376181209237</v>
      </c>
      <c r="AS159">
        <v>-5.6842638308646549</v>
      </c>
      <c r="AT159">
        <v>-19.84044587065592</v>
      </c>
      <c r="AU159">
        <v>-27.686376181209237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19</v>
      </c>
      <c r="D160" s="3">
        <v>1</v>
      </c>
      <c r="E160" s="3">
        <v>12</v>
      </c>
      <c r="F160" s="3">
        <v>32</v>
      </c>
      <c r="G160" s="4">
        <v>30</v>
      </c>
      <c r="H160" s="4">
        <v>26.44</v>
      </c>
      <c r="I160" s="5">
        <v>10155.604000000001</v>
      </c>
      <c r="J160" s="4">
        <v>20.276073619631902</v>
      </c>
      <c r="K160" s="4">
        <v>15.117209834190966</v>
      </c>
      <c r="L160" s="4">
        <v>5.0661090071855881</v>
      </c>
      <c r="M160" s="4">
        <v>5.1793705901333924</v>
      </c>
      <c r="N160" s="4">
        <v>1.304</v>
      </c>
      <c r="O160" s="4">
        <v>2.677165354330711</v>
      </c>
      <c r="P160" s="4">
        <v>1.4145234493192131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-0.60362789109863124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8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-6.5440213435546069</v>
      </c>
      <c r="AR160">
        <v>60.362789109863122</v>
      </c>
      <c r="AS160">
        <v>13.464447806354007</v>
      </c>
      <c r="AT160">
        <v>6.5440213435546069</v>
      </c>
      <c r="AU160">
        <v>-60.362789109863122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1</v>
      </c>
      <c r="E161" s="3">
        <v>8</v>
      </c>
      <c r="F161" s="3">
        <v>15</v>
      </c>
      <c r="G161" s="4">
        <v>39</v>
      </c>
      <c r="H161" s="4">
        <v>35.340000000000003</v>
      </c>
      <c r="I161" s="5">
        <v>9046.95260418</v>
      </c>
      <c r="J161" s="4">
        <v>4.2722437137330758</v>
      </c>
      <c r="K161" s="4">
        <v>6.5408106607440315</v>
      </c>
      <c r="L161" s="4">
        <v>3.6157520780589532</v>
      </c>
      <c r="M161" s="4">
        <v>4.76588347212265</v>
      </c>
      <c r="N161" s="4">
        <v>5.4030000000000005</v>
      </c>
      <c r="O161" s="4">
        <v>-35.215827338129493</v>
      </c>
      <c r="P161" s="4">
        <v>2.3486134691567626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-0.77550780591952329</v>
      </c>
      <c r="W161" s="37" t="str">
        <f t="shared" si="56"/>
        <v/>
      </c>
      <c r="X161" s="37">
        <f t="shared" si="57"/>
        <v>-0.71710374285038925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3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2.3486134707967627</v>
      </c>
      <c r="AH161" t="str">
        <f t="shared" si="62"/>
        <v xml:space="preserve"> </v>
      </c>
      <c r="AI161">
        <f t="shared" si="46"/>
        <v>156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77.550780591952332</v>
      </c>
      <c r="AR161">
        <v>71.710374285038924</v>
      </c>
      <c r="AS161">
        <v>10.356536502546687</v>
      </c>
      <c r="AT161">
        <v>-77.550780591952332</v>
      </c>
      <c r="AU161">
        <v>-71.710374285038924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23</v>
      </c>
      <c r="D162" s="3">
        <v>0</v>
      </c>
      <c r="E162" s="3">
        <v>12</v>
      </c>
      <c r="F162" s="3">
        <v>35</v>
      </c>
      <c r="G162" s="4">
        <v>110</v>
      </c>
      <c r="H162" s="4">
        <v>111.26</v>
      </c>
      <c r="I162" s="5">
        <v>32485.573860379998</v>
      </c>
      <c r="J162" s="4">
        <v>28.368179500254971</v>
      </c>
      <c r="K162" s="4">
        <v>23.687460080902703</v>
      </c>
      <c r="L162" s="4">
        <v>18.883229057591624</v>
      </c>
      <c r="M162" s="4">
        <v>16.378005218742743</v>
      </c>
      <c r="N162" s="4">
        <v>4.6970000000000001</v>
      </c>
      <c r="O162" s="4">
        <v>10.517647058823531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-49.065345631144176</v>
      </c>
      <c r="AR162">
        <v>-47.742287301932215</v>
      </c>
      <c r="AS162">
        <v>-1.1324824734855299</v>
      </c>
      <c r="AT162">
        <v>49.065345631144176</v>
      </c>
      <c r="AU162">
        <v>47.742287301932215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3</v>
      </c>
      <c r="E163" s="3">
        <v>23</v>
      </c>
      <c r="F163" s="3">
        <v>35</v>
      </c>
      <c r="G163" s="4">
        <v>40</v>
      </c>
      <c r="H163" s="4">
        <v>35.92</v>
      </c>
      <c r="I163" s="5">
        <v>29221.819939680001</v>
      </c>
      <c r="J163" s="4">
        <v>12.962829303500543</v>
      </c>
      <c r="K163" s="4">
        <v>12.394755003450655</v>
      </c>
      <c r="L163" s="4">
        <v>9.1906632788772864</v>
      </c>
      <c r="M163" s="4">
        <v>8.9189183417534803</v>
      </c>
      <c r="N163" s="4">
        <v>2.7709999999999999</v>
      </c>
      <c r="O163" s="4">
        <v>19.439655172413797</v>
      </c>
      <c r="P163" s="4">
        <v>1.6314031180400888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-0.31884644537501439</v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>
        <f t="shared" si="58"/>
        <v>90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31.884644537501437</v>
      </c>
      <c r="AR163">
        <v>28.092297641366038</v>
      </c>
      <c r="AS163">
        <v>11.358574610244986</v>
      </c>
      <c r="AT163">
        <v>-31.884644537501437</v>
      </c>
      <c r="AU163">
        <v>-28.092297641366038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1</v>
      </c>
      <c r="E164" s="3">
        <v>15</v>
      </c>
      <c r="F164" s="3">
        <v>22</v>
      </c>
      <c r="G164" s="4">
        <v>202</v>
      </c>
      <c r="H164" s="4">
        <v>193</v>
      </c>
      <c r="I164" s="5">
        <v>55631.165147</v>
      </c>
      <c r="J164" s="4">
        <v>32.912687585266028</v>
      </c>
      <c r="K164" s="4">
        <v>29.642144063891873</v>
      </c>
      <c r="L164" s="4">
        <v>19.294862546520779</v>
      </c>
      <c r="M164" s="4">
        <v>17.963340037803381</v>
      </c>
      <c r="N164" s="4">
        <v>5.8639999999999999</v>
      </c>
      <c r="O164" s="4">
        <v>11.695238095238093</v>
      </c>
      <c r="P164" s="4">
        <v>1.044041450777202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-72.945223732226182</v>
      </c>
      <c r="AR164">
        <v>-50.962905608207464</v>
      </c>
      <c r="AS164">
        <v>4.663212435233155</v>
      </c>
      <c r="AT164">
        <v>72.945223732226182</v>
      </c>
      <c r="AU164">
        <v>50.962905608207464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8</v>
      </c>
      <c r="E165" s="3">
        <v>8</v>
      </c>
      <c r="F165" s="3">
        <v>18</v>
      </c>
      <c r="G165" s="4">
        <v>89</v>
      </c>
      <c r="H165" s="4">
        <v>89.17</v>
      </c>
      <c r="I165" s="5">
        <v>29642.819481360002</v>
      </c>
      <c r="J165" s="4">
        <v>20.722751568673019</v>
      </c>
      <c r="K165" s="4">
        <v>19.740978525570068</v>
      </c>
      <c r="L165" s="4">
        <v>11.834668901346587</v>
      </c>
      <c r="M165" s="4">
        <v>11.164146506988464</v>
      </c>
      <c r="N165" s="4">
        <v>4.3029999999999999</v>
      </c>
      <c r="O165" s="4">
        <v>-0.62355658198614627</v>
      </c>
      <c r="P165" s="4">
        <v>3.4372546820679601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3.4372546837479603</v>
      </c>
      <c r="AH165" t="str">
        <f t="shared" si="62"/>
        <v xml:space="preserve"> </v>
      </c>
      <c r="AI165">
        <f t="shared" si="46"/>
        <v>62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-8.891165363107433</v>
      </c>
      <c r="AR165">
        <v>7.4056112112325216</v>
      </c>
      <c r="AS165">
        <v>-0.19064707861388142</v>
      </c>
      <c r="AT165">
        <v>8.891165363107433</v>
      </c>
      <c r="AU165">
        <v>-7.4056112112325216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10</v>
      </c>
      <c r="D166" s="3">
        <v>2</v>
      </c>
      <c r="E166" s="3">
        <v>8</v>
      </c>
      <c r="F166" s="3">
        <v>20</v>
      </c>
      <c r="G166" s="4">
        <v>151</v>
      </c>
      <c r="H166" s="4">
        <v>151.02000000000001</v>
      </c>
      <c r="I166" s="5">
        <v>18286.012651680001</v>
      </c>
      <c r="J166" s="4">
        <v>27.069367270120097</v>
      </c>
      <c r="K166" s="4">
        <v>26.374432413552221</v>
      </c>
      <c r="L166" s="4">
        <v>18.23041105683712</v>
      </c>
      <c r="M166" s="4">
        <v>16.804686105884674</v>
      </c>
      <c r="N166" s="4">
        <v>5.5789999999999997</v>
      </c>
      <c r="O166" s="4">
        <v>-3.6442141623488826</v>
      </c>
      <c r="P166" s="4">
        <v>1.0601244868229371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-42.240519455982948</v>
      </c>
      <c r="AR166">
        <v>-42.6346426120761</v>
      </c>
      <c r="AS166">
        <v>-1.3243279035890509E-2</v>
      </c>
      <c r="AT166">
        <v>42.240519455982948</v>
      </c>
      <c r="AU166">
        <v>42.6346426120761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80</v>
      </c>
      <c r="H167" s="4">
        <v>76.56</v>
      </c>
      <c r="I167" s="5">
        <v>27454.502895600002</v>
      </c>
      <c r="J167" s="4">
        <v>16.16554054054054</v>
      </c>
      <c r="K167" s="4">
        <v>16.697928026172303</v>
      </c>
      <c r="L167" s="4">
        <v>11.264182411182295</v>
      </c>
      <c r="M167" s="4">
        <v>9.5002461931427451</v>
      </c>
      <c r="N167" s="4">
        <v>4.7359999999999998</v>
      </c>
      <c r="O167" s="4">
        <v>14.120481927710829</v>
      </c>
      <c r="P167" s="4">
        <v>3.339864158829676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3.3398641605296762</v>
      </c>
      <c r="AH167" t="str">
        <f t="shared" si="62"/>
        <v xml:space="preserve"> </v>
      </c>
      <c r="AI167">
        <f t="shared" si="46"/>
        <v>68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15.05546247801025</v>
      </c>
      <c r="AR167">
        <v>11.869094584476814</v>
      </c>
      <c r="AS167">
        <v>4.4932079414838011</v>
      </c>
      <c r="AT167">
        <v>-15.05546247801025</v>
      </c>
      <c r="AU167">
        <v>-11.869094584476814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17</v>
      </c>
      <c r="D168" s="3">
        <v>2</v>
      </c>
      <c r="E168" s="3">
        <v>7</v>
      </c>
      <c r="F168" s="3">
        <v>26</v>
      </c>
      <c r="G168" s="4">
        <v>210</v>
      </c>
      <c r="H168" s="4">
        <v>217.94</v>
      </c>
      <c r="I168" s="5">
        <v>78417.765740820003</v>
      </c>
      <c r="J168" s="4" t="s">
        <v>1238</v>
      </c>
      <c r="K168" s="4">
        <v>36.475313807531379</v>
      </c>
      <c r="L168" s="4">
        <v>26.45520979388586</v>
      </c>
      <c r="M168" s="4">
        <v>23.484072722830756</v>
      </c>
      <c r="N168" s="4">
        <v>5.9750000000000005</v>
      </c>
      <c r="O168" s="4">
        <v>11.891385767790275</v>
      </c>
      <c r="P168" s="4">
        <v>0.84564559052950361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-106.98542574898337</v>
      </c>
      <c r="AS168">
        <v>-3.6432045517114764</v>
      </c>
      <c r="AT168" t="e">
        <v>#VALUE!</v>
      </c>
      <c r="AU168">
        <v>106.98542574898337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11</v>
      </c>
      <c r="D169" s="3">
        <v>0</v>
      </c>
      <c r="E169" s="3">
        <v>8</v>
      </c>
      <c r="F169" s="3">
        <v>19</v>
      </c>
      <c r="G169" s="4">
        <v>85</v>
      </c>
      <c r="H169" s="4">
        <v>76.930000000000007</v>
      </c>
      <c r="I169" s="5">
        <v>10460.881009950002</v>
      </c>
      <c r="J169" s="4">
        <v>10.91825149020721</v>
      </c>
      <c r="K169" s="4">
        <v>9.9226106023474792</v>
      </c>
      <c r="L169" s="4">
        <v>8.3773749704059384</v>
      </c>
      <c r="M169" s="4">
        <v>8.0323354552121042</v>
      </c>
      <c r="N169" s="4">
        <v>7.0460000000000003</v>
      </c>
      <c r="O169" s="4">
        <v>-14.073170731707307</v>
      </c>
      <c r="P169" s="4">
        <v>3.4004939555440012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-0.42628220747797207</v>
      </c>
      <c r="W169" s="37" t="str">
        <f t="shared" si="56"/>
        <v/>
      </c>
      <c r="X169" s="37">
        <f t="shared" si="57"/>
        <v>-0.34455461195809589</v>
      </c>
      <c r="Y169" t="str">
        <f t="shared" si="41"/>
        <v xml:space="preserve"> </v>
      </c>
      <c r="Z169" s="1">
        <f t="shared" si="58"/>
        <v>53</v>
      </c>
      <c r="AA169" t="str">
        <f t="shared" si="42"/>
        <v xml:space="preserve"> </v>
      </c>
      <c r="AB169" s="1">
        <f t="shared" si="59"/>
        <v>49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3.4004939572640014</v>
      </c>
      <c r="AH169" t="str">
        <f t="shared" si="62"/>
        <v xml:space="preserve"> </v>
      </c>
      <c r="AI169">
        <f t="shared" si="46"/>
        <v>64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42.628220747797208</v>
      </c>
      <c r="AR169">
        <v>34.45546119580959</v>
      </c>
      <c r="AS169">
        <v>10.490055894969451</v>
      </c>
      <c r="AT169">
        <v>-42.628220747797208</v>
      </c>
      <c r="AU169">
        <v>-34.45546119580959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11</v>
      </c>
      <c r="D170" s="3">
        <v>1</v>
      </c>
      <c r="E170" s="3">
        <v>15</v>
      </c>
      <c r="F170" s="3">
        <v>27</v>
      </c>
      <c r="G170" s="4">
        <v>79</v>
      </c>
      <c r="H170" s="4">
        <v>77.87</v>
      </c>
      <c r="I170" s="5">
        <v>47434.809131449998</v>
      </c>
      <c r="J170" s="4">
        <v>21.469534050179213</v>
      </c>
      <c r="K170" s="4">
        <v>21.340093176212662</v>
      </c>
      <c r="L170" s="4">
        <v>13.269418806959298</v>
      </c>
      <c r="M170" s="4">
        <v>13.378868803173967</v>
      </c>
      <c r="N170" s="4">
        <v>3.649</v>
      </c>
      <c r="O170" s="4">
        <v>-1.829432337906916</v>
      </c>
      <c r="P170" s="4">
        <v>2.5748041607807886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2.5748041625107887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139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-12.81525886075341</v>
      </c>
      <c r="AR170">
        <v>-3.8198646920126089</v>
      </c>
      <c r="AS170">
        <v>1.4511365095672302</v>
      </c>
      <c r="AT170">
        <v>12.81525886075341</v>
      </c>
      <c r="AU170">
        <v>3.8198646920126089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5</v>
      </c>
      <c r="F171" s="3">
        <v>36</v>
      </c>
      <c r="G171" s="4">
        <v>97</v>
      </c>
      <c r="H171" s="4">
        <v>87.02</v>
      </c>
      <c r="I171" s="5">
        <v>50625.1115469</v>
      </c>
      <c r="J171" s="4">
        <v>18.031496062992122</v>
      </c>
      <c r="K171" s="4">
        <v>16.721752498078402</v>
      </c>
      <c r="L171" s="4">
        <v>7.0269028837911742</v>
      </c>
      <c r="M171" s="4">
        <v>6.3323112574521971</v>
      </c>
      <c r="N171" s="4">
        <v>4.8260000000000005</v>
      </c>
      <c r="O171" s="4">
        <v>-12.888086642599269</v>
      </c>
      <c r="P171" s="4">
        <v>1.5674557572971732</v>
      </c>
      <c r="Q171" s="36">
        <f t="shared" si="50"/>
        <v>86.11111111285112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-0.45021547875442625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31</v>
      </c>
      <c r="AC171" t="str">
        <f t="shared" si="67"/>
        <v xml:space="preserve"> </v>
      </c>
      <c r="AD171" s="1" t="str">
        <f t="shared" si="60"/>
        <v xml:space="preserve"> </v>
      </c>
      <c r="AE171">
        <f t="shared" si="68"/>
        <v>18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5.2504869812891037</v>
      </c>
      <c r="AR171">
        <v>45.021547875442621</v>
      </c>
      <c r="AS171">
        <v>11.468627901631812</v>
      </c>
      <c r="AT171">
        <v>-5.2504869812891037</v>
      </c>
      <c r="AU171">
        <v>-45.021547875442621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629</v>
      </c>
      <c r="H172" s="4">
        <v>595.12</v>
      </c>
      <c r="I172" s="5">
        <v>50751.154568079997</v>
      </c>
      <c r="J172" s="4" t="s">
        <v>1238</v>
      </c>
      <c r="K172" s="4" t="s">
        <v>1238</v>
      </c>
      <c r="L172" s="4">
        <v>23.017393254227787</v>
      </c>
      <c r="M172" s="4">
        <v>21.072119454132768</v>
      </c>
      <c r="N172" s="4">
        <v>6.1669999999999998</v>
      </c>
      <c r="O172" s="4">
        <v>15.443654062148992</v>
      </c>
      <c r="P172" s="4">
        <v>1.819801048528028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-80.087966773909287</v>
      </c>
      <c r="AS172">
        <v>5.6929694851458601</v>
      </c>
      <c r="AT172" t="e">
        <v>#VALUE!</v>
      </c>
      <c r="AU172">
        <v>80.087966773909287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16</v>
      </c>
      <c r="F173" s="3">
        <v>25</v>
      </c>
      <c r="G173" s="4">
        <v>87</v>
      </c>
      <c r="H173" s="4">
        <v>82.51</v>
      </c>
      <c r="I173" s="5">
        <v>30640.452451610003</v>
      </c>
      <c r="J173" s="4" t="s">
        <v>1238</v>
      </c>
      <c r="K173" s="4" t="s">
        <v>1238</v>
      </c>
      <c r="L173" s="4">
        <v>23.393828686404142</v>
      </c>
      <c r="M173" s="4">
        <v>22.623246699096597</v>
      </c>
      <c r="N173" s="4">
        <v>1.9750000000000001</v>
      </c>
      <c r="O173" s="4">
        <v>78.088367899008119</v>
      </c>
      <c r="P173" s="4">
        <v>2.8760150284813961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2.8760150302413963</v>
      </c>
      <c r="AH173" t="str">
        <f t="shared" si="62"/>
        <v xml:space="preserve"> </v>
      </c>
      <c r="AI173">
        <f t="shared" si="70"/>
        <v>109</v>
      </c>
      <c r="AJ173" t="str">
        <f t="shared" si="71"/>
        <v xml:space="preserve"> </v>
      </c>
      <c r="AK173">
        <f t="shared" si="63"/>
        <v>78.08836790076812</v>
      </c>
      <c r="AL173" t="str">
        <f t="shared" si="64"/>
        <v xml:space="preserve"> </v>
      </c>
      <c r="AM173">
        <f t="shared" si="72"/>
        <v>3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-83.033195664667602</v>
      </c>
      <c r="AS173">
        <v>5.4417646345897408</v>
      </c>
      <c r="AT173" t="e">
        <v>#VALUE!</v>
      </c>
      <c r="AU173">
        <v>83.033195664667602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8</v>
      </c>
      <c r="D174" s="3">
        <v>3</v>
      </c>
      <c r="E174" s="3">
        <v>8</v>
      </c>
      <c r="F174" s="3">
        <v>19</v>
      </c>
      <c r="G174" s="4">
        <v>85</v>
      </c>
      <c r="H174" s="4">
        <v>87.76</v>
      </c>
      <c r="I174" s="5">
        <v>28413.299849680003</v>
      </c>
      <c r="J174" s="4">
        <v>25.356833285177697</v>
      </c>
      <c r="K174" s="4">
        <v>24.024089789214347</v>
      </c>
      <c r="L174" s="4">
        <v>14.900995216945679</v>
      </c>
      <c r="M174" s="4">
        <v>13.512051427022422</v>
      </c>
      <c r="N174" s="4">
        <v>3.4609999999999999</v>
      </c>
      <c r="O174" s="4">
        <v>5.7116676847892434</v>
      </c>
      <c r="P174" s="4">
        <v>2.5877392889699178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2.5877392907399179</v>
      </c>
      <c r="AH174" t="str">
        <f t="shared" si="62"/>
        <v xml:space="preserve"> </v>
      </c>
      <c r="AI174">
        <f t="shared" si="70"/>
        <v>138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-33.241723097964091</v>
      </c>
      <c r="AR174">
        <v>-16.585310156031529</v>
      </c>
      <c r="AS174">
        <v>-3.1449407474931634</v>
      </c>
      <c r="AT174">
        <v>33.241723097964091</v>
      </c>
      <c r="AU174">
        <v>16.585310156031529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0</v>
      </c>
      <c r="E175" s="3">
        <v>14</v>
      </c>
      <c r="F175" s="3">
        <v>24</v>
      </c>
      <c r="G175" s="4">
        <v>326.5</v>
      </c>
      <c r="H175" s="4">
        <v>306.02999999999997</v>
      </c>
      <c r="I175" s="5">
        <v>20222.96796156</v>
      </c>
      <c r="J175" s="4" t="s">
        <v>1238</v>
      </c>
      <c r="K175" s="4" t="s">
        <v>1238</v>
      </c>
      <c r="L175" s="4">
        <v>25.301798780487808</v>
      </c>
      <c r="M175" s="4">
        <v>24.149827174953874</v>
      </c>
      <c r="N175" s="4">
        <v>5.9770000000000003</v>
      </c>
      <c r="O175" s="4">
        <v>20.771873105677923</v>
      </c>
      <c r="P175" s="4">
        <v>2.6784955723295107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2.6784955741095109</v>
      </c>
      <c r="AH175" t="str">
        <f t="shared" si="62"/>
        <v xml:space="preserve"> </v>
      </c>
      <c r="AI175">
        <f t="shared" si="70"/>
        <v>121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-97.961143895549014</v>
      </c>
      <c r="AS175">
        <v>6.6888867104532235</v>
      </c>
      <c r="AT175" t="e">
        <v>#VALUE!</v>
      </c>
      <c r="AU175">
        <v>97.961143895549014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50.5</v>
      </c>
      <c r="H176" s="4">
        <v>46.56</v>
      </c>
      <c r="I176" s="5">
        <v>10518.642907200001</v>
      </c>
      <c r="J176" s="4">
        <v>11.859398879266429</v>
      </c>
      <c r="K176" s="4">
        <v>12.791208791208792</v>
      </c>
      <c r="L176" s="4">
        <v>8.825318918918919</v>
      </c>
      <c r="M176" s="4">
        <v>10.235291033434651</v>
      </c>
      <c r="N176" s="4">
        <v>3.9260000000000002</v>
      </c>
      <c r="O176" s="4">
        <v>1.1855670103092852</v>
      </c>
      <c r="P176" s="4">
        <v>1.2349656357388317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-0.37682804323077379</v>
      </c>
      <c r="W176" s="37" t="str">
        <f t="shared" si="56"/>
        <v/>
      </c>
      <c r="X176" s="37">
        <f t="shared" si="57"/>
        <v>-0.30950750039972585</v>
      </c>
      <c r="Y176" t="str">
        <f t="shared" si="65"/>
        <v xml:space="preserve"> </v>
      </c>
      <c r="Z176" s="1">
        <f t="shared" si="58"/>
        <v>71</v>
      </c>
      <c r="AA176" t="str">
        <f t="shared" si="66"/>
        <v xml:space="preserve"> </v>
      </c>
      <c r="AB176" s="1">
        <f t="shared" si="59"/>
        <v>66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37.682804323077377</v>
      </c>
      <c r="AR176">
        <v>30.950750039972586</v>
      </c>
      <c r="AS176">
        <v>8.4621993127147697</v>
      </c>
      <c r="AT176">
        <v>-37.682804323077377</v>
      </c>
      <c r="AU176">
        <v>-30.950750039972586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13</v>
      </c>
      <c r="D177" s="3">
        <v>2</v>
      </c>
      <c r="E177" s="3">
        <v>10</v>
      </c>
      <c r="F177" s="3">
        <v>25</v>
      </c>
      <c r="G177" s="4">
        <v>100</v>
      </c>
      <c r="H177" s="4">
        <v>94.82</v>
      </c>
      <c r="I177" s="5">
        <v>39198.587999999996</v>
      </c>
      <c r="J177" s="4">
        <v>16.591426071741033</v>
      </c>
      <c r="K177" s="4">
        <v>16.419047619047618</v>
      </c>
      <c r="L177" s="4">
        <v>11.84589267298113</v>
      </c>
      <c r="M177" s="4">
        <v>11.876951082202625</v>
      </c>
      <c r="N177" s="4">
        <v>5.7149999999999999</v>
      </c>
      <c r="O177" s="4">
        <v>16.395112016293272</v>
      </c>
      <c r="P177" s="4">
        <v>3.0858468677494204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3.0858468695494206</v>
      </c>
      <c r="AH177" t="str">
        <f t="shared" si="62"/>
        <v xml:space="preserve"> </v>
      </c>
      <c r="AI177">
        <f t="shared" si="70"/>
        <v>82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12.817575696902772</v>
      </c>
      <c r="AR177">
        <v>7.3177964795261836</v>
      </c>
      <c r="AS177">
        <v>5.4629824931449189</v>
      </c>
      <c r="AT177">
        <v>-12.817575696902772</v>
      </c>
      <c r="AU177">
        <v>-7.3177964795261836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124.5</v>
      </c>
      <c r="H178" s="4">
        <v>124.95</v>
      </c>
      <c r="I178" s="5">
        <v>24877.80527085</v>
      </c>
      <c r="J178" s="4">
        <v>23.376987839101965</v>
      </c>
      <c r="K178" s="4">
        <v>22.28861933642526</v>
      </c>
      <c r="L178" s="4">
        <v>13.595512462797618</v>
      </c>
      <c r="M178" s="4">
        <v>11.993350198277041</v>
      </c>
      <c r="N178" s="4">
        <v>5.3449999999999998</v>
      </c>
      <c r="O178" s="4">
        <v>-26.880984952120389</v>
      </c>
      <c r="P178" s="4">
        <v>3.0028011204481797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3.0028011222581799</v>
      </c>
      <c r="AH178" t="str">
        <f t="shared" si="62"/>
        <v xml:space="preserve"> </v>
      </c>
      <c r="AI178">
        <f t="shared" si="70"/>
        <v>93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-22.838293941966505</v>
      </c>
      <c r="AR178">
        <v>-6.3712197828853734</v>
      </c>
      <c r="AS178">
        <v>-0.36014405762304635</v>
      </c>
      <c r="AT178">
        <v>22.838293941966505</v>
      </c>
      <c r="AU178">
        <v>6.3712197828853734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4</v>
      </c>
      <c r="D179" s="3">
        <v>3</v>
      </c>
      <c r="E179" s="3">
        <v>4</v>
      </c>
      <c r="F179" s="3">
        <v>11</v>
      </c>
      <c r="G179" s="4">
        <v>65</v>
      </c>
      <c r="H179" s="4">
        <v>67.150000000000006</v>
      </c>
      <c r="I179" s="5">
        <v>15303.699342800001</v>
      </c>
      <c r="J179" s="4">
        <v>23.324070857936785</v>
      </c>
      <c r="K179" s="4">
        <v>21.398980242192483</v>
      </c>
      <c r="L179" s="4">
        <v>12.119967404030241</v>
      </c>
      <c r="M179" s="4">
        <v>11.783346969287562</v>
      </c>
      <c r="N179" s="4">
        <v>2.879</v>
      </c>
      <c r="O179" s="4">
        <v>15.021973631642025</v>
      </c>
      <c r="P179" s="4">
        <v>3.0603127326880122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3.0603127345080123</v>
      </c>
      <c r="AH179" t="str">
        <f t="shared" si="62"/>
        <v xml:space="preserve"> </v>
      </c>
      <c r="AI179">
        <f t="shared" si="70"/>
        <v>86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-22.560232810582548</v>
      </c>
      <c r="AR179">
        <v>5.1734371894195714</v>
      </c>
      <c r="AS179">
        <v>-3.2017870439315033</v>
      </c>
      <c r="AT179">
        <v>22.560232810582548</v>
      </c>
      <c r="AU179">
        <v>-5.1734371894195714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13</v>
      </c>
      <c r="D180" s="3">
        <v>2</v>
      </c>
      <c r="E180" s="3">
        <v>8</v>
      </c>
      <c r="F180" s="3">
        <v>23</v>
      </c>
      <c r="G180" s="4">
        <v>262</v>
      </c>
      <c r="H180" s="4">
        <v>238.58</v>
      </c>
      <c r="I180" s="5">
        <v>49760.633940120002</v>
      </c>
      <c r="J180" s="4" t="s">
        <v>1238</v>
      </c>
      <c r="K180" s="4">
        <v>38.680285343709471</v>
      </c>
      <c r="L180" s="4">
        <v>34.61008390441512</v>
      </c>
      <c r="M180" s="4">
        <v>30.836070229763578</v>
      </c>
      <c r="N180" s="4">
        <v>5.6310000000000002</v>
      </c>
      <c r="O180" s="4">
        <v>19.808510638297872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-170.78911896661816</v>
      </c>
      <c r="AS180">
        <v>9.816413781540767</v>
      </c>
      <c r="AT180" t="e">
        <v>#VALUE!</v>
      </c>
      <c r="AU180">
        <v>170.78911896661816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0</v>
      </c>
      <c r="E181" s="3">
        <v>7</v>
      </c>
      <c r="F181" s="3">
        <v>20</v>
      </c>
      <c r="G181" s="4">
        <v>53</v>
      </c>
      <c r="H181" s="4">
        <v>46.75</v>
      </c>
      <c r="I181" s="5">
        <v>45345.263760499998</v>
      </c>
      <c r="J181" s="4">
        <v>14.950431723696832</v>
      </c>
      <c r="K181" s="4">
        <v>15.398550724637682</v>
      </c>
      <c r="L181" s="4">
        <v>9.4494745236598892</v>
      </c>
      <c r="M181" s="4">
        <v>9.505782882970653</v>
      </c>
      <c r="N181" s="4">
        <v>3.1270000000000002</v>
      </c>
      <c r="O181" s="4">
        <v>0.22435897435897811</v>
      </c>
      <c r="P181" s="4">
        <v>3.2470588235294122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3.2470588253694124</v>
      </c>
      <c r="AH181" t="str">
        <f t="shared" si="62"/>
        <v xml:space="preserve"> </v>
      </c>
      <c r="AI181">
        <f t="shared" si="70"/>
        <v>74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21.440455063122389</v>
      </c>
      <c r="AR181">
        <v>26.067359789528176</v>
      </c>
      <c r="AS181">
        <v>13.36898395721926</v>
      </c>
      <c r="AT181">
        <v>-21.440455063122389</v>
      </c>
      <c r="AU181">
        <v>-26.067359789528176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76.5</v>
      </c>
      <c r="H182" s="4">
        <v>81.34</v>
      </c>
      <c r="I182" s="5">
        <v>13852.3032683</v>
      </c>
      <c r="J182" s="4">
        <v>23.035967148116679</v>
      </c>
      <c r="K182" s="4">
        <v>21.960043196544277</v>
      </c>
      <c r="L182" s="4">
        <v>15.31838454702223</v>
      </c>
      <c r="M182" s="4">
        <v>14.602692828176513</v>
      </c>
      <c r="N182" s="4">
        <v>3.5310000000000001</v>
      </c>
      <c r="O182" s="4">
        <v>1.4655172413793149</v>
      </c>
      <c r="P182" s="4">
        <v>1.2785837226456847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-21.046343663005661</v>
      </c>
      <c r="AR182">
        <v>-19.850962133924543</v>
      </c>
      <c r="AS182">
        <v>-5.9503319400049275</v>
      </c>
      <c r="AT182">
        <v>21.046343663005661</v>
      </c>
      <c r="AU182">
        <v>19.850962133924543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130</v>
      </c>
      <c r="H183" s="4">
        <v>111.74</v>
      </c>
      <c r="I183" s="5">
        <v>16189.59203328</v>
      </c>
      <c r="J183" s="4">
        <v>18.351124979471177</v>
      </c>
      <c r="K183" s="4">
        <v>16.18716500072432</v>
      </c>
      <c r="L183" s="4">
        <v>8.9008440631032446</v>
      </c>
      <c r="M183" s="4">
        <v>8.3044306760023616</v>
      </c>
      <c r="N183" s="4">
        <v>6.0890000000000004</v>
      </c>
      <c r="O183" s="4">
        <v>4.6219931271477686</v>
      </c>
      <c r="P183" s="4">
        <v>1.2278503669232148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0.16341507255983895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-0.3035984169921323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69</v>
      </c>
      <c r="AC183">
        <f t="shared" si="67"/>
        <v>28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3.5709433606549323</v>
      </c>
      <c r="AR183">
        <v>30.359841699213231</v>
      </c>
      <c r="AS183">
        <v>16.341507069983898</v>
      </c>
      <c r="AT183">
        <v>-3.5709433606549323</v>
      </c>
      <c r="AU183">
        <v>-30.359841699213231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8</v>
      </c>
      <c r="F184" s="3">
        <v>13</v>
      </c>
      <c r="G184" s="4">
        <v>108</v>
      </c>
      <c r="H184" s="4">
        <v>110.91</v>
      </c>
      <c r="I184" s="5">
        <v>14364.01110774</v>
      </c>
      <c r="J184" s="4">
        <v>36.447584620440352</v>
      </c>
      <c r="K184" s="4">
        <v>34.659374999999997</v>
      </c>
      <c r="L184" s="4">
        <v>23.545307142857144</v>
      </c>
      <c r="M184" s="4">
        <v>25.895984288052375</v>
      </c>
      <c r="N184" s="4">
        <v>3.0430000000000001</v>
      </c>
      <c r="O184" s="4">
        <v>5.4035330793210994</v>
      </c>
      <c r="P184" s="4">
        <v>3.3612839239022634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3.3612839257722635</v>
      </c>
      <c r="AH184" t="str">
        <f t="shared" si="62"/>
        <v xml:space="preserve"> </v>
      </c>
      <c r="AI184">
        <f t="shared" si="70"/>
        <v>66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-91.519931647974943</v>
      </c>
      <c r="AR184">
        <v>-84.218362331082403</v>
      </c>
      <c r="AS184">
        <v>-2.6237489856640539</v>
      </c>
      <c r="AT184">
        <v>91.519931647974943</v>
      </c>
      <c r="AU184">
        <v>84.218362331082403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8</v>
      </c>
      <c r="D185" s="3">
        <v>2</v>
      </c>
      <c r="E185" s="3">
        <v>11</v>
      </c>
      <c r="F185" s="3">
        <v>21</v>
      </c>
      <c r="G185" s="4">
        <v>10</v>
      </c>
      <c r="H185" s="4">
        <v>9.17</v>
      </c>
      <c r="I185" s="5">
        <v>36358.105444149995</v>
      </c>
      <c r="J185" s="4">
        <v>7.425101214574898</v>
      </c>
      <c r="K185" s="4">
        <v>7.0376055257099006</v>
      </c>
      <c r="L185" s="4">
        <v>2.5987488815378446</v>
      </c>
      <c r="M185" s="4">
        <v>2.3807921576568418</v>
      </c>
      <c r="N185" s="4">
        <v>1.2350000000000001</v>
      </c>
      <c r="O185" s="4">
        <v>-4.9999999999999956</v>
      </c>
      <c r="P185" s="4">
        <v>6.5430752453653218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-0.60983563330636437</v>
      </c>
      <c r="W185" s="37" t="str">
        <f t="shared" si="56"/>
        <v/>
      </c>
      <c r="X185" s="37">
        <f t="shared" si="57"/>
        <v>-0.79667402078810146</v>
      </c>
      <c r="Y185" t="str">
        <f t="shared" si="65"/>
        <v xml:space="preserve"> </v>
      </c>
      <c r="Z185" s="1">
        <f t="shared" si="58"/>
        <v>11</v>
      </c>
      <c r="AA185" t="str">
        <f t="shared" si="66"/>
        <v xml:space="preserve"> </v>
      </c>
      <c r="AB185" s="1">
        <f t="shared" si="59"/>
        <v>1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6.543075247245322</v>
      </c>
      <c r="AH185" t="str">
        <f t="shared" si="62"/>
        <v xml:space="preserve"> </v>
      </c>
      <c r="AI185">
        <f t="shared" si="70"/>
        <v>8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60.983563330636436</v>
      </c>
      <c r="AR185">
        <v>79.667402078810142</v>
      </c>
      <c r="AS185">
        <v>9.0512540894220237</v>
      </c>
      <c r="AT185">
        <v>-60.983563330636436</v>
      </c>
      <c r="AU185">
        <v>-79.667402078810142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36</v>
      </c>
      <c r="D186" s="3">
        <v>0</v>
      </c>
      <c r="E186" s="3">
        <v>1</v>
      </c>
      <c r="F186" s="3">
        <v>37</v>
      </c>
      <c r="G186" s="4">
        <v>125</v>
      </c>
      <c r="H186" s="4">
        <v>90.74</v>
      </c>
      <c r="I186" s="5">
        <v>14558.743729919997</v>
      </c>
      <c r="J186" s="4">
        <v>14.087874553640738</v>
      </c>
      <c r="K186" s="4">
        <v>10.275167025251953</v>
      </c>
      <c r="L186" s="4">
        <v>6.8612938334527884</v>
      </c>
      <c r="M186" s="4">
        <v>5.4643467966132153</v>
      </c>
      <c r="N186" s="4">
        <v>6.4409999999999998</v>
      </c>
      <c r="O186" s="4">
        <v>9.7274275979557032</v>
      </c>
      <c r="P186" s="4">
        <v>0.86621115274410421</v>
      </c>
      <c r="Q186" s="36">
        <f t="shared" si="50"/>
        <v>97.297297299187292</v>
      </c>
      <c r="R186" t="str">
        <f t="shared" si="51"/>
        <v xml:space="preserve"> </v>
      </c>
      <c r="S186" s="37">
        <f t="shared" si="52"/>
        <v>0.37756226770441487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-0.46317272235946383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28</v>
      </c>
      <c r="AC186">
        <f t="shared" si="67"/>
        <v>3</v>
      </c>
      <c r="AD186" s="1" t="str">
        <f t="shared" si="60"/>
        <v xml:space="preserve"> </v>
      </c>
      <c r="AE186">
        <f t="shared" si="68"/>
        <v>3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25.972906032698262</v>
      </c>
      <c r="AR186">
        <v>46.317272235946383</v>
      </c>
      <c r="AS186">
        <v>37.756226581441489</v>
      </c>
      <c r="AT186">
        <v>-25.972906032698262</v>
      </c>
      <c r="AU186">
        <v>-46.317272235946383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34.5</v>
      </c>
      <c r="H187" s="4">
        <v>37.31</v>
      </c>
      <c r="I187" s="5">
        <v>21398.299011180003</v>
      </c>
      <c r="J187" s="4">
        <v>27.016654598117309</v>
      </c>
      <c r="K187" s="4">
        <v>25.58984910836763</v>
      </c>
      <c r="L187" s="4">
        <v>18.15944394813744</v>
      </c>
      <c r="M187" s="4">
        <v>17.268292125011634</v>
      </c>
      <c r="N187" s="4">
        <v>1.381</v>
      </c>
      <c r="O187" s="4">
        <v>6.7233384853168445</v>
      </c>
      <c r="P187" s="4">
        <v>2.4738675958188154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2.4738675977188156</v>
      </c>
      <c r="AH187" t="str">
        <f t="shared" si="62"/>
        <v xml:space="preserve"> </v>
      </c>
      <c r="AI187">
        <f t="shared" si="70"/>
        <v>147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-41.963531901276951</v>
      </c>
      <c r="AR187">
        <v>-42.079396317572225</v>
      </c>
      <c r="AS187">
        <v>-7.5314928973465589</v>
      </c>
      <c r="AT187">
        <v>41.963531901276951</v>
      </c>
      <c r="AU187">
        <v>42.079396317572225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49</v>
      </c>
      <c r="D188" s="3">
        <v>3</v>
      </c>
      <c r="E188" s="3">
        <v>5</v>
      </c>
      <c r="F188" s="3">
        <v>57</v>
      </c>
      <c r="G188" s="4">
        <v>244</v>
      </c>
      <c r="H188" s="4">
        <v>221.77</v>
      </c>
      <c r="I188" s="5">
        <v>632431.82817987003</v>
      </c>
      <c r="J188" s="4">
        <v>24.271642771150269</v>
      </c>
      <c r="K188" s="4">
        <v>21.731504164625186</v>
      </c>
      <c r="L188" s="4">
        <v>14.904804381894133</v>
      </c>
      <c r="M188" s="4">
        <v>13.254772114098923</v>
      </c>
      <c r="N188" s="4">
        <v>9.1370000000000005</v>
      </c>
      <c r="O188" s="4">
        <v>3.7470194163733401</v>
      </c>
      <c r="P188" s="4">
        <v>0</v>
      </c>
      <c r="Q188" s="36">
        <f t="shared" si="50"/>
        <v>85.964912282611749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19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-27.539407972395892</v>
      </c>
      <c r="AR188">
        <v>-16.615113043052521</v>
      </c>
      <c r="AS188">
        <v>10.023898633719618</v>
      </c>
      <c r="AT188">
        <v>27.539407972395892</v>
      </c>
      <c r="AU188">
        <v>16.615113043052521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2</v>
      </c>
      <c r="E189" s="3">
        <v>7</v>
      </c>
      <c r="F189" s="3">
        <v>16</v>
      </c>
      <c r="G189" s="4">
        <v>71</v>
      </c>
      <c r="H189" s="4">
        <v>69.599999999999994</v>
      </c>
      <c r="I189" s="5">
        <v>9684.9242159999994</v>
      </c>
      <c r="J189" s="4">
        <v>19.463087248322147</v>
      </c>
      <c r="K189" s="4">
        <v>17.544744139147969</v>
      </c>
      <c r="L189" s="4">
        <v>12.945827699018539</v>
      </c>
      <c r="M189" s="4">
        <v>12.097954990843471</v>
      </c>
      <c r="N189" s="4">
        <v>3.5760000000000001</v>
      </c>
      <c r="O189" s="4">
        <v>7.0658682634730603</v>
      </c>
      <c r="P189" s="4">
        <v>1.3031609195402301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-2.2720484299734167</v>
      </c>
      <c r="AR189">
        <v>-1.2880895230558131</v>
      </c>
      <c r="AS189">
        <v>2.0114942528735691</v>
      </c>
      <c r="AT189">
        <v>2.2720484299734167</v>
      </c>
      <c r="AU189">
        <v>1.2880895230558131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14</v>
      </c>
      <c r="H190" s="4">
        <v>12.85</v>
      </c>
      <c r="I190" s="5">
        <v>18644.240916499999</v>
      </c>
      <c r="J190" s="4" t="s">
        <v>1238</v>
      </c>
      <c r="K190" s="4">
        <v>24.71153846153846</v>
      </c>
      <c r="L190" s="4">
        <v>14.150778001672613</v>
      </c>
      <c r="M190" s="4">
        <v>8.9506907370676068</v>
      </c>
      <c r="N190" s="4">
        <v>-3.0000000000000001E-3</v>
      </c>
      <c r="O190" s="4" t="s">
        <v>132</v>
      </c>
      <c r="P190" s="4">
        <v>2.2957198443579769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>
        <f t="shared" si="61"/>
        <v>2.2957198462879771</v>
      </c>
      <c r="AH190" t="str">
        <f t="shared" si="62"/>
        <v xml:space="preserve"> </v>
      </c>
      <c r="AI190">
        <f t="shared" si="70"/>
        <v>159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-10.715614511304473</v>
      </c>
      <c r="AS190">
        <v>8.949416342412464</v>
      </c>
      <c r="AT190" t="e">
        <v>#VALUE!</v>
      </c>
      <c r="AU190">
        <v>10.715614511304473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13</v>
      </c>
      <c r="D191" s="3">
        <v>1</v>
      </c>
      <c r="E191" s="3">
        <v>16</v>
      </c>
      <c r="F191" s="3">
        <v>30</v>
      </c>
      <c r="G191" s="4">
        <v>164</v>
      </c>
      <c r="H191" s="4">
        <v>159.54</v>
      </c>
      <c r="I191" s="5">
        <v>41658.937065960003</v>
      </c>
      <c r="J191" s="4">
        <v>10.454783748361729</v>
      </c>
      <c r="K191" s="4">
        <v>14.667647329226806</v>
      </c>
      <c r="L191" s="4">
        <v>8.6349446418311491</v>
      </c>
      <c r="M191" s="4">
        <v>10.128828886952745</v>
      </c>
      <c r="N191" s="4">
        <v>10.877000000000001</v>
      </c>
      <c r="O191" s="4">
        <v>-29.916237113402055</v>
      </c>
      <c r="P191" s="4">
        <v>1.6415945844302373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-0.4506358954283961</v>
      </c>
      <c r="W191" s="37" t="str">
        <f t="shared" si="56"/>
        <v/>
      </c>
      <c r="X191" s="37">
        <f t="shared" si="57"/>
        <v>-0.32440237407552408</v>
      </c>
      <c r="Y191" t="str">
        <f t="shared" si="65"/>
        <v xml:space="preserve"> </v>
      </c>
      <c r="Z191" s="1">
        <f t="shared" si="58"/>
        <v>40</v>
      </c>
      <c r="AA191" t="str">
        <f t="shared" si="66"/>
        <v xml:space="preserve"> </v>
      </c>
      <c r="AB191" s="1">
        <f t="shared" si="59"/>
        <v>63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45.063589542839608</v>
      </c>
      <c r="AR191">
        <v>32.440237407552409</v>
      </c>
      <c r="AS191">
        <v>2.7955371693619169</v>
      </c>
      <c r="AT191">
        <v>-45.063589542839608</v>
      </c>
      <c r="AU191">
        <v>-32.440237407552409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53</v>
      </c>
      <c r="H192" s="4">
        <v>48.78</v>
      </c>
      <c r="I192" s="5">
        <v>26356.405067459997</v>
      </c>
      <c r="J192" s="4">
        <v>19.311163895486935</v>
      </c>
      <c r="K192" s="4">
        <v>19.606109324758844</v>
      </c>
      <c r="L192" s="4">
        <v>12.289956962474797</v>
      </c>
      <c r="M192" s="4">
        <v>11.932667397974724</v>
      </c>
      <c r="N192" s="4">
        <v>2.5260000000000002</v>
      </c>
      <c r="O192" s="4">
        <v>-2.4710424710424563</v>
      </c>
      <c r="P192" s="4">
        <v>3.2205822058220579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3.2205822077720581</v>
      </c>
      <c r="AH192" t="str">
        <f t="shared" si="62"/>
        <v xml:space="preserve"> </v>
      </c>
      <c r="AI192">
        <f t="shared" si="70"/>
        <v>76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-1.4737417533105868</v>
      </c>
      <c r="AR192">
        <v>3.8434397559590439</v>
      </c>
      <c r="AS192">
        <v>8.6510865108651025</v>
      </c>
      <c r="AT192">
        <v>1.4737417533105868</v>
      </c>
      <c r="AU192">
        <v>-3.8434397559590439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6</v>
      </c>
      <c r="D193" s="3">
        <v>2</v>
      </c>
      <c r="E193" s="3">
        <v>13</v>
      </c>
      <c r="F193" s="3">
        <v>21</v>
      </c>
      <c r="G193" s="4">
        <v>163</v>
      </c>
      <c r="H193" s="4">
        <v>138.68</v>
      </c>
      <c r="I193" s="5">
        <v>10242.604141760001</v>
      </c>
      <c r="J193" s="4">
        <v>13.409398568942178</v>
      </c>
      <c r="K193" s="4">
        <v>13.465384988833868</v>
      </c>
      <c r="L193" s="4">
        <v>10.872610462541495</v>
      </c>
      <c r="M193" s="4">
        <v>10.409382544738436</v>
      </c>
      <c r="N193" s="4">
        <v>10.298999999999999</v>
      </c>
      <c r="O193" s="4">
        <v>-0.58880308880308829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0.17536775506066343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23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29.538071614106578</v>
      </c>
      <c r="AR193">
        <v>14.932751502423724</v>
      </c>
      <c r="AS193">
        <v>17.536775310066343</v>
      </c>
      <c r="AT193">
        <v>-29.538071614106578</v>
      </c>
      <c r="AU193">
        <v>-14.932751502423724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22</v>
      </c>
      <c r="D194" s="3">
        <v>1</v>
      </c>
      <c r="E194" s="3">
        <v>7</v>
      </c>
      <c r="F194" s="3">
        <v>30</v>
      </c>
      <c r="G194" s="4">
        <v>156.5</v>
      </c>
      <c r="H194" s="4">
        <v>146.24</v>
      </c>
      <c r="I194" s="5">
        <v>89879.14860320001</v>
      </c>
      <c r="J194" s="4">
        <v>26.545652568524233</v>
      </c>
      <c r="K194" s="4">
        <v>23.066246056782337</v>
      </c>
      <c r="L194" s="4">
        <v>25.109981237239833</v>
      </c>
      <c r="M194" s="4">
        <v>18.208076002934924</v>
      </c>
      <c r="N194" s="4">
        <v>5.5090000000000003</v>
      </c>
      <c r="O194" s="4">
        <v>5.3346080305927321</v>
      </c>
      <c r="P194" s="4">
        <v>1.0168216630196938</v>
      </c>
      <c r="Q194" s="36">
        <f t="shared" si="50"/>
        <v>73.333333335303323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59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-39.488572930658769</v>
      </c>
      <c r="AR194">
        <v>-96.460364420933715</v>
      </c>
      <c r="AS194">
        <v>7.0158643326039272</v>
      </c>
      <c r="AT194">
        <v>39.488572930658769</v>
      </c>
      <c r="AU194">
        <v>96.460364420933715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24</v>
      </c>
      <c r="D195" s="3">
        <v>1</v>
      </c>
      <c r="E195" s="3">
        <v>8</v>
      </c>
      <c r="F195" s="3">
        <v>33</v>
      </c>
      <c r="G195" s="4">
        <v>126</v>
      </c>
      <c r="H195" s="4">
        <v>120.21</v>
      </c>
      <c r="I195" s="5">
        <v>81730.178070209993</v>
      </c>
      <c r="J195" s="4">
        <v>30.067533766883439</v>
      </c>
      <c r="K195" s="4">
        <v>24.221237154946603</v>
      </c>
      <c r="L195" s="4">
        <v>25.203639808153476</v>
      </c>
      <c r="M195" s="4">
        <v>18.401326796813446</v>
      </c>
      <c r="N195" s="4">
        <v>3.9980000000000002</v>
      </c>
      <c r="O195" s="4">
        <v>28.967741935483875</v>
      </c>
      <c r="P195" s="4">
        <v>0</v>
      </c>
      <c r="Q195" s="36">
        <f t="shared" si="50"/>
        <v>72.727272729252732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61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-57.994886954106242</v>
      </c>
      <c r="AR195">
        <v>-97.193148599424035</v>
      </c>
      <c r="AS195">
        <v>4.8165710007487039</v>
      </c>
      <c r="AT195">
        <v>57.994886954106242</v>
      </c>
      <c r="AU195">
        <v>97.193148599424035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13</v>
      </c>
      <c r="D196" s="3">
        <v>1</v>
      </c>
      <c r="E196" s="3">
        <v>12</v>
      </c>
      <c r="F196" s="3">
        <v>26</v>
      </c>
      <c r="G196" s="4">
        <v>34</v>
      </c>
      <c r="H196" s="4">
        <v>29.39</v>
      </c>
      <c r="I196" s="5">
        <v>20857.124797830002</v>
      </c>
      <c r="J196" s="4">
        <v>10.485194434534428</v>
      </c>
      <c r="K196" s="4">
        <v>9.9190010124873442</v>
      </c>
      <c r="L196" s="4" t="s">
        <v>1238</v>
      </c>
      <c r="M196" s="4" t="s">
        <v>1238</v>
      </c>
      <c r="N196" s="4">
        <v>2.8029999999999999</v>
      </c>
      <c r="O196" s="4">
        <v>20.818965517241388</v>
      </c>
      <c r="P196" s="4">
        <v>3.6679142565498473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0.15685607548438579</v>
      </c>
      <c r="T196" s="37" t="str">
        <f t="shared" si="53"/>
        <v/>
      </c>
      <c r="U196" s="37" t="str">
        <f t="shared" si="54"/>
        <v/>
      </c>
      <c r="V196" s="37">
        <f t="shared" si="55"/>
        <v>-0.449037915041543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43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33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3.6679142585398474</v>
      </c>
      <c r="AH196" t="str">
        <f t="shared" si="62"/>
        <v xml:space="preserve"> </v>
      </c>
      <c r="AI196">
        <f t="shared" si="70"/>
        <v>57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44.903791504154299</v>
      </c>
      <c r="AR196" t="e">
        <v>#VALUE!</v>
      </c>
      <c r="AS196">
        <v>15.68560734943858</v>
      </c>
      <c r="AT196">
        <v>-44.903791504154299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10</v>
      </c>
      <c r="D197" s="3">
        <v>1</v>
      </c>
      <c r="E197" s="3">
        <v>11</v>
      </c>
      <c r="F197" s="3">
        <v>22</v>
      </c>
      <c r="G197" s="4">
        <v>45</v>
      </c>
      <c r="H197" s="4">
        <v>39.380000000000003</v>
      </c>
      <c r="I197" s="5">
        <v>4117.7828135400005</v>
      </c>
      <c r="J197" s="4">
        <v>8.6435469710272166</v>
      </c>
      <c r="K197" s="4">
        <v>8.0008126777732631</v>
      </c>
      <c r="L197" s="4">
        <v>7.5397360166074687</v>
      </c>
      <c r="M197" s="4">
        <v>7.4733876337732879</v>
      </c>
      <c r="N197" s="4">
        <v>4.9219999999999997</v>
      </c>
      <c r="O197" s="4">
        <v>4.50106157112526</v>
      </c>
      <c r="P197" s="4">
        <v>3.834433722701879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-0.54581036238027858</v>
      </c>
      <c r="W197" s="37" t="str">
        <f t="shared" si="56"/>
        <v/>
      </c>
      <c r="X197" s="37">
        <f t="shared" si="57"/>
        <v>-0.41009144074407644</v>
      </c>
      <c r="Y197" t="str">
        <f t="shared" si="65"/>
        <v xml:space="preserve"> </v>
      </c>
      <c r="Z197" s="1">
        <f t="shared" si="58"/>
        <v>17</v>
      </c>
      <c r="AA197" t="str">
        <f t="shared" si="66"/>
        <v xml:space="preserve"> </v>
      </c>
      <c r="AB197" s="1">
        <f t="shared" si="59"/>
        <v>39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3.8344337247018792</v>
      </c>
      <c r="AH197" t="str">
        <f t="shared" si="62"/>
        <v xml:space="preserve"> </v>
      </c>
      <c r="AI197">
        <f t="shared" si="70"/>
        <v>49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54.581036238027856</v>
      </c>
      <c r="AR197">
        <v>41.009144074407644</v>
      </c>
      <c r="AS197">
        <v>14.271203656678511</v>
      </c>
      <c r="AT197">
        <v>-54.581036238027856</v>
      </c>
      <c r="AU197">
        <v>-41.009144074407644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7</v>
      </c>
      <c r="D198" s="3">
        <v>0</v>
      </c>
      <c r="E198" s="3">
        <v>2</v>
      </c>
      <c r="F198" s="3">
        <v>9</v>
      </c>
      <c r="G198" s="4">
        <v>59</v>
      </c>
      <c r="H198" s="4">
        <v>54.43</v>
      </c>
      <c r="I198" s="5">
        <v>7301.9516001000011</v>
      </c>
      <c r="J198" s="4">
        <v>23.613882863340564</v>
      </c>
      <c r="K198" s="4">
        <v>21.471400394477318</v>
      </c>
      <c r="L198" s="4">
        <v>17.170504627589246</v>
      </c>
      <c r="M198" s="4">
        <v>15.47780322547966</v>
      </c>
      <c r="N198" s="4">
        <v>2.3050000000000002</v>
      </c>
      <c r="O198" s="4">
        <v>3.828828828828827</v>
      </c>
      <c r="P198" s="4">
        <v>1.3650560352746646</v>
      </c>
      <c r="Q198" s="36">
        <f t="shared" si="50"/>
        <v>77.777777779787769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45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-24.083098483128818</v>
      </c>
      <c r="AR198">
        <v>-34.341940145484486</v>
      </c>
      <c r="AS198">
        <v>8.3961050891052658</v>
      </c>
      <c r="AT198">
        <v>24.083098483128818</v>
      </c>
      <c r="AU198">
        <v>34.341940145484486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3</v>
      </c>
      <c r="E199" s="3">
        <v>7</v>
      </c>
      <c r="F199" s="3">
        <v>14</v>
      </c>
      <c r="G199" s="4">
        <v>52</v>
      </c>
      <c r="H199" s="4">
        <v>50.36</v>
      </c>
      <c r="I199" s="5">
        <v>6590.1170532800006</v>
      </c>
      <c r="J199" s="4">
        <v>23.058608058608055</v>
      </c>
      <c r="K199" s="4">
        <v>20.555102040816326</v>
      </c>
      <c r="L199" s="4">
        <v>13.966003497831748</v>
      </c>
      <c r="M199" s="4">
        <v>12.464602936720471</v>
      </c>
      <c r="N199" s="4">
        <v>2.1840000000000002</v>
      </c>
      <c r="O199" s="4">
        <v>24.800000000000008</v>
      </c>
      <c r="P199" s="4">
        <v>1.6123907863383637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-21.165314115366552</v>
      </c>
      <c r="AR199">
        <v>-9.2699397408894093</v>
      </c>
      <c r="AS199">
        <v>3.2565528196981663</v>
      </c>
      <c r="AT199">
        <v>21.165314115366552</v>
      </c>
      <c r="AU199">
        <v>9.2699397408894093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12</v>
      </c>
      <c r="D200" s="3">
        <v>0</v>
      </c>
      <c r="E200" s="3">
        <v>8</v>
      </c>
      <c r="F200" s="3">
        <v>20</v>
      </c>
      <c r="G200" s="4">
        <v>335</v>
      </c>
      <c r="H200" s="4">
        <v>308.97000000000003</v>
      </c>
      <c r="I200" s="5">
        <v>26812.782729450002</v>
      </c>
      <c r="J200" s="4">
        <v>26.295319148936173</v>
      </c>
      <c r="K200" s="4">
        <v>22.738445687371211</v>
      </c>
      <c r="L200" s="4">
        <v>19.850549918166941</v>
      </c>
      <c r="M200" s="4">
        <v>17.391290507599656</v>
      </c>
      <c r="N200" s="4">
        <v>11.75</v>
      </c>
      <c r="O200" s="4">
        <v>11.58594491927826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-38.173154092675723</v>
      </c>
      <c r="AR200">
        <v>-55.310600754064779</v>
      </c>
      <c r="AS200">
        <v>8.4247661585266975</v>
      </c>
      <c r="AT200">
        <v>38.173154092675723</v>
      </c>
      <c r="AU200">
        <v>55.310600754064779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5</v>
      </c>
      <c r="F201" s="3">
        <v>23</v>
      </c>
      <c r="G201" s="4">
        <v>108.5</v>
      </c>
      <c r="H201" s="4">
        <v>99.59</v>
      </c>
      <c r="I201" s="5">
        <v>12908.389519620001</v>
      </c>
      <c r="J201" s="4">
        <v>16.968819219628557</v>
      </c>
      <c r="K201" s="4">
        <v>14.92879628241643</v>
      </c>
      <c r="L201" s="4">
        <v>13.418090047732754</v>
      </c>
      <c r="M201" s="4">
        <v>12.36054147871641</v>
      </c>
      <c r="N201" s="4">
        <v>5.8689999999999998</v>
      </c>
      <c r="O201" s="4">
        <v>-6.6931637519872851</v>
      </c>
      <c r="P201" s="4">
        <v>1.7481674866954515</v>
      </c>
      <c r="Q201" s="36">
        <f t="shared" si="74"/>
        <v>78.260869567257387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42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10.8345002574593</v>
      </c>
      <c r="AR201">
        <v>-4.9830677173477333</v>
      </c>
      <c r="AS201">
        <v>8.9466813937142184</v>
      </c>
      <c r="AT201">
        <v>-10.8345002574593</v>
      </c>
      <c r="AU201">
        <v>4.9830677173477333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2</v>
      </c>
      <c r="D202" s="3">
        <v>0</v>
      </c>
      <c r="E202" s="3">
        <v>1</v>
      </c>
      <c r="F202" s="3">
        <v>3</v>
      </c>
      <c r="G202" s="4">
        <v>42</v>
      </c>
      <c r="H202" s="4">
        <v>38.229999999999997</v>
      </c>
      <c r="I202" s="5">
        <v>24040.74576501</v>
      </c>
      <c r="J202" s="4">
        <v>15.371934057096903</v>
      </c>
      <c r="K202" s="4">
        <v>15.863070539419084</v>
      </c>
      <c r="L202" s="4">
        <v>10.853730085073472</v>
      </c>
      <c r="M202" s="4">
        <v>10.985419178082191</v>
      </c>
      <c r="N202" s="4">
        <v>2.41</v>
      </c>
      <c r="O202" s="4">
        <v>-8.3650190114068348</v>
      </c>
      <c r="P202" s="4">
        <v>0.61470049699189122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19.225600528235841</v>
      </c>
      <c r="AR202">
        <v>15.08047147890349</v>
      </c>
      <c r="AS202">
        <v>9.8613654198273615</v>
      </c>
      <c r="AT202">
        <v>-19.225600528235841</v>
      </c>
      <c r="AU202">
        <v>-15.08047147890349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14</v>
      </c>
      <c r="D203" s="3">
        <v>5</v>
      </c>
      <c r="E203" s="3">
        <v>8</v>
      </c>
      <c r="F203" s="3">
        <v>27</v>
      </c>
      <c r="G203" s="4">
        <v>38</v>
      </c>
      <c r="H203" s="4">
        <v>39.11</v>
      </c>
      <c r="I203" s="5">
        <v>24040.74576501</v>
      </c>
      <c r="J203" s="4">
        <v>16.022122081114297</v>
      </c>
      <c r="K203" s="4">
        <v>16.785407725321889</v>
      </c>
      <c r="L203" s="4">
        <v>10.8431385274863</v>
      </c>
      <c r="M203" s="4">
        <v>11.008332019443992</v>
      </c>
      <c r="N203" s="4">
        <v>2.33</v>
      </c>
      <c r="O203" s="4">
        <v>-11.406844106463872</v>
      </c>
      <c r="P203" s="4">
        <v>1.0764510355407824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15.809078769251883</v>
      </c>
      <c r="AR203">
        <v>15.163339771145591</v>
      </c>
      <c r="AS203">
        <v>-2.8381488110457709</v>
      </c>
      <c r="AT203">
        <v>-15.809078769251883</v>
      </c>
      <c r="AU203">
        <v>-15.163339771145591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4</v>
      </c>
      <c r="D204" s="3">
        <v>2</v>
      </c>
      <c r="E204" s="3">
        <v>16</v>
      </c>
      <c r="F204" s="3">
        <v>22</v>
      </c>
      <c r="G204" s="4">
        <v>121.5</v>
      </c>
      <c r="H204" s="4">
        <v>119.07</v>
      </c>
      <c r="I204" s="5">
        <v>20363.593826520002</v>
      </c>
      <c r="J204" s="4">
        <v>23.475946372239747</v>
      </c>
      <c r="K204" s="4">
        <v>22.406849830636055</v>
      </c>
      <c r="L204" s="4" t="s">
        <v>1238</v>
      </c>
      <c r="M204" s="4" t="s">
        <v>1238</v>
      </c>
      <c r="N204" s="4">
        <v>5.3140000000000001</v>
      </c>
      <c r="O204" s="4">
        <v>2.1923076923076898</v>
      </c>
      <c r="P204" s="4">
        <v>0.66515495086923659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-23.358288111673509</v>
      </c>
      <c r="AR204" t="e">
        <v>#VALUE!</v>
      </c>
      <c r="AS204">
        <v>2.0408163265306145</v>
      </c>
      <c r="AT204">
        <v>23.358288111673509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0</v>
      </c>
      <c r="E205" s="3">
        <v>6</v>
      </c>
      <c r="F205" s="3">
        <v>18</v>
      </c>
      <c r="G205" s="4">
        <v>143.5</v>
      </c>
      <c r="H205" s="4">
        <v>129.26</v>
      </c>
      <c r="I205" s="5">
        <v>9762.0715698199983</v>
      </c>
      <c r="J205" s="4">
        <v>37.99529688418577</v>
      </c>
      <c r="K205" s="4">
        <v>39.747847478474782</v>
      </c>
      <c r="L205" s="4">
        <v>22.42610746393477</v>
      </c>
      <c r="M205" s="4">
        <v>21.096502904543421</v>
      </c>
      <c r="N205" s="4">
        <v>3.4020000000000001</v>
      </c>
      <c r="O205" s="4">
        <v>12.351387054161165</v>
      </c>
      <c r="P205" s="4">
        <v>3.279436794058487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3.2794367961384872</v>
      </c>
      <c r="AH205" t="str">
        <f t="shared" si="86"/>
        <v xml:space="preserve"> </v>
      </c>
      <c r="AI205">
        <f t="shared" si="70"/>
        <v>71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-99.652644694672119</v>
      </c>
      <c r="AR205">
        <v>-75.461749783129278</v>
      </c>
      <c r="AS205">
        <v>11.016555779049986</v>
      </c>
      <c r="AT205">
        <v>99.652644694672119</v>
      </c>
      <c r="AU205">
        <v>75.461749783129278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30</v>
      </c>
      <c r="D206" s="3">
        <v>3</v>
      </c>
      <c r="E206" s="3">
        <v>5</v>
      </c>
      <c r="F206" s="3">
        <v>38</v>
      </c>
      <c r="G206" s="4">
        <v>28</v>
      </c>
      <c r="H206" s="4">
        <v>20.079999999999998</v>
      </c>
      <c r="I206" s="5">
        <v>8977.0605213599993</v>
      </c>
      <c r="J206" s="4">
        <v>17.265692175408425</v>
      </c>
      <c r="K206" s="4">
        <v>13.632043448744058</v>
      </c>
      <c r="L206" s="4">
        <v>6.0469117119737605</v>
      </c>
      <c r="M206" s="4">
        <v>6.2644246005974802</v>
      </c>
      <c r="N206" s="4">
        <v>1.163</v>
      </c>
      <c r="O206" s="4">
        <v>41.829268292682919</v>
      </c>
      <c r="P206" s="4">
        <v>2.7539840637450204</v>
      </c>
      <c r="Q206" s="36">
        <f t="shared" si="74"/>
        <v>78.947368423142635</v>
      </c>
      <c r="R206" t="str">
        <f t="shared" si="75"/>
        <v xml:space="preserve"> </v>
      </c>
      <c r="S206" s="37">
        <f t="shared" si="76"/>
        <v>0.39442231284697221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-0.52688993777752291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16</v>
      </c>
      <c r="AC206">
        <f t="shared" si="67"/>
        <v>1</v>
      </c>
      <c r="AD206" s="1" t="str">
        <f t="shared" si="84"/>
        <v xml:space="preserve"> </v>
      </c>
      <c r="AE206">
        <f t="shared" si="68"/>
        <v>40</v>
      </c>
      <c r="AF206" t="str">
        <f t="shared" si="69"/>
        <v xml:space="preserve"> </v>
      </c>
      <c r="AG206">
        <f t="shared" si="85"/>
        <v>2.7539840658350205</v>
      </c>
      <c r="AH206" t="str">
        <f t="shared" si="86"/>
        <v xml:space="preserve"> </v>
      </c>
      <c r="AI206">
        <f t="shared" si="70"/>
        <v>117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9.2745316397527038</v>
      </c>
      <c r="AR206">
        <v>52.688993777752287</v>
      </c>
      <c r="AS206">
        <v>39.442231075697222</v>
      </c>
      <c r="AT206">
        <v>-9.2745316397527038</v>
      </c>
      <c r="AU206">
        <v>-52.688993777752287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13</v>
      </c>
      <c r="D207" s="3">
        <v>2</v>
      </c>
      <c r="E207" s="3">
        <v>14</v>
      </c>
      <c r="F207" s="3">
        <v>29</v>
      </c>
      <c r="G207" s="4">
        <v>113</v>
      </c>
      <c r="H207" s="4">
        <v>119.09</v>
      </c>
      <c r="I207" s="5">
        <v>20368.407620240003</v>
      </c>
      <c r="J207" s="4" t="s">
        <v>1238</v>
      </c>
      <c r="K207" s="4" t="s">
        <v>1238</v>
      </c>
      <c r="L207" s="4">
        <v>31.689537140141343</v>
      </c>
      <c r="M207" s="4">
        <v>26.568735282313455</v>
      </c>
      <c r="N207" s="4">
        <v>2.4079999999999999</v>
      </c>
      <c r="O207" s="4">
        <v>30.869565217391294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-147.93877606127731</v>
      </c>
      <c r="AS207">
        <v>-5.1137794944999593</v>
      </c>
      <c r="AT207" t="e">
        <v>#VALUE!</v>
      </c>
      <c r="AU207">
        <v>147.93877606127731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8</v>
      </c>
      <c r="D208" s="3">
        <v>1</v>
      </c>
      <c r="E208" s="3">
        <v>10</v>
      </c>
      <c r="F208" s="3">
        <v>19</v>
      </c>
      <c r="G208" s="4">
        <v>81</v>
      </c>
      <c r="H208" s="4">
        <v>78.260000000000005</v>
      </c>
      <c r="I208" s="5">
        <v>26280.035361580005</v>
      </c>
      <c r="J208" s="4">
        <v>22.796387998834838</v>
      </c>
      <c r="K208" s="4">
        <v>20.709182323365972</v>
      </c>
      <c r="L208" s="4">
        <v>19.585303926828995</v>
      </c>
      <c r="M208" s="4">
        <v>17.098859660658835</v>
      </c>
      <c r="N208" s="4">
        <v>3.4330000000000003</v>
      </c>
      <c r="O208" s="4">
        <v>12.189542483660137</v>
      </c>
      <c r="P208" s="4">
        <v>0.38844876054178373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-19.78743493770687</v>
      </c>
      <c r="AR208">
        <v>-53.235317478179176</v>
      </c>
      <c r="AS208">
        <v>3.5011500127779094</v>
      </c>
      <c r="AT208">
        <v>19.78743493770687</v>
      </c>
      <c r="AU208">
        <v>53.235317478179176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11</v>
      </c>
      <c r="D209" s="3">
        <v>1</v>
      </c>
      <c r="E209" s="3">
        <v>10</v>
      </c>
      <c r="F209" s="3">
        <v>22</v>
      </c>
      <c r="G209" s="4">
        <v>205</v>
      </c>
      <c r="H209" s="4">
        <v>182.4</v>
      </c>
      <c r="I209" s="5">
        <v>52769.4340992</v>
      </c>
      <c r="J209" s="4">
        <v>15.313575686340359</v>
      </c>
      <c r="K209" s="4">
        <v>14.13953488372093</v>
      </c>
      <c r="L209" s="4">
        <v>12.294461773832911</v>
      </c>
      <c r="M209" s="4">
        <v>11.697903001183763</v>
      </c>
      <c r="N209" s="4">
        <v>11.911</v>
      </c>
      <c r="O209" s="4">
        <v>6.5384615384615374</v>
      </c>
      <c r="P209" s="4">
        <v>2.4172149122807016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2.4172149144007018</v>
      </c>
      <c r="AH209" t="str">
        <f t="shared" si="86"/>
        <v xml:space="preserve"> </v>
      </c>
      <c r="AI209">
        <f t="shared" si="70"/>
        <v>148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19.532254351658541</v>
      </c>
      <c r="AR209">
        <v>3.8081941349965676</v>
      </c>
      <c r="AS209">
        <v>12.390350877192979</v>
      </c>
      <c r="AT209">
        <v>-19.532254351658541</v>
      </c>
      <c r="AU209">
        <v>-3.8081941349965676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10</v>
      </c>
      <c r="D210" s="3">
        <v>4</v>
      </c>
      <c r="E210" s="3">
        <v>11</v>
      </c>
      <c r="F210" s="3">
        <v>25</v>
      </c>
      <c r="G210" s="4">
        <v>11.850000381469727</v>
      </c>
      <c r="H210" s="4">
        <v>11.84</v>
      </c>
      <c r="I210" s="5">
        <v>103405.22016000001</v>
      </c>
      <c r="J210" s="4">
        <v>19.283387622149839</v>
      </c>
      <c r="K210" s="4">
        <v>17.566765578635014</v>
      </c>
      <c r="L210" s="4">
        <v>12.238181482507153</v>
      </c>
      <c r="M210" s="4">
        <v>10.816528400764374</v>
      </c>
      <c r="N210" s="4">
        <v>0.61399999999999999</v>
      </c>
      <c r="O210" s="4">
        <v>-5.5384615384615437</v>
      </c>
      <c r="P210" s="4">
        <v>0.33783783783783783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-1.3277866776490566</v>
      </c>
      <c r="AR210">
        <v>4.2485308456897908</v>
      </c>
      <c r="AS210">
        <v>8.4462681332153622E-2</v>
      </c>
      <c r="AT210">
        <v>1.3277866776490566</v>
      </c>
      <c r="AU210">
        <v>-4.2485308456897908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16</v>
      </c>
      <c r="D211" s="3">
        <v>2</v>
      </c>
      <c r="E211" s="3">
        <v>11</v>
      </c>
      <c r="F211" s="3">
        <v>29</v>
      </c>
      <c r="G211" s="4">
        <v>80</v>
      </c>
      <c r="H211" s="4">
        <v>63.2</v>
      </c>
      <c r="I211" s="5">
        <v>79957.202678400005</v>
      </c>
      <c r="J211" s="4">
        <v>9.007981755986318</v>
      </c>
      <c r="K211" s="4">
        <v>9.0948337890343947</v>
      </c>
      <c r="L211" s="4">
        <v>6.145196714563915</v>
      </c>
      <c r="M211" s="4">
        <v>6.5846263485200867</v>
      </c>
      <c r="N211" s="4">
        <v>7.016</v>
      </c>
      <c r="O211" s="4">
        <v>5.1874062968515755</v>
      </c>
      <c r="P211" s="4">
        <v>4.3306962025316453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0.26582278695012646</v>
      </c>
      <c r="T211" s="37" t="str">
        <f t="shared" si="77"/>
        <v/>
      </c>
      <c r="U211" s="37" t="str">
        <f t="shared" si="78"/>
        <v/>
      </c>
      <c r="V211" s="37">
        <f t="shared" si="79"/>
        <v>-0.52666052684731757</v>
      </c>
      <c r="W211" s="37" t="str">
        <f t="shared" si="80"/>
        <v/>
      </c>
      <c r="X211" s="37">
        <f t="shared" si="81"/>
        <v>-0.51920012421552086</v>
      </c>
      <c r="Y211" t="str">
        <f t="shared" si="65"/>
        <v xml:space="preserve"> </v>
      </c>
      <c r="Z211" s="1">
        <f t="shared" si="82"/>
        <v>24</v>
      </c>
      <c r="AA211" t="str">
        <f t="shared" si="66"/>
        <v xml:space="preserve"> </v>
      </c>
      <c r="AB211" s="1">
        <f t="shared" si="83"/>
        <v>18</v>
      </c>
      <c r="AC211">
        <f t="shared" si="67"/>
        <v>8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4.3306962046716455</v>
      </c>
      <c r="AH211" t="str">
        <f t="shared" si="86"/>
        <v xml:space="preserve"> </v>
      </c>
      <c r="AI211">
        <f t="shared" si="70"/>
        <v>32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52.66605268473176</v>
      </c>
      <c r="AR211">
        <v>51.920012421552087</v>
      </c>
      <c r="AS211">
        <v>26.582278481012644</v>
      </c>
      <c r="AT211">
        <v>-52.66605268473176</v>
      </c>
      <c r="AU211">
        <v>-51.920012421552087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14</v>
      </c>
      <c r="F212" s="3">
        <v>20</v>
      </c>
      <c r="G212" s="4">
        <v>56</v>
      </c>
      <c r="H212" s="4">
        <v>53.72</v>
      </c>
      <c r="I212" s="5">
        <v>32490.759194360002</v>
      </c>
      <c r="J212" s="4">
        <v>17.043147208121827</v>
      </c>
      <c r="K212" s="4">
        <v>15.888790298728185</v>
      </c>
      <c r="L212" s="4">
        <v>13.474229169662598</v>
      </c>
      <c r="M212" s="4">
        <v>13.117358159281927</v>
      </c>
      <c r="N212" s="4">
        <v>3.3810000000000002</v>
      </c>
      <c r="O212" s="4">
        <v>5.0000000000000009</v>
      </c>
      <c r="P212" s="4">
        <v>3.6485480268056589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3.6485480289556591</v>
      </c>
      <c r="AH212" t="str">
        <f t="shared" si="86"/>
        <v xml:space="preserve"> </v>
      </c>
      <c r="AI212">
        <f t="shared" si="70"/>
        <v>59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10.44393140566825</v>
      </c>
      <c r="AR212">
        <v>-5.4222999194113441</v>
      </c>
      <c r="AS212">
        <v>4.2442293373045503</v>
      </c>
      <c r="AT212">
        <v>-10.44393140566825</v>
      </c>
      <c r="AU212">
        <v>5.4222999194113441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10</v>
      </c>
      <c r="F213" s="3">
        <v>14</v>
      </c>
      <c r="G213" s="4">
        <v>31</v>
      </c>
      <c r="H213" s="4">
        <v>30.01</v>
      </c>
      <c r="I213" s="5">
        <v>23080.98440777</v>
      </c>
      <c r="J213" s="4">
        <v>17.237219988512351</v>
      </c>
      <c r="K213" s="4">
        <v>16.363140676117776</v>
      </c>
      <c r="L213" s="4">
        <v>9.3480133683651907</v>
      </c>
      <c r="M213" s="4">
        <v>9.1091396640172917</v>
      </c>
      <c r="N213" s="4">
        <v>1.7410000000000001</v>
      </c>
      <c r="O213" s="4">
        <v>-2.191011235955052</v>
      </c>
      <c r="P213" s="4">
        <v>3.0456514495168276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3.0456514516768278</v>
      </c>
      <c r="AH213" t="str">
        <f t="shared" si="86"/>
        <v xml:space="preserve"> </v>
      </c>
      <c r="AI213">
        <f t="shared" si="70"/>
        <v>89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9.4241435096472657</v>
      </c>
      <c r="AR213">
        <v>26.861191348199476</v>
      </c>
      <c r="AS213">
        <v>3.2989003665444772</v>
      </c>
      <c r="AT213">
        <v>-9.4241435096472657</v>
      </c>
      <c r="AU213">
        <v>-26.861191348199476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5</v>
      </c>
      <c r="F214" s="3">
        <v>21</v>
      </c>
      <c r="G214" s="4">
        <v>47</v>
      </c>
      <c r="H214" s="4">
        <v>35.549999999999997</v>
      </c>
      <c r="I214" s="5">
        <v>50793.273190799991</v>
      </c>
      <c r="J214" s="4">
        <v>7.3908523908523893</v>
      </c>
      <c r="K214" s="4">
        <v>5.5993069774767674</v>
      </c>
      <c r="L214" s="4">
        <v>3.2744600881404775</v>
      </c>
      <c r="M214" s="4">
        <v>2.650602695611525</v>
      </c>
      <c r="N214" s="4">
        <v>4.8100000000000005</v>
      </c>
      <c r="O214" s="4">
        <v>-26.452599388379198</v>
      </c>
      <c r="P214" s="4">
        <v>4.3037974683544311</v>
      </c>
      <c r="Q214" s="36">
        <f t="shared" si="74"/>
        <v>76.190476192646187</v>
      </c>
      <c r="R214" t="str">
        <f t="shared" si="75"/>
        <v xml:space="preserve"> </v>
      </c>
      <c r="S214" s="37">
        <f t="shared" si="76"/>
        <v>0.32208157741613236</v>
      </c>
      <c r="T214" s="37" t="str">
        <f t="shared" si="77"/>
        <v/>
      </c>
      <c r="U214" s="37" t="str">
        <f t="shared" si="78"/>
        <v/>
      </c>
      <c r="V214" s="37">
        <f t="shared" si="79"/>
        <v>-0.61163529505258607</v>
      </c>
      <c r="W214" s="37" t="str">
        <f t="shared" si="80"/>
        <v/>
      </c>
      <c r="X214" s="37">
        <f t="shared" si="81"/>
        <v>-0.74380641063808506</v>
      </c>
      <c r="Y214" t="str">
        <f t="shared" si="65"/>
        <v xml:space="preserve"> </v>
      </c>
      <c r="Z214" s="1">
        <f t="shared" si="82"/>
        <v>10</v>
      </c>
      <c r="AA214" t="str">
        <f t="shared" si="66"/>
        <v xml:space="preserve"> </v>
      </c>
      <c r="AB214" s="1">
        <f t="shared" si="83"/>
        <v>2</v>
      </c>
      <c r="AC214">
        <f t="shared" si="67"/>
        <v>6</v>
      </c>
      <c r="AD214" s="1" t="str">
        <f t="shared" si="84"/>
        <v xml:space="preserve"> </v>
      </c>
      <c r="AE214">
        <f t="shared" si="68"/>
        <v>52</v>
      </c>
      <c r="AF214" t="str">
        <f t="shared" si="69"/>
        <v xml:space="preserve"> </v>
      </c>
      <c r="AG214">
        <f t="shared" si="85"/>
        <v>4.3037974705244313</v>
      </c>
      <c r="AH214" t="str">
        <f t="shared" si="86"/>
        <v xml:space="preserve"> </v>
      </c>
      <c r="AI214">
        <f t="shared" si="70"/>
        <v>35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61.163529505258609</v>
      </c>
      <c r="AR214">
        <v>74.380641063808511</v>
      </c>
      <c r="AS214">
        <v>32.208157524613235</v>
      </c>
      <c r="AT214">
        <v>-61.163529505258609</v>
      </c>
      <c r="AU214">
        <v>-74.380641063808511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16</v>
      </c>
      <c r="D215" s="3">
        <v>0</v>
      </c>
      <c r="E215" s="3">
        <v>0</v>
      </c>
      <c r="F215" s="3">
        <v>16</v>
      </c>
      <c r="G215" s="4">
        <v>1475</v>
      </c>
      <c r="H215" s="4">
        <v>1451.7</v>
      </c>
      <c r="I215" s="5">
        <v>1000722.0306402</v>
      </c>
      <c r="J215" s="4">
        <v>27.286568174128792</v>
      </c>
      <c r="K215" s="4">
        <v>23.986319024486964</v>
      </c>
      <c r="L215" s="4">
        <v>15.121751245410204</v>
      </c>
      <c r="M215" s="4">
        <v>13.004455826474159</v>
      </c>
      <c r="N215" s="4">
        <v>53.201999999999998</v>
      </c>
      <c r="O215" s="4">
        <v>8.0889407249946879E-2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-43.38183794725807</v>
      </c>
      <c r="AR215">
        <v>-18.312504190567005</v>
      </c>
      <c r="AS215">
        <v>1.6050148102225048</v>
      </c>
      <c r="AT215">
        <v>43.38183794725807</v>
      </c>
      <c r="AU215">
        <v>18.312504190567005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41</v>
      </c>
      <c r="D216" s="3">
        <v>0</v>
      </c>
      <c r="E216" s="3">
        <v>5</v>
      </c>
      <c r="F216" s="3">
        <v>46</v>
      </c>
      <c r="G216" s="4">
        <v>1460</v>
      </c>
      <c r="H216" s="4">
        <v>1450.16</v>
      </c>
      <c r="I216" s="5">
        <v>1000722.0306402</v>
      </c>
      <c r="J216" s="4">
        <v>27.257621893913765</v>
      </c>
      <c r="K216" s="4">
        <v>23.960873731866101</v>
      </c>
      <c r="L216" s="4">
        <v>15.121751245410204</v>
      </c>
      <c r="M216" s="4">
        <v>13.004455826474159</v>
      </c>
      <c r="N216" s="4">
        <v>53.201999999999998</v>
      </c>
      <c r="O216" s="4">
        <v>8.0889407249946879E-2</v>
      </c>
      <c r="P216" s="4">
        <v>0</v>
      </c>
      <c r="Q216" s="36">
        <f t="shared" si="74"/>
        <v>89.130434784798709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-43.229734874695723</v>
      </c>
      <c r="AR216">
        <v>-18.312504190567005</v>
      </c>
      <c r="AS216">
        <v>0.67854581563413507</v>
      </c>
      <c r="AT216">
        <v>43.229734874695723</v>
      </c>
      <c r="AU216">
        <v>18.312504190567005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102</v>
      </c>
      <c r="H217" s="4">
        <v>101.58</v>
      </c>
      <c r="I217" s="5">
        <v>14758.874621699999</v>
      </c>
      <c r="J217" s="4">
        <v>17.96286472148541</v>
      </c>
      <c r="K217" s="4">
        <v>17.20528455284553</v>
      </c>
      <c r="L217" s="4">
        <v>13.052835522560519</v>
      </c>
      <c r="M217" s="4">
        <v>12.237814699286085</v>
      </c>
      <c r="N217" s="4">
        <v>5.6550000000000002</v>
      </c>
      <c r="O217" s="4">
        <v>-0.44014084507041318</v>
      </c>
      <c r="P217" s="4">
        <v>3.1039574719432963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3.1039574741432965</v>
      </c>
      <c r="AH217" t="str">
        <f t="shared" si="86"/>
        <v xml:space="preserve"> </v>
      </c>
      <c r="AI217">
        <f t="shared" si="70"/>
        <v>80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5.6111218483497538</v>
      </c>
      <c r="AR217">
        <v>-2.1253181856471626</v>
      </c>
      <c r="AS217">
        <v>0.41346721795629815</v>
      </c>
      <c r="AT217">
        <v>-5.6111218483497538</v>
      </c>
      <c r="AU217">
        <v>2.1253181856471626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25</v>
      </c>
      <c r="D218" s="3">
        <v>0</v>
      </c>
      <c r="E218" s="3">
        <v>6</v>
      </c>
      <c r="F218" s="3">
        <v>31</v>
      </c>
      <c r="G218" s="4">
        <v>201.5</v>
      </c>
      <c r="H218" s="4">
        <v>195.95</v>
      </c>
      <c r="I218" s="5">
        <v>58892.384127099998</v>
      </c>
      <c r="J218" s="4">
        <v>31.768806744487676</v>
      </c>
      <c r="K218" s="4">
        <v>25.926170944694363</v>
      </c>
      <c r="L218" s="4">
        <v>29.326805368416771</v>
      </c>
      <c r="M218" s="4">
        <v>18.958247181055995</v>
      </c>
      <c r="N218" s="4">
        <v>6.1680000000000001</v>
      </c>
      <c r="O218" s="4">
        <v>18.843930635838145</v>
      </c>
      <c r="P218" s="4">
        <v>0.27098749681041084</v>
      </c>
      <c r="Q218" s="36">
        <f t="shared" si="74"/>
        <v>80.645161292532578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27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-66.934510464921317</v>
      </c>
      <c r="AR218">
        <v>-129.45277479682744</v>
      </c>
      <c r="AS218">
        <v>2.8323551926511925</v>
      </c>
      <c r="AT218">
        <v>66.934510464921317</v>
      </c>
      <c r="AU218">
        <v>129.45277479682744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6</v>
      </c>
      <c r="E219" s="3">
        <v>17</v>
      </c>
      <c r="F219" s="3">
        <v>24</v>
      </c>
      <c r="G219" s="4">
        <v>17</v>
      </c>
      <c r="H219" s="4">
        <v>18.61</v>
      </c>
      <c r="I219" s="5">
        <v>6947.1016292900003</v>
      </c>
      <c r="J219" s="4">
        <v>7.2866092404072038</v>
      </c>
      <c r="K219" s="4">
        <v>10.478603603603602</v>
      </c>
      <c r="L219" s="4">
        <v>7.2469061474976195</v>
      </c>
      <c r="M219" s="4">
        <v>8.9180351562500011</v>
      </c>
      <c r="N219" s="4">
        <v>1.776</v>
      </c>
      <c r="O219" s="4">
        <v>-31.428571428571423</v>
      </c>
      <c r="P219" s="4">
        <v>5.2337452982267596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-0.61711292580807797</v>
      </c>
      <c r="W219" s="37" t="str">
        <f t="shared" si="80"/>
        <v/>
      </c>
      <c r="X219" s="37">
        <f t="shared" si="81"/>
        <v>-0.43300243468513722</v>
      </c>
      <c r="Y219" t="str">
        <f t="shared" si="65"/>
        <v xml:space="preserve"> </v>
      </c>
      <c r="Z219" s="1">
        <f t="shared" si="82"/>
        <v>8</v>
      </c>
      <c r="AA219" t="str">
        <f t="shared" si="66"/>
        <v xml:space="preserve"> </v>
      </c>
      <c r="AB219" s="1">
        <f t="shared" si="83"/>
        <v>33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5.2337453004467598</v>
      </c>
      <c r="AH219" t="str">
        <f t="shared" si="86"/>
        <v xml:space="preserve"> </v>
      </c>
      <c r="AI219">
        <f t="shared" si="70"/>
        <v>18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61.7112925808078</v>
      </c>
      <c r="AR219">
        <v>43.30024346851372</v>
      </c>
      <c r="AS219">
        <v>-8.6512627619559357</v>
      </c>
      <c r="AT219">
        <v>-61.7112925808078</v>
      </c>
      <c r="AU219">
        <v>-43.30024346851372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3</v>
      </c>
      <c r="E220" s="3">
        <v>6</v>
      </c>
      <c r="F220" s="3">
        <v>10</v>
      </c>
      <c r="G220" s="4">
        <v>85</v>
      </c>
      <c r="H220" s="4">
        <v>98.47</v>
      </c>
      <c r="I220" s="5">
        <v>18719.44241</v>
      </c>
      <c r="J220" s="4">
        <v>23.484378726448842</v>
      </c>
      <c r="K220" s="4">
        <v>22.804539138490039</v>
      </c>
      <c r="L220" s="4">
        <v>16.059209206191365</v>
      </c>
      <c r="M220" s="4">
        <v>15.355928166351607</v>
      </c>
      <c r="N220" s="4">
        <v>4.1930000000000005</v>
      </c>
      <c r="O220" s="4">
        <v>13.63143631436316</v>
      </c>
      <c r="P220" s="4">
        <v>2.3733116685284861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2.3733116707584863</v>
      </c>
      <c r="AH220" t="str">
        <f t="shared" si="86"/>
        <v xml:space="preserve"> </v>
      </c>
      <c r="AI220">
        <f t="shared" si="70"/>
        <v>154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-23.402597327732</v>
      </c>
      <c r="AR220">
        <v>-25.647170467865177</v>
      </c>
      <c r="AS220">
        <v>-13.679293185741848</v>
      </c>
      <c r="AT220">
        <v>23.402597327732</v>
      </c>
      <c r="AU220">
        <v>25.647170467865177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15</v>
      </c>
      <c r="D221" s="3">
        <v>2</v>
      </c>
      <c r="E221" s="3">
        <v>10</v>
      </c>
      <c r="F221" s="3">
        <v>27</v>
      </c>
      <c r="G221" s="4">
        <v>265.5</v>
      </c>
      <c r="H221" s="4">
        <v>249.72</v>
      </c>
      <c r="I221" s="5">
        <v>92068.882730639991</v>
      </c>
      <c r="J221" s="4">
        <v>11.47030453355381</v>
      </c>
      <c r="K221" s="4">
        <v>10.257126427339193</v>
      </c>
      <c r="L221" s="4" t="s">
        <v>1238</v>
      </c>
      <c r="M221" s="4" t="s">
        <v>1238</v>
      </c>
      <c r="N221" s="4">
        <v>24.346</v>
      </c>
      <c r="O221" s="4">
        <v>0.64489458453906079</v>
      </c>
      <c r="P221" s="4">
        <v>2.0927438731379144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-0.39727365664289072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64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2.0927438753779146</v>
      </c>
      <c r="AH221" t="str">
        <f t="shared" si="86"/>
        <v xml:space="preserve"> </v>
      </c>
      <c r="AI221">
        <f t="shared" si="70"/>
        <v>177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39.727365664289074</v>
      </c>
      <c r="AR221" t="e">
        <v>#VALUE!</v>
      </c>
      <c r="AS221">
        <v>6.3190773666506495</v>
      </c>
      <c r="AT221">
        <v>-39.727365664289074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2</v>
      </c>
      <c r="D222" s="3">
        <v>2</v>
      </c>
      <c r="E222" s="3">
        <v>16</v>
      </c>
      <c r="F222" s="3">
        <v>20</v>
      </c>
      <c r="G222" s="4">
        <v>334</v>
      </c>
      <c r="H222" s="4">
        <v>341.14</v>
      </c>
      <c r="I222" s="5">
        <v>18375.933889559998</v>
      </c>
      <c r="J222" s="4">
        <v>19.54173111072922</v>
      </c>
      <c r="K222" s="4">
        <v>18.173778701188002</v>
      </c>
      <c r="L222" s="4">
        <v>12.621650603879468</v>
      </c>
      <c r="M222" s="4">
        <v>12.056360694460711</v>
      </c>
      <c r="N222" s="4">
        <v>17.457000000000001</v>
      </c>
      <c r="O222" s="4">
        <v>4.5329341317365355</v>
      </c>
      <c r="P222" s="4">
        <v>1.7335991088702585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-2.6852957633588082</v>
      </c>
      <c r="AR222">
        <v>1.2482704067352968</v>
      </c>
      <c r="AS222">
        <v>-2.0929823532860325</v>
      </c>
      <c r="AT222">
        <v>2.6852957633588082</v>
      </c>
      <c r="AU222">
        <v>-1.2482704067352968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1</v>
      </c>
      <c r="E223" s="3">
        <v>6</v>
      </c>
      <c r="F223" s="3">
        <v>32</v>
      </c>
      <c r="G223" s="4">
        <v>28</v>
      </c>
      <c r="H223" s="4">
        <v>23.81</v>
      </c>
      <c r="I223" s="5">
        <v>20900.522692569997</v>
      </c>
      <c r="J223" s="4">
        <v>19.677685950413224</v>
      </c>
      <c r="K223" s="4">
        <v>18.329484218629716</v>
      </c>
      <c r="L223" s="4">
        <v>8.3676502215792254</v>
      </c>
      <c r="M223" s="4">
        <v>8.1795823022096315</v>
      </c>
      <c r="N223" s="4">
        <v>1.21</v>
      </c>
      <c r="O223" s="4">
        <v>-36.31578947368422</v>
      </c>
      <c r="P223" s="4">
        <v>3.0533389332213359</v>
      </c>
      <c r="Q223" s="36">
        <f t="shared" si="74"/>
        <v>78.125000002259995</v>
      </c>
      <c r="R223" t="str">
        <f t="shared" si="75"/>
        <v xml:space="preserve"> </v>
      </c>
      <c r="S223" s="37">
        <f t="shared" si="76"/>
        <v>0.17597648273039071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-0.34531547580755373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47</v>
      </c>
      <c r="AC223">
        <f t="shared" si="67"/>
        <v>22</v>
      </c>
      <c r="AD223" s="1" t="str">
        <f t="shared" si="84"/>
        <v xml:space="preserve"> </v>
      </c>
      <c r="AE223">
        <f t="shared" si="68"/>
        <v>44</v>
      </c>
      <c r="AF223" t="str">
        <f t="shared" si="69"/>
        <v xml:space="preserve"> </v>
      </c>
      <c r="AG223">
        <f t="shared" si="85"/>
        <v>3.0533389354813361</v>
      </c>
      <c r="AH223" t="str">
        <f t="shared" si="86"/>
        <v xml:space="preserve"> </v>
      </c>
      <c r="AI223">
        <f t="shared" si="70"/>
        <v>87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-3.3996932158827153</v>
      </c>
      <c r="AR223">
        <v>34.531547580755372</v>
      </c>
      <c r="AS223">
        <v>17.597648047039073</v>
      </c>
      <c r="AT223">
        <v>3.3996932158827153</v>
      </c>
      <c r="AU223">
        <v>-34.531547580755372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5</v>
      </c>
      <c r="F224" s="3">
        <v>16</v>
      </c>
      <c r="G224" s="4">
        <v>117</v>
      </c>
      <c r="H224" s="4">
        <v>103.62</v>
      </c>
      <c r="I224" s="5">
        <v>14178.668618399999</v>
      </c>
      <c r="J224" s="4">
        <v>27.543859649122808</v>
      </c>
      <c r="K224" s="4">
        <v>21.5202492211838</v>
      </c>
      <c r="L224" s="4">
        <v>17.391209686808708</v>
      </c>
      <c r="M224" s="4">
        <v>13.050244626943909</v>
      </c>
      <c r="N224" s="4">
        <v>3.762</v>
      </c>
      <c r="O224" s="4">
        <v>-2.2857142857142878</v>
      </c>
      <c r="P224" s="4">
        <v>2.8131634819532909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2.8131634842232911</v>
      </c>
      <c r="AH224" t="str">
        <f t="shared" si="86"/>
        <v xml:space="preserve"> </v>
      </c>
      <c r="AI224">
        <f t="shared" si="70"/>
        <v>113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-44.733819051564929</v>
      </c>
      <c r="AR224">
        <v>-36.068735396907982</v>
      </c>
      <c r="AS224">
        <v>12.912565141864496</v>
      </c>
      <c r="AT224">
        <v>44.733819051564929</v>
      </c>
      <c r="AU224">
        <v>36.068735396907982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1</v>
      </c>
      <c r="E225" s="3">
        <v>18</v>
      </c>
      <c r="F225" s="3">
        <v>22</v>
      </c>
      <c r="G225" s="4">
        <v>15.75</v>
      </c>
      <c r="H225" s="4">
        <v>14.66</v>
      </c>
      <c r="I225" s="5">
        <v>15140.19133462</v>
      </c>
      <c r="J225" s="4">
        <v>11.329211746522411</v>
      </c>
      <c r="K225" s="4">
        <v>11.064150943396227</v>
      </c>
      <c r="L225" s="4" t="s">
        <v>1238</v>
      </c>
      <c r="M225" s="4" t="s">
        <v>1238</v>
      </c>
      <c r="N225" s="4">
        <v>1.294</v>
      </c>
      <c r="O225" s="4">
        <v>7.833333333333341</v>
      </c>
      <c r="P225" s="4">
        <v>4.2701227830832194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-0.40468761320810065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57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4.2701227853632195</v>
      </c>
      <c r="AH225" t="str">
        <f t="shared" si="86"/>
        <v xml:space="preserve"> </v>
      </c>
      <c r="AI225">
        <f t="shared" si="70"/>
        <v>37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40.468761320810067</v>
      </c>
      <c r="AR225" t="e">
        <v>#VALUE!</v>
      </c>
      <c r="AS225">
        <v>7.4351978171896205</v>
      </c>
      <c r="AT225">
        <v>-40.468761320810067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6</v>
      </c>
      <c r="F226" s="3">
        <v>13</v>
      </c>
      <c r="G226" s="4">
        <v>16</v>
      </c>
      <c r="H226" s="4">
        <v>14.29</v>
      </c>
      <c r="I226" s="5">
        <v>5168.6519448299996</v>
      </c>
      <c r="J226" s="4">
        <v>8.1055019852524097</v>
      </c>
      <c r="K226" s="4">
        <v>8.1101021566401812</v>
      </c>
      <c r="L226" s="4">
        <v>8.3780755427481992</v>
      </c>
      <c r="M226" s="4">
        <v>8.568700920424094</v>
      </c>
      <c r="N226" s="4">
        <v>1.7630000000000001</v>
      </c>
      <c r="O226" s="4">
        <v>3.0994152046783721</v>
      </c>
      <c r="P226" s="4">
        <v>4.3386983904828558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-0.57408283639254465</v>
      </c>
      <c r="W226" s="37" t="str">
        <f t="shared" si="80"/>
        <v/>
      </c>
      <c r="X226" s="37">
        <f t="shared" si="81"/>
        <v>-0.34449979921396701</v>
      </c>
      <c r="Y226" t="str">
        <f t="shared" si="65"/>
        <v xml:space="preserve"> </v>
      </c>
      <c r="Z226" s="1">
        <f t="shared" si="82"/>
        <v>13</v>
      </c>
      <c r="AA226" t="str">
        <f t="shared" si="66"/>
        <v xml:space="preserve"> </v>
      </c>
      <c r="AB226" s="1">
        <f t="shared" si="83"/>
        <v>50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4.338698392772856</v>
      </c>
      <c r="AH226" t="str">
        <f t="shared" si="86"/>
        <v xml:space="preserve"> </v>
      </c>
      <c r="AI226">
        <f t="shared" si="70"/>
        <v>31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57.408283639254464</v>
      </c>
      <c r="AR226">
        <v>34.449979921396704</v>
      </c>
      <c r="AS226">
        <v>11.966410076976919</v>
      </c>
      <c r="AT226">
        <v>-57.408283639254464</v>
      </c>
      <c r="AU226">
        <v>-34.449979921396704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21</v>
      </c>
      <c r="D227" s="3">
        <v>0</v>
      </c>
      <c r="E227" s="3">
        <v>5</v>
      </c>
      <c r="F227" s="3">
        <v>26</v>
      </c>
      <c r="G227" s="4">
        <v>165</v>
      </c>
      <c r="H227" s="4">
        <v>147.77000000000001</v>
      </c>
      <c r="I227" s="5">
        <v>50120.377391000002</v>
      </c>
      <c r="J227" s="4">
        <v>14.070653208912589</v>
      </c>
      <c r="K227" s="4">
        <v>12.71249139710943</v>
      </c>
      <c r="L227" s="4">
        <v>8.962519095904101</v>
      </c>
      <c r="M227" s="4">
        <v>8.4435358535859368</v>
      </c>
      <c r="N227" s="4">
        <v>10.502000000000001</v>
      </c>
      <c r="O227" s="4">
        <v>7.4923234390992954</v>
      </c>
      <c r="P227" s="4">
        <v>0.8635040942004466</v>
      </c>
      <c r="Q227" s="36">
        <f t="shared" si="74"/>
        <v>80.769230771530772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26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26.06339846997686</v>
      </c>
      <c r="AR227">
        <v>29.877296558886346</v>
      </c>
      <c r="AS227">
        <v>11.660012181092227</v>
      </c>
      <c r="AT227">
        <v>-26.06339846997686</v>
      </c>
      <c r="AU227">
        <v>-29.877296558886346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8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0.39900000000000002</v>
      </c>
      <c r="O228" s="4">
        <v>144.78527607361963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11</v>
      </c>
      <c r="F229" s="3">
        <v>33</v>
      </c>
      <c r="G229" s="4">
        <v>240</v>
      </c>
      <c r="H229" s="4">
        <v>228.82</v>
      </c>
      <c r="I229" s="5">
        <v>249603.9539964</v>
      </c>
      <c r="J229" s="4">
        <v>23.346597285991223</v>
      </c>
      <c r="K229" s="4">
        <v>22.506147339431493</v>
      </c>
      <c r="L229" s="4">
        <v>16.045990651852073</v>
      </c>
      <c r="M229" s="4">
        <v>15.84808220792118</v>
      </c>
      <c r="N229" s="4">
        <v>10.167</v>
      </c>
      <c r="O229" s="4">
        <v>2.6969696969696915</v>
      </c>
      <c r="P229" s="4">
        <v>2.367362992745389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2.3673629950653892</v>
      </c>
      <c r="AH229" t="str">
        <f t="shared" si="86"/>
        <v xml:space="preserve"> </v>
      </c>
      <c r="AI229">
        <f t="shared" si="70"/>
        <v>155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-22.678601695823829</v>
      </c>
      <c r="AR229">
        <v>-25.543748566507318</v>
      </c>
      <c r="AS229">
        <v>4.8859365440083957</v>
      </c>
      <c r="AT229">
        <v>22.678601695823829</v>
      </c>
      <c r="AU229">
        <v>25.543748566507318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9</v>
      </c>
      <c r="D230" s="3">
        <v>1</v>
      </c>
      <c r="E230" s="3">
        <v>16</v>
      </c>
      <c r="F230" s="3">
        <v>26</v>
      </c>
      <c r="G230" s="4">
        <v>70</v>
      </c>
      <c r="H230" s="4">
        <v>70.31</v>
      </c>
      <c r="I230" s="5">
        <v>21423.895382850002</v>
      </c>
      <c r="J230" s="4" t="s">
        <v>1238</v>
      </c>
      <c r="K230" s="4" t="s">
        <v>1238</v>
      </c>
      <c r="L230" s="4">
        <v>10.167717864923748</v>
      </c>
      <c r="M230" s="4">
        <v>8.9888645135940966</v>
      </c>
      <c r="N230" s="4">
        <v>-0.63</v>
      </c>
      <c r="O230" s="4">
        <v>14.864864864864863</v>
      </c>
      <c r="P230" s="4">
        <v>1.4805859763902716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20.447827571067712</v>
      </c>
      <c r="AS230">
        <v>-0.44090456549567003</v>
      </c>
      <c r="AT230" t="e">
        <v>#VALUE!</v>
      </c>
      <c r="AU230">
        <v>-20.447827571067712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4</v>
      </c>
      <c r="D231" s="3">
        <v>3</v>
      </c>
      <c r="E231" s="3">
        <v>12</v>
      </c>
      <c r="F231" s="3">
        <v>19</v>
      </c>
      <c r="G231" s="4">
        <v>56</v>
      </c>
      <c r="H231" s="4">
        <v>46.93</v>
      </c>
      <c r="I231" s="5">
        <v>7574.0196065300006</v>
      </c>
      <c r="J231" s="4">
        <v>9.4731530076705699</v>
      </c>
      <c r="K231" s="4">
        <v>9.7183681921722922</v>
      </c>
      <c r="L231" s="4">
        <v>5.669892778555484</v>
      </c>
      <c r="M231" s="4">
        <v>5.99017807885211</v>
      </c>
      <c r="N231" s="4">
        <v>4.9539999999999997</v>
      </c>
      <c r="O231" s="4">
        <v>-23.074534161490693</v>
      </c>
      <c r="P231" s="4">
        <v>3.0151289154059238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0.19326656956778601</v>
      </c>
      <c r="T231" s="37" t="str">
        <f t="shared" si="77"/>
        <v/>
      </c>
      <c r="U231" s="37" t="str">
        <f t="shared" si="78"/>
        <v/>
      </c>
      <c r="V231" s="37">
        <f t="shared" si="79"/>
        <v>-0.50221732512217276</v>
      </c>
      <c r="W231" s="37" t="str">
        <f t="shared" si="80"/>
        <v/>
      </c>
      <c r="X231" s="37">
        <f t="shared" si="81"/>
        <v>-0.55638787979234861</v>
      </c>
      <c r="Y231" t="str">
        <f t="shared" si="65"/>
        <v xml:space="preserve"> </v>
      </c>
      <c r="Z231" s="1">
        <f t="shared" si="82"/>
        <v>30</v>
      </c>
      <c r="AA231" t="str">
        <f t="shared" si="66"/>
        <v xml:space="preserve"> </v>
      </c>
      <c r="AB231" s="1">
        <f t="shared" si="83"/>
        <v>12</v>
      </c>
      <c r="AC231">
        <f t="shared" si="67"/>
        <v>18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3.015128917745924</v>
      </c>
      <c r="AH231" t="str">
        <f t="shared" si="86"/>
        <v xml:space="preserve"> </v>
      </c>
      <c r="AI231">
        <f t="shared" si="70"/>
        <v>92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50.22173251221728</v>
      </c>
      <c r="AR231">
        <v>55.638787979234863</v>
      </c>
      <c r="AS231">
        <v>19.326656722778601</v>
      </c>
      <c r="AT231">
        <v>-50.22173251221728</v>
      </c>
      <c r="AU231">
        <v>-55.638787979234863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10</v>
      </c>
      <c r="D232" s="3">
        <v>0</v>
      </c>
      <c r="E232" s="3">
        <v>7</v>
      </c>
      <c r="F232" s="3">
        <v>17</v>
      </c>
      <c r="G232" s="4">
        <v>67</v>
      </c>
      <c r="H232" s="4">
        <v>60.27</v>
      </c>
      <c r="I232" s="5">
        <v>21722.587652639999</v>
      </c>
      <c r="J232" s="4">
        <v>10.839928057553957</v>
      </c>
      <c r="K232" s="4">
        <v>10.956189783675695</v>
      </c>
      <c r="L232" s="4" t="s">
        <v>1238</v>
      </c>
      <c r="M232" s="4" t="s">
        <v>1238</v>
      </c>
      <c r="N232" s="4">
        <v>5.5600000000000005</v>
      </c>
      <c r="O232" s="4">
        <v>28.406466512702089</v>
      </c>
      <c r="P232" s="4">
        <v>2.1735523477683754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-0.43039784329428166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52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2.1735523501183756</v>
      </c>
      <c r="AH232" t="str">
        <f t="shared" si="86"/>
        <v xml:space="preserve"> </v>
      </c>
      <c r="AI232">
        <f t="shared" si="70"/>
        <v>172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43.039784329428166</v>
      </c>
      <c r="AR232" t="e">
        <v>#VALUE!</v>
      </c>
      <c r="AS232">
        <v>11.166417786626837</v>
      </c>
      <c r="AT232">
        <v>-43.039784329428166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9</v>
      </c>
      <c r="D233" s="3">
        <v>2</v>
      </c>
      <c r="E233" s="3">
        <v>3</v>
      </c>
      <c r="F233" s="3">
        <v>14</v>
      </c>
      <c r="G233" s="4">
        <v>285</v>
      </c>
      <c r="H233" s="4">
        <v>276.57</v>
      </c>
      <c r="I233" s="5">
        <v>11311.811735490001</v>
      </c>
      <c r="J233" s="4">
        <v>19.953105836519729</v>
      </c>
      <c r="K233" s="4">
        <v>14.355341015260041</v>
      </c>
      <c r="L233" s="4">
        <v>13.039419883976795</v>
      </c>
      <c r="M233" s="4">
        <v>10.39949904275686</v>
      </c>
      <c r="N233" s="4">
        <v>13.861000000000001</v>
      </c>
      <c r="O233" s="4">
        <v>-27.391304347826086</v>
      </c>
      <c r="P233" s="4">
        <v>1.4390570199226236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-4.8469330895512863</v>
      </c>
      <c r="AR233">
        <v>-2.0203542981716449</v>
      </c>
      <c r="AS233">
        <v>3.04805293415773</v>
      </c>
      <c r="AT233">
        <v>4.8469330895512863</v>
      </c>
      <c r="AU233">
        <v>2.0203542981716449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12</v>
      </c>
      <c r="D234" s="3">
        <v>1</v>
      </c>
      <c r="E234" s="3">
        <v>11</v>
      </c>
      <c r="F234" s="3">
        <v>24</v>
      </c>
      <c r="G234" s="4">
        <v>106.5</v>
      </c>
      <c r="H234" s="4">
        <v>111.6</v>
      </c>
      <c r="I234" s="5">
        <v>31489.387563600001</v>
      </c>
      <c r="J234" s="4">
        <v>28.956927867151009</v>
      </c>
      <c r="K234" s="4">
        <v>25.845298749421023</v>
      </c>
      <c r="L234" s="4">
        <v>17.392271520611324</v>
      </c>
      <c r="M234" s="4">
        <v>16.436245659267115</v>
      </c>
      <c r="N234" s="4">
        <v>3.8540000000000001</v>
      </c>
      <c r="O234" s="4">
        <v>38.136200716845877</v>
      </c>
      <c r="P234" s="4">
        <v>0.55913978494623662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-52.15902243195336</v>
      </c>
      <c r="AR234">
        <v>-36.077043179133938</v>
      </c>
      <c r="AS234">
        <v>-4.5698924731182755</v>
      </c>
      <c r="AT234">
        <v>52.15902243195336</v>
      </c>
      <c r="AU234">
        <v>36.077043179133938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3</v>
      </c>
      <c r="E235" s="3">
        <v>13</v>
      </c>
      <c r="F235" s="3">
        <v>20</v>
      </c>
      <c r="G235" s="4">
        <v>38.5</v>
      </c>
      <c r="H235" s="4">
        <v>35.76</v>
      </c>
      <c r="I235" s="5">
        <v>5517.4957948799993</v>
      </c>
      <c r="J235" s="4">
        <v>10.440875912408758</v>
      </c>
      <c r="K235" s="4">
        <v>9.9526857779014755</v>
      </c>
      <c r="L235" s="4">
        <v>13.112959781407278</v>
      </c>
      <c r="M235" s="4">
        <v>12.050529911944979</v>
      </c>
      <c r="N235" s="4">
        <v>3.4250000000000003</v>
      </c>
      <c r="O235" s="4">
        <v>-9.3915343915343907</v>
      </c>
      <c r="P235" s="4">
        <v>4.267337807606264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-0.45136670593856376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39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4.2673378099862642</v>
      </c>
      <c r="AH235" t="str">
        <f t="shared" si="86"/>
        <v xml:space="preserve"> </v>
      </c>
      <c r="AI235">
        <f t="shared" si="94"/>
        <v>38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45.13667059385638</v>
      </c>
      <c r="AR235">
        <v>-2.5957300785105053</v>
      </c>
      <c r="AS235">
        <v>7.6621923937360226</v>
      </c>
      <c r="AT235">
        <v>-45.13667059385638</v>
      </c>
      <c r="AU235">
        <v>2.5957300785105053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9</v>
      </c>
      <c r="F236" s="3">
        <v>20</v>
      </c>
      <c r="G236" s="4">
        <v>54</v>
      </c>
      <c r="H236" s="4">
        <v>54.22</v>
      </c>
      <c r="I236" s="5">
        <v>14538.844184420001</v>
      </c>
      <c r="J236" s="4">
        <v>22.257799671592775</v>
      </c>
      <c r="K236" s="4">
        <v>20.686760778328882</v>
      </c>
      <c r="L236" s="4">
        <v>15.855586206896554</v>
      </c>
      <c r="M236" s="4">
        <v>14.970775692373488</v>
      </c>
      <c r="N236" s="4">
        <v>2.621</v>
      </c>
      <c r="O236" s="4">
        <v>7.8600823045267418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-16.957332457830908</v>
      </c>
      <c r="AR236">
        <v>-24.054025165684934</v>
      </c>
      <c r="AS236">
        <v>-0.40575433419401952</v>
      </c>
      <c r="AT236">
        <v>16.957332457830908</v>
      </c>
      <c r="AU236">
        <v>24.054025165684934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190</v>
      </c>
      <c r="H237" s="4">
        <v>182.26</v>
      </c>
      <c r="I237" s="5">
        <v>130230.87552773999</v>
      </c>
      <c r="J237" s="4">
        <v>22.412690605017215</v>
      </c>
      <c r="K237" s="4">
        <v>20.725494655446894</v>
      </c>
      <c r="L237" s="4">
        <v>15.649341355232611</v>
      </c>
      <c r="M237" s="4">
        <v>14.730029375817484</v>
      </c>
      <c r="N237" s="4">
        <v>8.1319999999999997</v>
      </c>
      <c r="O237" s="4">
        <v>1.5230961298377015</v>
      </c>
      <c r="P237" s="4">
        <v>1.9746515966202132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49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-17.771232783223212</v>
      </c>
      <c r="AR237">
        <v>-22.440366504015085</v>
      </c>
      <c r="AS237">
        <v>4.2466805662240814</v>
      </c>
      <c r="AT237">
        <v>17.771232783223212</v>
      </c>
      <c r="AU237">
        <v>22.440366504015085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12</v>
      </c>
      <c r="D238" s="3">
        <v>4</v>
      </c>
      <c r="E238" s="3">
        <v>10</v>
      </c>
      <c r="F238" s="3">
        <v>26</v>
      </c>
      <c r="G238" s="4">
        <v>46.5</v>
      </c>
      <c r="H238" s="4">
        <v>45.25</v>
      </c>
      <c r="I238" s="5">
        <v>4907.2082879999998</v>
      </c>
      <c r="J238" s="4">
        <v>29.250161603102782</v>
      </c>
      <c r="K238" s="4" t="s">
        <v>1238</v>
      </c>
      <c r="L238" s="4">
        <v>6.2562488314224085</v>
      </c>
      <c r="M238" s="4">
        <v>8.1793157191019539</v>
      </c>
      <c r="N238" s="4">
        <v>0.42099999999999999</v>
      </c>
      <c r="O238" s="4" t="s">
        <v>132</v>
      </c>
      <c r="P238" s="4">
        <v>5.854143646408839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-0.51051141228793928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20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5.8541436488188392</v>
      </c>
      <c r="AH238" t="str">
        <f t="shared" si="86"/>
        <v xml:space="preserve"> </v>
      </c>
      <c r="AI238">
        <f t="shared" si="94"/>
        <v>11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-53.699868160173935</v>
      </c>
      <c r="AR238">
        <v>51.051141228793931</v>
      </c>
      <c r="AS238">
        <v>2.7624309392265234</v>
      </c>
      <c r="AT238">
        <v>53.699868160173935</v>
      </c>
      <c r="AU238">
        <v>-51.051141228793931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2</v>
      </c>
      <c r="E239" s="3">
        <v>15</v>
      </c>
      <c r="F239" s="3">
        <v>24</v>
      </c>
      <c r="G239" s="4">
        <v>17</v>
      </c>
      <c r="H239" s="4">
        <v>15.77</v>
      </c>
      <c r="I239" s="5">
        <v>20389.44133261</v>
      </c>
      <c r="J239" s="4">
        <v>9.0372492836676201</v>
      </c>
      <c r="K239" s="4">
        <v>8.478494623655914</v>
      </c>
      <c r="L239" s="4">
        <v>5.7841325149549707</v>
      </c>
      <c r="M239" s="4">
        <v>5.8343898334257673</v>
      </c>
      <c r="N239" s="4">
        <v>1.86</v>
      </c>
      <c r="O239" s="4">
        <v>5.0847457627118686</v>
      </c>
      <c r="P239" s="4">
        <v>3.0691185795814837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-0.52512261563608065</v>
      </c>
      <c r="W239" s="37" t="str">
        <f t="shared" si="80"/>
        <v/>
      </c>
      <c r="X239" s="37">
        <f t="shared" si="81"/>
        <v>-0.5474497686753601</v>
      </c>
      <c r="Y239" t="str">
        <f t="shared" si="89"/>
        <v xml:space="preserve"> </v>
      </c>
      <c r="Z239" s="1">
        <f t="shared" si="82"/>
        <v>25</v>
      </c>
      <c r="AA239" t="str">
        <f t="shared" si="90"/>
        <v xml:space="preserve"> </v>
      </c>
      <c r="AB239" s="1">
        <f t="shared" si="83"/>
        <v>13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3.0691185820014839</v>
      </c>
      <c r="AH239" t="str">
        <f t="shared" si="86"/>
        <v xml:space="preserve"> </v>
      </c>
      <c r="AI239">
        <f t="shared" si="94"/>
        <v>84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52.512261563608064</v>
      </c>
      <c r="AR239">
        <v>54.74497686753601</v>
      </c>
      <c r="AS239">
        <v>7.799619530754609</v>
      </c>
      <c r="AT239">
        <v>-52.512261563608064</v>
      </c>
      <c r="AU239">
        <v>-54.74497686753601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0</v>
      </c>
      <c r="E240" s="3">
        <v>12</v>
      </c>
      <c r="F240" s="3">
        <v>14</v>
      </c>
      <c r="G240" s="4">
        <v>20</v>
      </c>
      <c r="H240" s="4">
        <v>21.67</v>
      </c>
      <c r="I240" s="5">
        <v>31490.572778280002</v>
      </c>
      <c r="J240" s="4">
        <v>9.8009950248756237</v>
      </c>
      <c r="K240" s="4">
        <v>9.5842547545333918</v>
      </c>
      <c r="L240" s="4">
        <v>6.4752404664430534</v>
      </c>
      <c r="M240" s="4">
        <v>6.6407455961095732</v>
      </c>
      <c r="N240" s="4">
        <v>2.2610000000000001</v>
      </c>
      <c r="O240" s="4">
        <v>0.93749999999999578</v>
      </c>
      <c r="P240" s="4">
        <v>3.2256575911398246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-0.48499031779636126</v>
      </c>
      <c r="W240" s="37" t="str">
        <f t="shared" si="80"/>
        <v/>
      </c>
      <c r="X240" s="37">
        <f t="shared" si="81"/>
        <v>-0.49337751799514473</v>
      </c>
      <c r="Y240" t="str">
        <f t="shared" si="89"/>
        <v xml:space="preserve"> </v>
      </c>
      <c r="Z240" s="1">
        <f t="shared" si="82"/>
        <v>31</v>
      </c>
      <c r="AA240" t="str">
        <f t="shared" si="90"/>
        <v xml:space="preserve"> </v>
      </c>
      <c r="AB240" s="1">
        <f t="shared" si="83"/>
        <v>23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3.2256575935698248</v>
      </c>
      <c r="AH240" t="str">
        <f t="shared" si="86"/>
        <v xml:space="preserve"> </v>
      </c>
      <c r="AI240">
        <f t="shared" si="94"/>
        <v>75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48.499031779636127</v>
      </c>
      <c r="AR240">
        <v>49.337751799514471</v>
      </c>
      <c r="AS240">
        <v>-7.7065066912782694</v>
      </c>
      <c r="AT240">
        <v>-48.499031779636127</v>
      </c>
      <c r="AU240">
        <v>-49.337751799514471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25.5</v>
      </c>
      <c r="H241" s="4">
        <v>24.97</v>
      </c>
      <c r="I241" s="5">
        <v>4875.2932692200002</v>
      </c>
      <c r="J241" s="4">
        <v>12.398212512413107</v>
      </c>
      <c r="K241" s="4">
        <v>10.500420521446593</v>
      </c>
      <c r="L241" s="4">
        <v>8.7174062156474967</v>
      </c>
      <c r="M241" s="4">
        <v>8.5131825601667188</v>
      </c>
      <c r="N241" s="4">
        <v>2.3780000000000001</v>
      </c>
      <c r="O241" s="4">
        <v>10.604651162790708</v>
      </c>
      <c r="P241" s="4">
        <v>4.1249499399279133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-0.34851517935628362</v>
      </c>
      <c r="W241" s="37" t="str">
        <f t="shared" si="80"/>
        <v/>
      </c>
      <c r="X241" s="37">
        <f t="shared" si="81"/>
        <v>-0.3179505847692633</v>
      </c>
      <c r="Y241" t="str">
        <f t="shared" si="89"/>
        <v xml:space="preserve"> </v>
      </c>
      <c r="Z241" s="1">
        <f t="shared" si="82"/>
        <v>81</v>
      </c>
      <c r="AA241" t="str">
        <f t="shared" si="90"/>
        <v xml:space="preserve"> </v>
      </c>
      <c r="AB241" s="1">
        <f t="shared" si="83"/>
        <v>65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4.1249499423679135</v>
      </c>
      <c r="AH241" t="str">
        <f t="shared" si="86"/>
        <v xml:space="preserve"> </v>
      </c>
      <c r="AI241">
        <f t="shared" si="94"/>
        <v>43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34.851517935628365</v>
      </c>
      <c r="AR241">
        <v>31.795058476926329</v>
      </c>
      <c r="AS241">
        <v>2.1225470564677718</v>
      </c>
      <c r="AT241">
        <v>-34.851517935628365</v>
      </c>
      <c r="AU241">
        <v>-31.795058476926329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39.5</v>
      </c>
      <c r="H242" s="4">
        <v>46.02</v>
      </c>
      <c r="I242" s="5">
        <v>24608.584912860002</v>
      </c>
      <c r="J242" s="4">
        <v>26.433084434233198</v>
      </c>
      <c r="K242" s="4">
        <v>26.297142857142859</v>
      </c>
      <c r="L242" s="4">
        <v>18.090569491286978</v>
      </c>
      <c r="M242" s="4">
        <v>17.719728065674708</v>
      </c>
      <c r="N242" s="4">
        <v>1.75</v>
      </c>
      <c r="O242" s="4">
        <v>-2.7777777777777799</v>
      </c>
      <c r="P242" s="4">
        <v>2.0078226857887875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2.0078226882387877</v>
      </c>
      <c r="AH242" t="str">
        <f t="shared" si="86"/>
        <v xml:space="preserve"> </v>
      </c>
      <c r="AI242">
        <f t="shared" si="94"/>
        <v>183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-38.897064834589543</v>
      </c>
      <c r="AR242">
        <v>-41.540522920404243</v>
      </c>
      <c r="AS242">
        <v>-14.167753150804007</v>
      </c>
      <c r="AT242">
        <v>38.897064834589543</v>
      </c>
      <c r="AU242">
        <v>41.540522920404243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9</v>
      </c>
      <c r="F243" s="3">
        <v>18</v>
      </c>
      <c r="G243" s="4">
        <v>69</v>
      </c>
      <c r="H243" s="4">
        <v>69.38</v>
      </c>
      <c r="I243" s="5">
        <v>10180.831537619999</v>
      </c>
      <c r="J243" s="4">
        <v>20.115975645114524</v>
      </c>
      <c r="K243" s="4">
        <v>18.761492698756083</v>
      </c>
      <c r="L243" s="4">
        <v>13.616187169658312</v>
      </c>
      <c r="M243" s="4">
        <v>13.226355057565129</v>
      </c>
      <c r="N243" s="4">
        <v>3.4490000000000003</v>
      </c>
      <c r="O243" s="4">
        <v>-16.489104116222752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-5.702759749518771</v>
      </c>
      <c r="AR243">
        <v>-6.5329785833309728</v>
      </c>
      <c r="AS243">
        <v>-0.54770827327759175</v>
      </c>
      <c r="AT243">
        <v>5.702759749518771</v>
      </c>
      <c r="AU243">
        <v>6.5329785833309728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17.88</v>
      </c>
      <c r="I244" s="5">
        <v>12823.144428</v>
      </c>
      <c r="J244" s="4">
        <v>13.68018362662586</v>
      </c>
      <c r="K244" s="4">
        <v>18.702928870292883</v>
      </c>
      <c r="L244" s="4">
        <v>10.499550550542635</v>
      </c>
      <c r="M244" s="4">
        <v>11.459682164286567</v>
      </c>
      <c r="N244" s="4">
        <v>1.3069999999999999</v>
      </c>
      <c r="O244" s="4">
        <v>50.229885057471257</v>
      </c>
      <c r="P244" s="4">
        <v>4.7259507829977627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4.7259507854677629</v>
      </c>
      <c r="AH244" t="str">
        <f t="shared" si="86"/>
        <v xml:space="preserve"> </v>
      </c>
      <c r="AI244">
        <f t="shared" si="94"/>
        <v>24</v>
      </c>
      <c r="AJ244" t="str">
        <f t="shared" si="95"/>
        <v xml:space="preserve"> </v>
      </c>
      <c r="AK244">
        <f t="shared" si="87"/>
        <v>50.22988505994126</v>
      </c>
      <c r="AL244" t="str">
        <f t="shared" si="88"/>
        <v xml:space="preserve"> </v>
      </c>
      <c r="AM244">
        <f t="shared" si="96"/>
        <v>9</v>
      </c>
      <c r="AN244" t="str">
        <f t="shared" si="97"/>
        <v xml:space="preserve"> </v>
      </c>
      <c r="AO244" t="s">
        <v>374</v>
      </c>
      <c r="AP244" t="s">
        <v>1254</v>
      </c>
      <c r="AQ244">
        <v>28.115186221866139</v>
      </c>
      <c r="AR244">
        <v>17.851570340625056</v>
      </c>
      <c r="AS244">
        <v>6.2639821029082832</v>
      </c>
      <c r="AT244">
        <v>-28.115186221866139</v>
      </c>
      <c r="AU244">
        <v>-17.851570340625056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145</v>
      </c>
      <c r="H245" s="4">
        <v>148.97</v>
      </c>
      <c r="I245" s="5">
        <v>31123.01782963</v>
      </c>
      <c r="J245" s="4">
        <v>25.934888579387188</v>
      </c>
      <c r="K245" s="4">
        <v>24.191295875284183</v>
      </c>
      <c r="L245" s="4">
        <v>17.853498826914411</v>
      </c>
      <c r="M245" s="4">
        <v>17.003113559592659</v>
      </c>
      <c r="N245" s="4">
        <v>5.7439999999999998</v>
      </c>
      <c r="O245" s="4">
        <v>7.1641791044776015</v>
      </c>
      <c r="P245" s="4">
        <v>2.1380143653084516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2.1380143677884518</v>
      </c>
      <c r="AH245" t="str">
        <f t="shared" si="86"/>
        <v xml:space="preserve"> </v>
      </c>
      <c r="AI245">
        <f t="shared" si="94"/>
        <v>176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-36.279211359220895</v>
      </c>
      <c r="AR245">
        <v>-39.685683258195596</v>
      </c>
      <c r="AS245">
        <v>-2.6649661005571534</v>
      </c>
      <c r="AT245">
        <v>36.279211359220895</v>
      </c>
      <c r="AU245">
        <v>39.685683258195596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392.5</v>
      </c>
      <c r="H246" s="4">
        <v>367.13</v>
      </c>
      <c r="I246" s="5">
        <v>48617.573900849995</v>
      </c>
      <c r="J246" s="4">
        <v>20.6927065719761</v>
      </c>
      <c r="K246" s="4">
        <v>19.720148251598001</v>
      </c>
      <c r="L246" s="4">
        <v>10.510902760973915</v>
      </c>
      <c r="M246" s="4">
        <v>9.4521141551263934</v>
      </c>
      <c r="N246" s="4">
        <v>17.742000000000001</v>
      </c>
      <c r="O246" s="4">
        <v>21.938144329896907</v>
      </c>
      <c r="P246" s="4">
        <v>0.65453654019012342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63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-8.7332889009582573</v>
      </c>
      <c r="AR246">
        <v>17.762750704431738</v>
      </c>
      <c r="AS246">
        <v>6.9103587285157753</v>
      </c>
      <c r="AT246">
        <v>8.7332889009582573</v>
      </c>
      <c r="AU246">
        <v>-17.762750704431738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16</v>
      </c>
      <c r="F247" s="3">
        <v>24</v>
      </c>
      <c r="G247" s="4">
        <v>145</v>
      </c>
      <c r="H247" s="4">
        <v>137.97999999999999</v>
      </c>
      <c r="I247" s="5">
        <v>122200.25590291999</v>
      </c>
      <c r="J247" s="4">
        <v>10.781372089388967</v>
      </c>
      <c r="K247" s="4">
        <v>10.381461139116695</v>
      </c>
      <c r="L247" s="4">
        <v>9.7054344145325491</v>
      </c>
      <c r="M247" s="4">
        <v>9.491400750366255</v>
      </c>
      <c r="N247" s="4">
        <v>12.798</v>
      </c>
      <c r="O247" s="4">
        <v>-7.3280231716147757</v>
      </c>
      <c r="P247" s="4">
        <v>4.8651978547615595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-0.43347476461494738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49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4.8651978572615597</v>
      </c>
      <c r="AH247" t="str">
        <f t="shared" si="86"/>
        <v xml:space="preserve"> </v>
      </c>
      <c r="AI247">
        <f t="shared" si="94"/>
        <v>22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43.347476461494736</v>
      </c>
      <c r="AR247">
        <v>24.06473091605822</v>
      </c>
      <c r="AS247">
        <v>5.0876938686766238</v>
      </c>
      <c r="AT247">
        <v>-43.347476461494736</v>
      </c>
      <c r="AU247">
        <v>-24.06473091605822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16</v>
      </c>
      <c r="D248" s="3">
        <v>1</v>
      </c>
      <c r="E248" s="3">
        <v>3</v>
      </c>
      <c r="F248" s="3">
        <v>20</v>
      </c>
      <c r="G248" s="4">
        <v>104</v>
      </c>
      <c r="H248" s="4">
        <v>96.27</v>
      </c>
      <c r="I248" s="5">
        <v>53607.902423970001</v>
      </c>
      <c r="J248" s="4">
        <v>24.773546062789499</v>
      </c>
      <c r="K248" s="4">
        <v>22.965171755725191</v>
      </c>
      <c r="L248" s="4">
        <v>18.247315869881135</v>
      </c>
      <c r="M248" s="4">
        <v>17.367209845018973</v>
      </c>
      <c r="N248" s="4">
        <v>3.8860000000000001</v>
      </c>
      <c r="O248" s="4">
        <v>8.245125348189422</v>
      </c>
      <c r="P248" s="4">
        <v>1.2641529032928223</v>
      </c>
      <c r="Q248" s="36">
        <f t="shared" si="74"/>
        <v>80.000000002510006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31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-30.176742794707589</v>
      </c>
      <c r="AR248">
        <v>-42.766905782634311</v>
      </c>
      <c r="AS248">
        <v>8.0295003635608264</v>
      </c>
      <c r="AT248">
        <v>30.176742794707589</v>
      </c>
      <c r="AU248">
        <v>42.766905782634311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295</v>
      </c>
      <c r="H249" s="4">
        <v>289.92</v>
      </c>
      <c r="I249" s="5">
        <v>24870.083274240002</v>
      </c>
      <c r="J249" s="4" t="s">
        <v>1238</v>
      </c>
      <c r="K249" s="4" t="s">
        <v>1238</v>
      </c>
      <c r="L249" s="4">
        <v>39.614023854963307</v>
      </c>
      <c r="M249" s="4">
        <v>35.101166097060833</v>
      </c>
      <c r="N249" s="4">
        <v>4.7530000000000001</v>
      </c>
      <c r="O249" s="4">
        <v>11.520412951665875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-209.93991947646467</v>
      </c>
      <c r="AS249">
        <v>1.7522075055187658</v>
      </c>
      <c r="AT249" t="e">
        <v>#VALUE!</v>
      </c>
      <c r="AU249">
        <v>209.93991947646467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6</v>
      </c>
      <c r="D250" s="3">
        <v>3</v>
      </c>
      <c r="E250" s="3">
        <v>7</v>
      </c>
      <c r="F250" s="3">
        <v>16</v>
      </c>
      <c r="G250" s="4">
        <v>133</v>
      </c>
      <c r="H250" s="4">
        <v>133.13</v>
      </c>
      <c r="I250" s="5">
        <v>14215.11843486</v>
      </c>
      <c r="J250" s="4">
        <v>22.288632178134939</v>
      </c>
      <c r="K250" s="4">
        <v>21.135100809652325</v>
      </c>
      <c r="L250" s="4">
        <v>16.972870682672109</v>
      </c>
      <c r="M250" s="4">
        <v>15.706470919063962</v>
      </c>
      <c r="N250" s="4">
        <v>5.9729999999999999</v>
      </c>
      <c r="O250" s="4">
        <v>-4.8885350318471392</v>
      </c>
      <c r="P250" s="4">
        <v>2.2271463982573425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2.2271464007873427</v>
      </c>
      <c r="AH250" t="str">
        <f t="shared" si="86"/>
        <v xml:space="preserve"> </v>
      </c>
      <c r="AI250">
        <f t="shared" si="94"/>
        <v>165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-17.119347022224819</v>
      </c>
      <c r="AR250">
        <v>-32.795653174039671</v>
      </c>
      <c r="AS250">
        <v>-9.7648914594750114E-2</v>
      </c>
      <c r="AT250">
        <v>17.119347022224819</v>
      </c>
      <c r="AU250">
        <v>32.795653174039671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345</v>
      </c>
      <c r="H251" s="4">
        <v>325.95999999999998</v>
      </c>
      <c r="I251" s="5">
        <v>47916.119999999995</v>
      </c>
      <c r="J251" s="4" t="s">
        <v>1238</v>
      </c>
      <c r="K251" s="4" t="s">
        <v>1238</v>
      </c>
      <c r="L251" s="4">
        <v>38.77283837470695</v>
      </c>
      <c r="M251" s="4">
        <v>34.077847957388364</v>
      </c>
      <c r="N251" s="4">
        <v>6.4670000000000005</v>
      </c>
      <c r="O251" s="4">
        <v>13.059440559440574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-203.35848859304883</v>
      </c>
      <c r="AS251">
        <v>5.841207510123958</v>
      </c>
      <c r="AT251" t="e">
        <v>#VALUE!</v>
      </c>
      <c r="AU251">
        <v>203.35848859304883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10</v>
      </c>
      <c r="F252" s="3">
        <v>19</v>
      </c>
      <c r="G252" s="4">
        <v>87</v>
      </c>
      <c r="H252" s="4">
        <v>80.62</v>
      </c>
      <c r="I252" s="5">
        <v>17365.329519800001</v>
      </c>
      <c r="J252" s="4">
        <v>29.295058139534884</v>
      </c>
      <c r="K252" s="4">
        <v>27.035546613011402</v>
      </c>
      <c r="L252" s="4">
        <v>28.375661035622475</v>
      </c>
      <c r="M252" s="4">
        <v>21.151635641938132</v>
      </c>
      <c r="N252" s="4">
        <v>2.7520000000000002</v>
      </c>
      <c r="O252" s="4">
        <v>164.61538461538464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-53.935784522760159</v>
      </c>
      <c r="AR252">
        <v>-122.01102641509056</v>
      </c>
      <c r="AS252">
        <v>7.9136690647481966</v>
      </c>
      <c r="AT252">
        <v>53.935784522760159</v>
      </c>
      <c r="AU252">
        <v>122.01102641509056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12</v>
      </c>
      <c r="D253" s="3">
        <v>2</v>
      </c>
      <c r="E253" s="3">
        <v>6</v>
      </c>
      <c r="F253" s="3">
        <v>20</v>
      </c>
      <c r="G253" s="4">
        <v>85</v>
      </c>
      <c r="H253" s="4">
        <v>78.08</v>
      </c>
      <c r="I253" s="5">
        <v>31309.14663168</v>
      </c>
      <c r="J253" s="4">
        <v>30.228416569879982</v>
      </c>
      <c r="K253" s="4">
        <v>27.215057511327988</v>
      </c>
      <c r="L253" s="4">
        <v>20.519382830309393</v>
      </c>
      <c r="M253" s="4">
        <v>19.293572180236357</v>
      </c>
      <c r="N253" s="4">
        <v>2.8690000000000002</v>
      </c>
      <c r="O253" s="4">
        <v>9.0874524714829032</v>
      </c>
      <c r="P253" s="4">
        <v>0.53150614754098358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-58.8402725607001</v>
      </c>
      <c r="AR253">
        <v>-60.54354602848602</v>
      </c>
      <c r="AS253">
        <v>8.862704918032783</v>
      </c>
      <c r="AT253">
        <v>58.8402725607001</v>
      </c>
      <c r="AU253">
        <v>60.54354602848602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17</v>
      </c>
      <c r="D254" s="3">
        <v>9</v>
      </c>
      <c r="E254" s="3">
        <v>20</v>
      </c>
      <c r="F254" s="3">
        <v>46</v>
      </c>
      <c r="G254" s="4">
        <v>60</v>
      </c>
      <c r="H254" s="4">
        <v>59.66</v>
      </c>
      <c r="I254" s="5">
        <v>259520.99999999997</v>
      </c>
      <c r="J254" s="4">
        <v>12.933015391285496</v>
      </c>
      <c r="K254" s="4">
        <v>12.720682302771854</v>
      </c>
      <c r="L254" s="4">
        <v>8.4238704589069773</v>
      </c>
      <c r="M254" s="4">
        <v>7.9659593150885408</v>
      </c>
      <c r="N254" s="4">
        <v>4.6130000000000004</v>
      </c>
      <c r="O254" s="4">
        <v>0.72052401746725681</v>
      </c>
      <c r="P254" s="4">
        <v>2.2008045591686218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-0.32041306727576502</v>
      </c>
      <c r="W254" s="37" t="str">
        <f t="shared" si="80"/>
        <v/>
      </c>
      <c r="X254" s="37">
        <f t="shared" si="81"/>
        <v>-0.34091680732234553</v>
      </c>
      <c r="Y254" t="str">
        <f t="shared" si="89"/>
        <v xml:space="preserve"> </v>
      </c>
      <c r="Z254" s="1">
        <f t="shared" si="82"/>
        <v>87</v>
      </c>
      <c r="AA254" t="str">
        <f t="shared" si="90"/>
        <v xml:space="preserve"> </v>
      </c>
      <c r="AB254" s="1">
        <f t="shared" si="83"/>
        <v>55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2.200804561738622</v>
      </c>
      <c r="AH254" t="str">
        <f t="shared" si="86"/>
        <v xml:space="preserve"> </v>
      </c>
      <c r="AI254">
        <f t="shared" si="94"/>
        <v>169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32.041306727576504</v>
      </c>
      <c r="AR254">
        <v>34.091680732234551</v>
      </c>
      <c r="AS254">
        <v>0.56989607777406803</v>
      </c>
      <c r="AT254">
        <v>-32.041306727576504</v>
      </c>
      <c r="AU254">
        <v>-34.091680732234551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3</v>
      </c>
      <c r="E255" s="3">
        <v>9</v>
      </c>
      <c r="F255" s="3">
        <v>23</v>
      </c>
      <c r="G255" s="4">
        <v>290</v>
      </c>
      <c r="H255" s="4">
        <v>276.87</v>
      </c>
      <c r="I255" s="5">
        <v>72071.096924969999</v>
      </c>
      <c r="J255" s="4" t="s">
        <v>1238</v>
      </c>
      <c r="K255" s="4">
        <v>36.04608774899102</v>
      </c>
      <c r="L255" s="4">
        <v>28.366926662648179</v>
      </c>
      <c r="M255" s="4">
        <v>25.481519597615552</v>
      </c>
      <c r="N255" s="4">
        <v>7.681</v>
      </c>
      <c r="O255" s="4">
        <v>13.792592592592593</v>
      </c>
      <c r="P255" s="4">
        <v>0.745476216274786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-121.94268872573484</v>
      </c>
      <c r="AS255">
        <v>4.7422978293061746</v>
      </c>
      <c r="AT255" t="e">
        <v>#VALUE!</v>
      </c>
      <c r="AU255">
        <v>121.94268872573484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2</v>
      </c>
      <c r="E256" s="3">
        <v>10</v>
      </c>
      <c r="F256" s="3">
        <v>16</v>
      </c>
      <c r="G256" s="4">
        <v>46.5</v>
      </c>
      <c r="H256" s="4">
        <v>45.35</v>
      </c>
      <c r="I256" s="5">
        <v>17782.482050549999</v>
      </c>
      <c r="J256" s="4">
        <v>10.365714285714287</v>
      </c>
      <c r="K256" s="4">
        <v>12.093333333333334</v>
      </c>
      <c r="L256" s="4">
        <v>7.3687592415067975</v>
      </c>
      <c r="M256" s="4">
        <v>7.9988073845783179</v>
      </c>
      <c r="N256" s="4">
        <v>4.375</v>
      </c>
      <c r="O256" s="4">
        <v>-17.763157894736846</v>
      </c>
      <c r="P256" s="4">
        <v>4.5711135611907379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-0.45531619937056556</v>
      </c>
      <c r="W256" s="37" t="str">
        <f t="shared" si="80"/>
        <v/>
      </c>
      <c r="X256" s="37">
        <f t="shared" si="81"/>
        <v>-0.42346865485922569</v>
      </c>
      <c r="Y256" t="str">
        <f t="shared" si="89"/>
        <v xml:space="preserve"> </v>
      </c>
      <c r="Z256" s="1">
        <f t="shared" si="82"/>
        <v>35</v>
      </c>
      <c r="AA256" t="str">
        <f t="shared" si="90"/>
        <v xml:space="preserve"> </v>
      </c>
      <c r="AB256" s="1">
        <f t="shared" si="83"/>
        <v>35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4.5711135637807381</v>
      </c>
      <c r="AH256" t="str">
        <f t="shared" si="86"/>
        <v xml:space="preserve"> </v>
      </c>
      <c r="AI256">
        <f t="shared" si="94"/>
        <v>27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45.531619937056554</v>
      </c>
      <c r="AR256">
        <v>42.346865485922571</v>
      </c>
      <c r="AS256">
        <v>2.5358324145534628</v>
      </c>
      <c r="AT256">
        <v>-45.531619937056554</v>
      </c>
      <c r="AU256">
        <v>-42.346865485922571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5</v>
      </c>
      <c r="D257" s="3">
        <v>2</v>
      </c>
      <c r="E257" s="3">
        <v>8</v>
      </c>
      <c r="F257" s="3">
        <v>15</v>
      </c>
      <c r="G257" s="4">
        <v>25</v>
      </c>
      <c r="H257" s="4">
        <v>23.74</v>
      </c>
      <c r="I257" s="5">
        <v>9204.7600540000003</v>
      </c>
      <c r="J257" s="4">
        <v>12.839372633856138</v>
      </c>
      <c r="K257" s="4">
        <v>12.14322250639386</v>
      </c>
      <c r="L257" s="4">
        <v>10.113090495162208</v>
      </c>
      <c r="M257" s="4">
        <v>9.6647810715257005</v>
      </c>
      <c r="N257" s="4">
        <v>1.849</v>
      </c>
      <c r="O257" s="4">
        <v>-0.59139784946237206</v>
      </c>
      <c r="P257" s="4">
        <v>4.2122999157540022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-0.32533368264409879</v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>
        <f t="shared" si="82"/>
        <v>85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4.2122999183540024</v>
      </c>
      <c r="AH257" t="str">
        <f t="shared" si="86"/>
        <v xml:space="preserve"> </v>
      </c>
      <c r="AI257">
        <f t="shared" si="94"/>
        <v>39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32.53336826440988</v>
      </c>
      <c r="AR257">
        <v>20.875231831919685</v>
      </c>
      <c r="AS257">
        <v>5.307497893850055</v>
      </c>
      <c r="AT257">
        <v>-32.53336826440988</v>
      </c>
      <c r="AU257">
        <v>-20.875231831919685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6</v>
      </c>
      <c r="D258" s="3">
        <v>0</v>
      </c>
      <c r="E258" s="3">
        <v>7</v>
      </c>
      <c r="F258" s="3">
        <v>13</v>
      </c>
      <c r="G258" s="4">
        <v>155</v>
      </c>
      <c r="H258" s="4">
        <v>145.02000000000001</v>
      </c>
      <c r="I258" s="5">
        <v>7696.2177808800006</v>
      </c>
      <c r="J258" s="4">
        <v>34.130383619675221</v>
      </c>
      <c r="K258" s="4">
        <v>29.445685279187821</v>
      </c>
      <c r="L258" s="4">
        <v>17.350879605604565</v>
      </c>
      <c r="M258" s="4">
        <v>15.691099967852978</v>
      </c>
      <c r="N258" s="4">
        <v>4.2489999999999997</v>
      </c>
      <c r="O258" s="4">
        <v>-42.511162224326888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-79.343811284918758</v>
      </c>
      <c r="AR258">
        <v>-35.753193048403922</v>
      </c>
      <c r="AS258">
        <v>6.8818094055992152</v>
      </c>
      <c r="AT258">
        <v>79.343811284918758</v>
      </c>
      <c r="AU258">
        <v>35.753193048403922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18</v>
      </c>
      <c r="D259" s="3">
        <v>1</v>
      </c>
      <c r="E259" s="3">
        <v>2</v>
      </c>
      <c r="F259" s="3">
        <v>21</v>
      </c>
      <c r="G259" s="4">
        <v>180</v>
      </c>
      <c r="H259" s="4">
        <v>160.97</v>
      </c>
      <c r="I259" s="5">
        <v>31234.227803870002</v>
      </c>
      <c r="J259" s="4">
        <v>25.088840399002493</v>
      </c>
      <c r="K259" s="4">
        <v>22.032575964960305</v>
      </c>
      <c r="L259" s="4">
        <v>17.799427617855653</v>
      </c>
      <c r="M259" s="4">
        <v>16.346436082194185</v>
      </c>
      <c r="N259" s="4">
        <v>6.4160000000000004</v>
      </c>
      <c r="O259" s="4">
        <v>15.603603603603613</v>
      </c>
      <c r="P259" s="4">
        <v>0</v>
      </c>
      <c r="Q259" s="36">
        <f t="shared" si="74"/>
        <v>85.714285716905707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20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-31.833509638089595</v>
      </c>
      <c r="AR259">
        <v>-39.262630395829866</v>
      </c>
      <c r="AS259">
        <v>11.822078648195312</v>
      </c>
      <c r="AT259">
        <v>31.833509638089595</v>
      </c>
      <c r="AU259">
        <v>39.262630395829866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0</v>
      </c>
      <c r="E260" s="3">
        <v>10</v>
      </c>
      <c r="F260" s="3">
        <v>23</v>
      </c>
      <c r="G260" s="4">
        <v>140</v>
      </c>
      <c r="H260" s="4">
        <v>132.88999999999999</v>
      </c>
      <c r="I260" s="5">
        <v>31669.918355989998</v>
      </c>
      <c r="J260" s="4">
        <v>20.754333905981568</v>
      </c>
      <c r="K260" s="4">
        <v>19.085164440614676</v>
      </c>
      <c r="L260" s="4">
        <v>14.090832889227256</v>
      </c>
      <c r="M260" s="4">
        <v>13.004257157913228</v>
      </c>
      <c r="N260" s="4">
        <v>6.4030000000000005</v>
      </c>
      <c r="O260" s="4">
        <v>14.135472370766491</v>
      </c>
      <c r="P260" s="4">
        <v>1.7307547595755892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-9.0571200387219228</v>
      </c>
      <c r="AR260">
        <v>-10.246604258966951</v>
      </c>
      <c r="AS260">
        <v>5.3502897132967187</v>
      </c>
      <c r="AT260">
        <v>9.0571200387219228</v>
      </c>
      <c r="AU260">
        <v>10.246604258966951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4</v>
      </c>
      <c r="F261" s="3">
        <v>11</v>
      </c>
      <c r="G261" s="4">
        <v>35</v>
      </c>
      <c r="H261" s="4">
        <v>31.12</v>
      </c>
      <c r="I261" s="5">
        <v>8935.9027947200011</v>
      </c>
      <c r="J261" s="4">
        <v>25.383360522022841</v>
      </c>
      <c r="K261" s="4">
        <v>18.849182313749242</v>
      </c>
      <c r="L261" s="4">
        <v>13.427749737853897</v>
      </c>
      <c r="M261" s="4">
        <v>12.485145271368216</v>
      </c>
      <c r="N261" s="4">
        <v>1.226</v>
      </c>
      <c r="O261" s="4">
        <v>11.454545454545444</v>
      </c>
      <c r="P261" s="4">
        <v>8.0430591259640103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8.0430591286040105</v>
      </c>
      <c r="AH261" t="str">
        <f t="shared" si="86"/>
        <v xml:space="preserve"> </v>
      </c>
      <c r="AI261">
        <f t="shared" si="94"/>
        <v>3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-33.381114902395012</v>
      </c>
      <c r="AR261">
        <v>-5.0586450833148167</v>
      </c>
      <c r="AS261">
        <v>12.467866323907462</v>
      </c>
      <c r="AT261">
        <v>33.381114902395012</v>
      </c>
      <c r="AU261">
        <v>5.0586450833148167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15</v>
      </c>
      <c r="D262" s="3">
        <v>1</v>
      </c>
      <c r="E262" s="3">
        <v>4</v>
      </c>
      <c r="F262" s="3">
        <v>20</v>
      </c>
      <c r="G262" s="4">
        <v>626.5</v>
      </c>
      <c r="H262" s="4">
        <v>598.29</v>
      </c>
      <c r="I262" s="5">
        <v>69146.472306449999</v>
      </c>
      <c r="J262" s="4" t="s">
        <v>1238</v>
      </c>
      <c r="K262" s="4" t="s">
        <v>1238</v>
      </c>
      <c r="L262" s="4">
        <v>37.849580863194177</v>
      </c>
      <c r="M262" s="4">
        <v>34.199401395780903</v>
      </c>
      <c r="N262" s="4">
        <v>12.641</v>
      </c>
      <c r="O262" s="4">
        <v>15.022747952684256</v>
      </c>
      <c r="P262" s="4">
        <v>0</v>
      </c>
      <c r="Q262" s="36">
        <f t="shared" si="74"/>
        <v>75.000000002649998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54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-196.13492655799806</v>
      </c>
      <c r="AS262">
        <v>4.7151047151047232</v>
      </c>
      <c r="AT262" t="e">
        <v>#VALUE!</v>
      </c>
      <c r="AU262">
        <v>196.13492655799806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160.91999999999999</v>
      </c>
      <c r="I263" s="5">
        <v>14394.77128872</v>
      </c>
      <c r="J263" s="4" t="s">
        <v>1238</v>
      </c>
      <c r="K263" s="4" t="s">
        <v>1238</v>
      </c>
      <c r="L263" s="4">
        <v>25.133529685411101</v>
      </c>
      <c r="M263" s="4">
        <v>22.650101898714926</v>
      </c>
      <c r="N263" s="4">
        <v>3.5529999999999999</v>
      </c>
      <c r="O263" s="4">
        <v>-6.2532981530343035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-96.644607358654966</v>
      </c>
      <c r="AS263">
        <v>2.5354213273676374</v>
      </c>
      <c r="AT263" t="e">
        <v>#VALUE!</v>
      </c>
      <c r="AU263">
        <v>96.644607358654966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162</v>
      </c>
      <c r="H264" s="4">
        <v>179.79</v>
      </c>
      <c r="I264" s="5">
        <v>57785.601999839993</v>
      </c>
      <c r="J264" s="4">
        <v>23.600682593856654</v>
      </c>
      <c r="K264" s="4">
        <v>22.524429967426709</v>
      </c>
      <c r="L264" s="4">
        <v>16.503829556038497</v>
      </c>
      <c r="M264" s="4">
        <v>16.095731227291076</v>
      </c>
      <c r="N264" s="4">
        <v>7.6180000000000003</v>
      </c>
      <c r="O264" s="4">
        <v>0.19729054320663644</v>
      </c>
      <c r="P264" s="4">
        <v>2.2654207686745651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2.2654207713445653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162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-24.013735458510844</v>
      </c>
      <c r="AR264">
        <v>-29.125877804785993</v>
      </c>
      <c r="AS264">
        <v>-9.8948773569163979</v>
      </c>
      <c r="AT264">
        <v>24.013735458510844</v>
      </c>
      <c r="AU264">
        <v>29.125877804785993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3</v>
      </c>
      <c r="E265" s="3">
        <v>12</v>
      </c>
      <c r="F265" s="3">
        <v>19</v>
      </c>
      <c r="G265" s="4">
        <v>18.5</v>
      </c>
      <c r="H265" s="4">
        <v>18.260000000000002</v>
      </c>
      <c r="I265" s="5">
        <v>8288.1021574999995</v>
      </c>
      <c r="J265" s="4">
        <v>7.0122887864823351</v>
      </c>
      <c r="K265" s="4">
        <v>6.7629629629629635</v>
      </c>
      <c r="L265" s="4">
        <v>8.9605112157297153</v>
      </c>
      <c r="M265" s="4">
        <v>7.766780124819971</v>
      </c>
      <c r="N265" s="4">
        <v>2.6040000000000001</v>
      </c>
      <c r="O265" s="4">
        <v>7.160493827160491</v>
      </c>
      <c r="P265" s="4">
        <v>7.020810514786417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-0.63152755304125496</v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>
        <f t="shared" si="106"/>
        <v>7</v>
      </c>
      <c r="AA265" t="str">
        <f t="shared" si="90"/>
        <v xml:space="preserve"> </v>
      </c>
      <c r="AB265" s="1" t="str">
        <f t="shared" si="107"/>
        <v xml:space="preserve"> 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7.0208105174664173</v>
      </c>
      <c r="AH265" t="str">
        <f t="shared" si="110"/>
        <v xml:space="preserve"> </v>
      </c>
      <c r="AI265">
        <f t="shared" si="94"/>
        <v>5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63.152755304125499</v>
      </c>
      <c r="AR265">
        <v>29.893006203073103</v>
      </c>
      <c r="AS265">
        <v>1.3143483023001057</v>
      </c>
      <c r="AT265">
        <v>-63.152755304125499</v>
      </c>
      <c r="AU265">
        <v>-29.893006203073103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2</v>
      </c>
      <c r="D266" s="3">
        <v>2</v>
      </c>
      <c r="E266" s="3">
        <v>18</v>
      </c>
      <c r="F266" s="3">
        <v>22</v>
      </c>
      <c r="G266" s="4">
        <v>120.5</v>
      </c>
      <c r="H266" s="4">
        <v>119.76</v>
      </c>
      <c r="I266" s="5">
        <v>12763.76954352</v>
      </c>
      <c r="J266" s="4">
        <v>22.58344333396191</v>
      </c>
      <c r="K266" s="4">
        <v>20.440348182283667</v>
      </c>
      <c r="L266" s="4">
        <v>10.782759938837922</v>
      </c>
      <c r="M266" s="4">
        <v>10.074977373206018</v>
      </c>
      <c r="N266" s="4">
        <v>5.3029999999999999</v>
      </c>
      <c r="O266" s="4">
        <v>-1.6505934718100963</v>
      </c>
      <c r="P266" s="4">
        <v>0.91850367401469613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-18.66848156710703</v>
      </c>
      <c r="AR266">
        <v>15.635741539072434</v>
      </c>
      <c r="AS266">
        <v>0.61790247160988798</v>
      </c>
      <c r="AT266">
        <v>18.66848156710703</v>
      </c>
      <c r="AU266">
        <v>-15.635741539072434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7</v>
      </c>
      <c r="D267" s="3">
        <v>2</v>
      </c>
      <c r="E267" s="3">
        <v>11</v>
      </c>
      <c r="F267" s="3">
        <v>20</v>
      </c>
      <c r="G267" s="4">
        <v>46</v>
      </c>
      <c r="H267" s="4">
        <v>41.04</v>
      </c>
      <c r="I267" s="5">
        <v>31659.066991439999</v>
      </c>
      <c r="J267" s="4">
        <v>21.067761806981519</v>
      </c>
      <c r="K267" s="4">
        <v>16.31160572337043</v>
      </c>
      <c r="L267" s="4">
        <v>10.583287237544653</v>
      </c>
      <c r="M267" s="4">
        <v>9.8851423101103055</v>
      </c>
      <c r="N267" s="4">
        <v>2.516</v>
      </c>
      <c r="O267" s="4">
        <v>28.367346938775512</v>
      </c>
      <c r="P267" s="4">
        <v>2.6803118908382069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2.6803118935382066</v>
      </c>
      <c r="AH267" t="str">
        <f t="shared" si="110"/>
        <v xml:space="preserve"> </v>
      </c>
      <c r="AI267">
        <f t="shared" si="94"/>
        <v>120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-10.70407938599276</v>
      </c>
      <c r="AR267">
        <v>17.196414930973837</v>
      </c>
      <c r="AS267">
        <v>12.085769980506832</v>
      </c>
      <c r="AT267">
        <v>10.70407938599276</v>
      </c>
      <c r="AU267">
        <v>-17.196414930973837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104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5.5469999999999997</v>
      </c>
      <c r="O268" s="4">
        <v>9.8415841584158397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17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</v>
      </c>
      <c r="H269" s="4">
        <v>22.41</v>
      </c>
      <c r="I269" s="5">
        <v>6720.1187911200004</v>
      </c>
      <c r="J269" s="4">
        <v>11.433673469387756</v>
      </c>
      <c r="K269" s="4">
        <v>22.984615384615385</v>
      </c>
      <c r="L269" s="4" t="s">
        <v>1238</v>
      </c>
      <c r="M269" s="4" t="s">
        <v>1238</v>
      </c>
      <c r="N269" s="4">
        <v>0.97499999999999998</v>
      </c>
      <c r="O269" s="4">
        <v>-26.13636363636364</v>
      </c>
      <c r="P269" s="4">
        <v>2.677376171352075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0.16019634363923241</v>
      </c>
      <c r="T269" s="37" t="str">
        <f t="shared" si="101"/>
        <v/>
      </c>
      <c r="U269" s="37" t="str">
        <f t="shared" si="102"/>
        <v/>
      </c>
      <c r="V269" s="37">
        <f t="shared" si="103"/>
        <v>-0.39919849719908518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61</v>
      </c>
      <c r="AA269" t="str">
        <f t="shared" si="90"/>
        <v xml:space="preserve"> </v>
      </c>
      <c r="AB269" s="1" t="str">
        <f t="shared" si="107"/>
        <v xml:space="preserve"> </v>
      </c>
      <c r="AC269">
        <f t="shared" si="91"/>
        <v>31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2.6773761740720747</v>
      </c>
      <c r="AH269" t="str">
        <f t="shared" si="110"/>
        <v xml:space="preserve"> </v>
      </c>
      <c r="AI269">
        <f t="shared" si="94"/>
        <v>122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39.91984971990852</v>
      </c>
      <c r="AR269" t="e">
        <v>#VALUE!</v>
      </c>
      <c r="AS269">
        <v>16.019634091923241</v>
      </c>
      <c r="AT269">
        <v>-39.91984971990852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147.5</v>
      </c>
      <c r="H270" s="4">
        <v>149.27000000000001</v>
      </c>
      <c r="I270" s="5">
        <v>11484.37166008</v>
      </c>
      <c r="J270" s="4" t="s">
        <v>1238</v>
      </c>
      <c r="K270" s="4" t="s">
        <v>1238</v>
      </c>
      <c r="L270" s="4">
        <v>22.332046760837798</v>
      </c>
      <c r="M270" s="4">
        <v>21.28269483582023</v>
      </c>
      <c r="N270" s="4">
        <v>3.661</v>
      </c>
      <c r="O270" s="4">
        <v>9.3488649940262896</v>
      </c>
      <c r="P270" s="4">
        <v>1.0852817042942318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-74.725819324498957</v>
      </c>
      <c r="AS270">
        <v>-1.1857707509881465</v>
      </c>
      <c r="AT270" t="e">
        <v>#VALUE!</v>
      </c>
      <c r="AU270">
        <v>74.725819324498957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7</v>
      </c>
      <c r="F271" s="3">
        <v>22</v>
      </c>
      <c r="G271" s="4">
        <v>161.5</v>
      </c>
      <c r="H271" s="4">
        <v>148.19999999999999</v>
      </c>
      <c r="I271" s="5">
        <v>390043.48953179998</v>
      </c>
      <c r="J271" s="4">
        <v>17.101315485806598</v>
      </c>
      <c r="K271" s="4">
        <v>16.309012875536482</v>
      </c>
      <c r="L271" s="4">
        <v>13.504162134604821</v>
      </c>
      <c r="M271" s="4">
        <v>12.568034100108854</v>
      </c>
      <c r="N271" s="4">
        <v>8.6660000000000004</v>
      </c>
      <c r="O271" s="4">
        <v>5.9413202933985412</v>
      </c>
      <c r="P271" s="4">
        <v>2.7044534412955468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2.7044534440355465</v>
      </c>
      <c r="AH271" t="str">
        <f t="shared" si="110"/>
        <v xml:space="preserve"> </v>
      </c>
      <c r="AI271">
        <f t="shared" si="94"/>
        <v>119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10.138276458096772</v>
      </c>
      <c r="AR271">
        <v>-5.6564952836048565</v>
      </c>
      <c r="AS271">
        <v>8.9743589743589869</v>
      </c>
      <c r="AT271">
        <v>-10.138276458096772</v>
      </c>
      <c r="AU271">
        <v>5.6564952836048565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13</v>
      </c>
      <c r="F272" s="3">
        <v>23</v>
      </c>
      <c r="G272" s="4">
        <v>26.25</v>
      </c>
      <c r="H272" s="4">
        <v>24.9</v>
      </c>
      <c r="I272" s="5">
        <v>8334.2055449999989</v>
      </c>
      <c r="J272" s="4">
        <v>14.552893045002921</v>
      </c>
      <c r="K272" s="4">
        <v>13.37990327780763</v>
      </c>
      <c r="L272" s="4">
        <v>8.5807591397849468</v>
      </c>
      <c r="M272" s="4">
        <v>8.3039604578563999</v>
      </c>
      <c r="N272" s="4">
        <v>1.7110000000000001</v>
      </c>
      <c r="O272" s="4">
        <v>-8.9893617021276615</v>
      </c>
      <c r="P272" s="4">
        <v>3.0682730923694783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-0.32864184497665738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62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3.0682730951194781</v>
      </c>
      <c r="AH272" t="str">
        <f t="shared" si="110"/>
        <v xml:space="preserve"> </v>
      </c>
      <c r="AI272">
        <f t="shared" si="94"/>
        <v>85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23.529388564855324</v>
      </c>
      <c r="AR272">
        <v>32.86418449766574</v>
      </c>
      <c r="AS272">
        <v>5.4216867469879526</v>
      </c>
      <c r="AT272">
        <v>-23.529388564855324</v>
      </c>
      <c r="AU272">
        <v>-32.86418449766574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9</v>
      </c>
      <c r="D273" s="3">
        <v>4</v>
      </c>
      <c r="E273" s="3">
        <v>17</v>
      </c>
      <c r="F273" s="3">
        <v>30</v>
      </c>
      <c r="G273" s="4">
        <v>140.5</v>
      </c>
      <c r="H273" s="4">
        <v>137.25</v>
      </c>
      <c r="I273" s="5">
        <v>430482.555819</v>
      </c>
      <c r="J273" s="4">
        <v>13.498229740361918</v>
      </c>
      <c r="K273" s="4">
        <v>12.748467397362067</v>
      </c>
      <c r="L273" s="4" t="s">
        <v>1238</v>
      </c>
      <c r="M273" s="4" t="s">
        <v>1238</v>
      </c>
      <c r="N273" s="4">
        <v>10.766</v>
      </c>
      <c r="O273" s="4">
        <v>0.42910447761193443</v>
      </c>
      <c r="P273" s="4">
        <v>2.7380692167577414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2.7380692195177412</v>
      </c>
      <c r="AH273" t="str">
        <f t="shared" si="110"/>
        <v xml:space="preserve"> </v>
      </c>
      <c r="AI273">
        <f t="shared" si="94"/>
        <v>118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29.071293361015506</v>
      </c>
      <c r="AR273" t="e">
        <v>#VALUE!</v>
      </c>
      <c r="AS273">
        <v>2.3679417122040025</v>
      </c>
      <c r="AT273">
        <v>-29.071293361015506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3</v>
      </c>
      <c r="E274" s="3">
        <v>14</v>
      </c>
      <c r="F274" s="3">
        <v>21</v>
      </c>
      <c r="G274" s="4">
        <v>36</v>
      </c>
      <c r="H274" s="4">
        <v>40.49</v>
      </c>
      <c r="I274" s="5">
        <v>6286.2007318300002</v>
      </c>
      <c r="J274" s="4">
        <v>11.399211711711713</v>
      </c>
      <c r="K274" s="4">
        <v>11.766928218541121</v>
      </c>
      <c r="L274" s="4">
        <v>6.5733621264804656</v>
      </c>
      <c r="M274" s="4">
        <v>7.0606011810696172</v>
      </c>
      <c r="N274" s="4">
        <v>3.4410000000000003</v>
      </c>
      <c r="O274" s="4">
        <v>-8.0192461908580537</v>
      </c>
      <c r="P274" s="4">
        <v>3.6601630032106689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-0.4010093479161676</v>
      </c>
      <c r="W274" s="37" t="str">
        <f t="shared" si="104"/>
        <v/>
      </c>
      <c r="X274" s="37">
        <f t="shared" si="105"/>
        <v>-0.48570048434609214</v>
      </c>
      <c r="Y274" t="str">
        <f t="shared" si="89"/>
        <v xml:space="preserve"> </v>
      </c>
      <c r="Z274" s="1">
        <f t="shared" si="106"/>
        <v>59</v>
      </c>
      <c r="AA274" t="str">
        <f t="shared" si="90"/>
        <v xml:space="preserve"> </v>
      </c>
      <c r="AB274" s="1">
        <f t="shared" si="107"/>
        <v>24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3.6601630059806687</v>
      </c>
      <c r="AH274" t="str">
        <f t="shared" si="110"/>
        <v xml:space="preserve"> </v>
      </c>
      <c r="AI274">
        <f t="shared" si="94"/>
        <v>58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40.100934791616758</v>
      </c>
      <c r="AR274">
        <v>48.570048434609213</v>
      </c>
      <c r="AS274">
        <v>-11.089157816744876</v>
      </c>
      <c r="AT274">
        <v>-40.100934791616758</v>
      </c>
      <c r="AU274">
        <v>-48.570048434609213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3</v>
      </c>
      <c r="E275" s="3">
        <v>8</v>
      </c>
      <c r="F275" s="3">
        <v>22</v>
      </c>
      <c r="G275" s="4">
        <v>67</v>
      </c>
      <c r="H275" s="4">
        <v>70.739999999999995</v>
      </c>
      <c r="I275" s="5">
        <v>24129.002151719997</v>
      </c>
      <c r="J275" s="4">
        <v>18.208494208494205</v>
      </c>
      <c r="K275" s="4">
        <v>17.548995286529397</v>
      </c>
      <c r="L275" s="4">
        <v>14.519071709914472</v>
      </c>
      <c r="M275" s="4">
        <v>14.160959096118667</v>
      </c>
      <c r="N275" s="4">
        <v>3.8850000000000002</v>
      </c>
      <c r="O275" s="4">
        <v>-10.277136258660505</v>
      </c>
      <c r="P275" s="4">
        <v>3.3389878428046371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3.3389878455846369</v>
      </c>
      <c r="AH275" t="str">
        <f t="shared" si="110"/>
        <v xml:space="preserve"> </v>
      </c>
      <c r="AI275">
        <f t="shared" si="94"/>
        <v>69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4.32042061114708</v>
      </c>
      <c r="AR275">
        <v>-13.597142595755018</v>
      </c>
      <c r="AS275">
        <v>-5.2869663556686426</v>
      </c>
      <c r="AT275">
        <v>-4.32042061114708</v>
      </c>
      <c r="AU275">
        <v>13.597142595755018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13</v>
      </c>
      <c r="D276" s="3">
        <v>2</v>
      </c>
      <c r="E276" s="3">
        <v>9</v>
      </c>
      <c r="F276" s="3">
        <v>24</v>
      </c>
      <c r="G276" s="4">
        <v>21.5</v>
      </c>
      <c r="H276" s="4">
        <v>19.41</v>
      </c>
      <c r="I276" s="5">
        <v>19118.03495469</v>
      </c>
      <c r="J276" s="4">
        <v>11.053530751708429</v>
      </c>
      <c r="K276" s="4">
        <v>10.297082228116711</v>
      </c>
      <c r="L276" s="4" t="s">
        <v>1238</v>
      </c>
      <c r="M276" s="4" t="s">
        <v>1238</v>
      </c>
      <c r="N276" s="4">
        <v>1.756</v>
      </c>
      <c r="O276" s="4">
        <v>1.5028901734104059</v>
      </c>
      <c r="P276" s="4">
        <v>4.0340030911901081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-0.41917373233869715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54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4.0340030939801084</v>
      </c>
      <c r="AH276" t="str">
        <f t="shared" si="110"/>
        <v xml:space="preserve"> </v>
      </c>
      <c r="AI276">
        <f t="shared" si="94"/>
        <v>46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41.917373233869718</v>
      </c>
      <c r="AR276" t="e">
        <v>#VALUE!</v>
      </c>
      <c r="AS276">
        <v>10.767645543534265</v>
      </c>
      <c r="AT276">
        <v>-41.917373233869718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103.37</v>
      </c>
      <c r="I277" s="5">
        <v>19479.82489742</v>
      </c>
      <c r="J277" s="4">
        <v>22.5895979020979</v>
      </c>
      <c r="K277" s="4">
        <v>20.118723238614248</v>
      </c>
      <c r="L277" s="4">
        <v>17.727032520325203</v>
      </c>
      <c r="M277" s="4">
        <v>15.611634844868735</v>
      </c>
      <c r="N277" s="4">
        <v>5.1379999999999999</v>
      </c>
      <c r="O277" s="4">
        <v>8.855932203389834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0.18022637408760755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20</v>
      </c>
      <c r="AD277" s="1" t="str">
        <f t="shared" si="108"/>
        <v xml:space="preserve"> </v>
      </c>
      <c r="AE277">
        <f t="shared" si="92"/>
        <v>66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-18.700821775134614</v>
      </c>
      <c r="AR277">
        <v>-38.696211524037636</v>
      </c>
      <c r="AS277">
        <v>18.022637128760756</v>
      </c>
      <c r="AT277">
        <v>18.700821775134614</v>
      </c>
      <c r="AU277">
        <v>38.696211524037636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15</v>
      </c>
      <c r="F278" s="3">
        <v>22</v>
      </c>
      <c r="G278" s="4">
        <v>31.5</v>
      </c>
      <c r="H278" s="4">
        <v>31.73</v>
      </c>
      <c r="I278" s="5">
        <v>38747.427297580005</v>
      </c>
      <c r="J278" s="4">
        <v>11.53398764085787</v>
      </c>
      <c r="K278" s="4">
        <v>12.487209759937032</v>
      </c>
      <c r="L278" s="4">
        <v>11.245242647072221</v>
      </c>
      <c r="M278" s="4">
        <v>11.66491432008076</v>
      </c>
      <c r="N278" s="4">
        <v>2.7509999999999999</v>
      </c>
      <c r="O278" s="4">
        <v>-22.067988668555248</v>
      </c>
      <c r="P278" s="4">
        <v>5.0898203592814371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-0.3939273212176444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65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5.0898203620914373</v>
      </c>
      <c r="AH278" t="str">
        <f t="shared" si="110"/>
        <v xml:space="preserve"> </v>
      </c>
      <c r="AI278">
        <f t="shared" si="94"/>
        <v>19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39.392732121764439</v>
      </c>
      <c r="AR278">
        <v>12.017279201739427</v>
      </c>
      <c r="AS278">
        <v>-0.72486605735896381</v>
      </c>
      <c r="AT278">
        <v>-39.392732121764439</v>
      </c>
      <c r="AU278">
        <v>-12.017279201739427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20</v>
      </c>
      <c r="F279" s="3">
        <v>22</v>
      </c>
      <c r="G279" s="4">
        <v>20.25</v>
      </c>
      <c r="H279" s="4">
        <v>20.34</v>
      </c>
      <c r="I279" s="5">
        <v>8588.2093550999998</v>
      </c>
      <c r="J279" s="4">
        <v>26.279069767441861</v>
      </c>
      <c r="K279" s="4">
        <v>25.330012453300125</v>
      </c>
      <c r="L279" s="4">
        <v>18.252441845121165</v>
      </c>
      <c r="M279" s="4">
        <v>17.963341721656331</v>
      </c>
      <c r="N279" s="4">
        <v>0.77400000000000002</v>
      </c>
      <c r="O279" s="4">
        <v>-9.8952270081490052</v>
      </c>
      <c r="P279" s="4">
        <v>5.5358898721730583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5.5358898749930585</v>
      </c>
      <c r="AH279" t="str">
        <f t="shared" si="110"/>
        <v xml:space="preserve"> </v>
      </c>
      <c r="AI279">
        <f t="shared" si="94"/>
        <v>14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-38.087768998834214</v>
      </c>
      <c r="AR279">
        <v>-42.807011386623195</v>
      </c>
      <c r="AS279">
        <v>-0.44247787610619538</v>
      </c>
      <c r="AT279">
        <v>38.087768998834214</v>
      </c>
      <c r="AU279">
        <v>42.807011386623195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12</v>
      </c>
      <c r="D280" s="3">
        <v>1</v>
      </c>
      <c r="E280" s="3">
        <v>6</v>
      </c>
      <c r="F280" s="3">
        <v>19</v>
      </c>
      <c r="G280" s="4">
        <v>192</v>
      </c>
      <c r="H280" s="4">
        <v>180.91</v>
      </c>
      <c r="I280" s="5">
        <v>28546.60209045</v>
      </c>
      <c r="J280" s="4">
        <v>21.686645888276193</v>
      </c>
      <c r="K280" s="4">
        <v>18.40573812188422</v>
      </c>
      <c r="L280" s="4">
        <v>17.804291163009037</v>
      </c>
      <c r="M280" s="4">
        <v>13.784194869940423</v>
      </c>
      <c r="N280" s="4">
        <v>9.8290000000000006</v>
      </c>
      <c r="O280" s="4">
        <v>16.182033096926709</v>
      </c>
      <c r="P280" s="4">
        <v>1.8174783041291251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-13.956109340293299</v>
      </c>
      <c r="AR280">
        <v>-39.300682748166714</v>
      </c>
      <c r="AS280">
        <v>6.1301199491459846</v>
      </c>
      <c r="AT280">
        <v>13.956109340293299</v>
      </c>
      <c r="AU280">
        <v>39.300682748166714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137</v>
      </c>
      <c r="H281" s="4">
        <v>143.43</v>
      </c>
      <c r="I281" s="5">
        <v>49168.607064570002</v>
      </c>
      <c r="J281" s="4">
        <v>20.859511343804538</v>
      </c>
      <c r="K281" s="4">
        <v>19.802567996686456</v>
      </c>
      <c r="L281" s="4">
        <v>13.556331673779043</v>
      </c>
      <c r="M281" s="4">
        <v>13.025195216400911</v>
      </c>
      <c r="N281" s="4">
        <v>6.8760000000000003</v>
      </c>
      <c r="O281" s="4">
        <v>4.0242057488653549</v>
      </c>
      <c r="P281" s="4">
        <v>2.9770619814543684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2.9770619842943682</v>
      </c>
      <c r="AH281" t="str">
        <f t="shared" si="110"/>
        <v xml:space="preserve"> </v>
      </c>
      <c r="AI281">
        <f t="shared" si="94"/>
        <v>99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-9.6097924836187953</v>
      </c>
      <c r="AR281">
        <v>-6.0646694905469145</v>
      </c>
      <c r="AS281">
        <v>-4.4830230774593911</v>
      </c>
      <c r="AT281">
        <v>9.6097924836187953</v>
      </c>
      <c r="AU281">
        <v>6.0646694905469145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9</v>
      </c>
      <c r="D282" s="3">
        <v>1</v>
      </c>
      <c r="E282" s="3">
        <v>17</v>
      </c>
      <c r="F282" s="3">
        <v>27</v>
      </c>
      <c r="G282" s="4">
        <v>22</v>
      </c>
      <c r="H282" s="4">
        <v>21.37</v>
      </c>
      <c r="I282" s="5">
        <v>48402.311388689996</v>
      </c>
      <c r="J282" s="4">
        <v>22.145077720207254</v>
      </c>
      <c r="K282" s="4">
        <v>21.074950690335307</v>
      </c>
      <c r="L282" s="4">
        <v>11.37573408072646</v>
      </c>
      <c r="M282" s="4">
        <v>11.249335793527123</v>
      </c>
      <c r="N282" s="4">
        <v>0.96499999999999997</v>
      </c>
      <c r="O282" s="4">
        <v>8.426966292134825</v>
      </c>
      <c r="P282" s="4">
        <v>5.8259241927936367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5.8259241956436369</v>
      </c>
      <c r="AH282" t="str">
        <f t="shared" si="110"/>
        <v xml:space="preserve"> </v>
      </c>
      <c r="AI282">
        <f t="shared" si="94"/>
        <v>12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-16.365016104102658</v>
      </c>
      <c r="AR282">
        <v>10.996314894067972</v>
      </c>
      <c r="AS282">
        <v>2.9480580252690736</v>
      </c>
      <c r="AT282">
        <v>16.365016104102658</v>
      </c>
      <c r="AU282">
        <v>-10.996314894067972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11</v>
      </c>
      <c r="D283" s="3">
        <v>1</v>
      </c>
      <c r="E283" s="3">
        <v>4</v>
      </c>
      <c r="F283" s="3">
        <v>16</v>
      </c>
      <c r="G283" s="4">
        <v>103.5</v>
      </c>
      <c r="H283" s="4">
        <v>94.7</v>
      </c>
      <c r="I283" s="5">
        <v>15472.572663300001</v>
      </c>
      <c r="J283" s="4">
        <v>20.196203881424612</v>
      </c>
      <c r="K283" s="4">
        <v>18.359829391236914</v>
      </c>
      <c r="L283" s="4">
        <v>13.019144833676775</v>
      </c>
      <c r="M283" s="4">
        <v>12.472407647120203</v>
      </c>
      <c r="N283" s="4">
        <v>5.1580000000000004</v>
      </c>
      <c r="O283" s="4">
        <v>7.6826722338204663</v>
      </c>
      <c r="P283" s="4" t="s">
        <v>137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-6.1243324406684785</v>
      </c>
      <c r="AR283">
        <v>-1.8617224086070694</v>
      </c>
      <c r="AS283">
        <v>9.2925026399155222</v>
      </c>
      <c r="AT283">
        <v>6.1243324406684785</v>
      </c>
      <c r="AU283">
        <v>1.8617224086070694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15</v>
      </c>
      <c r="D284" s="3">
        <v>0</v>
      </c>
      <c r="E284" s="3">
        <v>12</v>
      </c>
      <c r="F284" s="3">
        <v>27</v>
      </c>
      <c r="G284" s="4">
        <v>60</v>
      </c>
      <c r="H284" s="4">
        <v>56.82</v>
      </c>
      <c r="I284" s="5">
        <v>243444.80004114003</v>
      </c>
      <c r="J284" s="4">
        <v>27.018544935805988</v>
      </c>
      <c r="K284" s="4">
        <v>25.197339246119736</v>
      </c>
      <c r="L284" s="4">
        <v>23.50708875840354</v>
      </c>
      <c r="M284" s="4">
        <v>21.830609075793518</v>
      </c>
      <c r="N284" s="4">
        <v>2.1030000000000002</v>
      </c>
      <c r="O284" s="4">
        <v>1.1057692307692371</v>
      </c>
      <c r="P284" s="4">
        <v>2.979584653291095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2.9795846561610948</v>
      </c>
      <c r="AH284" t="str">
        <f t="shared" si="110"/>
        <v xml:space="preserve"> </v>
      </c>
      <c r="AI284">
        <f t="shared" si="94"/>
        <v>97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-41.97346499694563</v>
      </c>
      <c r="AR284">
        <v>-83.91934188712446</v>
      </c>
      <c r="AS284">
        <v>5.5966209081309337</v>
      </c>
      <c r="AT284">
        <v>41.97346499694563</v>
      </c>
      <c r="AU284">
        <v>83.91934188712446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9</v>
      </c>
      <c r="D285" s="3">
        <v>2</v>
      </c>
      <c r="E285" s="3">
        <v>11</v>
      </c>
      <c r="F285" s="3">
        <v>22</v>
      </c>
      <c r="G285" s="4">
        <v>28</v>
      </c>
      <c r="H285" s="4">
        <v>28.08</v>
      </c>
      <c r="I285" s="5">
        <v>22480.49174904</v>
      </c>
      <c r="J285" s="4">
        <v>12.95800646054453</v>
      </c>
      <c r="K285" s="4">
        <v>12.816065723413967</v>
      </c>
      <c r="L285" s="4">
        <v>7.9376533428627383</v>
      </c>
      <c r="M285" s="4">
        <v>7.7661501410308791</v>
      </c>
      <c r="N285" s="4">
        <v>2.1909999999999998</v>
      </c>
      <c r="O285" s="4">
        <v>3.8388625592417047</v>
      </c>
      <c r="P285" s="4">
        <v>2.1474358974358974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-0.31909986972752047</v>
      </c>
      <c r="W285" s="37" t="str">
        <f t="shared" si="104"/>
        <v/>
      </c>
      <c r="X285" s="37">
        <f t="shared" si="105"/>
        <v>-0.37895840954548077</v>
      </c>
      <c r="Y285" t="str">
        <f t="shared" si="89"/>
        <v xml:space="preserve"> </v>
      </c>
      <c r="Z285" s="1">
        <f t="shared" si="106"/>
        <v>89</v>
      </c>
      <c r="AA285" t="str">
        <f t="shared" si="90"/>
        <v xml:space="preserve"> </v>
      </c>
      <c r="AB285" s="1">
        <f t="shared" si="107"/>
        <v>43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2.1474359003158972</v>
      </c>
      <c r="AH285" t="str">
        <f t="shared" si="110"/>
        <v xml:space="preserve"> </v>
      </c>
      <c r="AI285">
        <f t="shared" si="94"/>
        <v>174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31.909986972752048</v>
      </c>
      <c r="AR285">
        <v>37.895840954548078</v>
      </c>
      <c r="AS285">
        <v>-0.28490028490028019</v>
      </c>
      <c r="AT285">
        <v>-31.909986972752048</v>
      </c>
      <c r="AU285">
        <v>-37.895840954548078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48</v>
      </c>
      <c r="H286" s="4">
        <v>47.03</v>
      </c>
      <c r="I286" s="5">
        <v>7363.3883840300005</v>
      </c>
      <c r="J286" s="4">
        <v>8.4784568235082034</v>
      </c>
      <c r="K286" s="4">
        <v>9.8306856187290972</v>
      </c>
      <c r="L286" s="4">
        <v>5.3689837094116184</v>
      </c>
      <c r="M286" s="4">
        <v>6.1571107615732998</v>
      </c>
      <c r="N286" s="4">
        <v>4.7839999999999998</v>
      </c>
      <c r="O286" s="4">
        <v>-14.571428571428582</v>
      </c>
      <c r="P286" s="4">
        <v>5.8026791409738472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-0.55448530040370625</v>
      </c>
      <c r="W286" s="37" t="str">
        <f t="shared" si="104"/>
        <v/>
      </c>
      <c r="X286" s="37">
        <f t="shared" si="105"/>
        <v>-0.57993098992972048</v>
      </c>
      <c r="Y286" t="str">
        <f t="shared" si="89"/>
        <v xml:space="preserve"> </v>
      </c>
      <c r="Z286" s="1">
        <f t="shared" si="106"/>
        <v>16</v>
      </c>
      <c r="AA286" t="str">
        <f t="shared" si="90"/>
        <v xml:space="preserve"> </v>
      </c>
      <c r="AB286" s="1">
        <f t="shared" si="107"/>
        <v>10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5.8026791438638474</v>
      </c>
      <c r="AH286" t="str">
        <f t="shared" si="110"/>
        <v xml:space="preserve"> </v>
      </c>
      <c r="AI286">
        <f t="shared" si="94"/>
        <v>13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55.448530040370628</v>
      </c>
      <c r="AR286">
        <v>57.993098992972051</v>
      </c>
      <c r="AS286">
        <v>2.0625132893897558</v>
      </c>
      <c r="AT286">
        <v>-55.448530040370628</v>
      </c>
      <c r="AU286">
        <v>-57.993098992972051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11</v>
      </c>
      <c r="D287" s="3">
        <v>1</v>
      </c>
      <c r="E287" s="3">
        <v>7</v>
      </c>
      <c r="F287" s="3">
        <v>19</v>
      </c>
      <c r="G287" s="4">
        <v>167</v>
      </c>
      <c r="H287" s="4">
        <v>161.63</v>
      </c>
      <c r="I287" s="5">
        <v>16020.702241039999</v>
      </c>
      <c r="J287" s="4">
        <v>23.387353494429167</v>
      </c>
      <c r="K287" s="4">
        <v>20.201224846894139</v>
      </c>
      <c r="L287" s="4">
        <v>13.746748897715003</v>
      </c>
      <c r="M287" s="4">
        <v>12.295008364431864</v>
      </c>
      <c r="N287" s="4">
        <v>6.9110000000000005</v>
      </c>
      <c r="O287" s="4">
        <v>15.762144053601354</v>
      </c>
      <c r="P287" s="4">
        <v>0.98929654148363555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-22.892762012222079</v>
      </c>
      <c r="AR287">
        <v>-7.5544928740467032</v>
      </c>
      <c r="AS287">
        <v>3.3224030192414711</v>
      </c>
      <c r="AT287">
        <v>22.892762012222079</v>
      </c>
      <c r="AU287">
        <v>7.5544928740467032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1</v>
      </c>
      <c r="F288" s="3">
        <v>1</v>
      </c>
      <c r="G288" s="4">
        <v>52</v>
      </c>
      <c r="H288" s="4">
        <v>52.14</v>
      </c>
      <c r="I288" s="5">
        <v>15508.469251439999</v>
      </c>
      <c r="J288" s="4">
        <v>17.674576271186439</v>
      </c>
      <c r="K288" s="4">
        <v>17.825641025641023</v>
      </c>
      <c r="L288" s="4" t="s">
        <v>1238</v>
      </c>
      <c r="M288" s="4" t="s">
        <v>1238</v>
      </c>
      <c r="N288" s="4">
        <v>2.95</v>
      </c>
      <c r="O288" s="4">
        <v>33.423790140208062</v>
      </c>
      <c r="P288" s="4">
        <v>0.47947832757959341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7.1259817456828518</v>
      </c>
      <c r="AR288" t="e">
        <v>#VALUE!</v>
      </c>
      <c r="AS288">
        <v>-0.26850786344457811</v>
      </c>
      <c r="AT288">
        <v>-7.1259817456828518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4</v>
      </c>
      <c r="E289" s="3">
        <v>15</v>
      </c>
      <c r="F289" s="3">
        <v>27</v>
      </c>
      <c r="G289" s="4">
        <v>19</v>
      </c>
      <c r="H289" s="4">
        <v>20.28</v>
      </c>
      <c r="I289" s="5">
        <v>5606.9064698399998</v>
      </c>
      <c r="J289" s="4">
        <v>7.3504893077201894</v>
      </c>
      <c r="K289" s="4">
        <v>8.9064558629776016</v>
      </c>
      <c r="L289" s="4">
        <v>7.3736377685775807</v>
      </c>
      <c r="M289" s="4">
        <v>8.077451915479287</v>
      </c>
      <c r="N289" s="4">
        <v>2.2770000000000001</v>
      </c>
      <c r="O289" s="4">
        <v>-19.255319148936163</v>
      </c>
      <c r="P289" s="4">
        <v>5.9220907297830374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-0.61375624078961732</v>
      </c>
      <c r="W289" s="37" t="str">
        <f t="shared" si="104"/>
        <v/>
      </c>
      <c r="X289" s="37">
        <f t="shared" si="105"/>
        <v>-0.42308695915140815</v>
      </c>
      <c r="Y289" t="str">
        <f t="shared" si="89"/>
        <v xml:space="preserve"> </v>
      </c>
      <c r="Z289" s="1">
        <f t="shared" si="106"/>
        <v>9</v>
      </c>
      <c r="AA289" t="str">
        <f t="shared" si="90"/>
        <v xml:space="preserve"> </v>
      </c>
      <c r="AB289" s="1">
        <f t="shared" si="107"/>
        <v>36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5.9220907327030377</v>
      </c>
      <c r="AH289" t="str">
        <f t="shared" si="110"/>
        <v xml:space="preserve"> </v>
      </c>
      <c r="AI289">
        <f t="shared" si="94"/>
        <v>10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61.375624078961735</v>
      </c>
      <c r="AR289">
        <v>42.308695915140817</v>
      </c>
      <c r="AS289">
        <v>-6.3116370808678601</v>
      </c>
      <c r="AT289">
        <v>-61.375624078961735</v>
      </c>
      <c r="AU289">
        <v>-42.308695915140817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52</v>
      </c>
      <c r="H290" s="4">
        <v>51.58</v>
      </c>
      <c r="I290" s="5">
        <v>6788.0721145199996</v>
      </c>
      <c r="J290" s="4">
        <v>20.164190774042218</v>
      </c>
      <c r="K290" s="4">
        <v>18.811086797957696</v>
      </c>
      <c r="L290" s="4">
        <v>12.347669277421543</v>
      </c>
      <c r="M290" s="4">
        <v>11.553861296985037</v>
      </c>
      <c r="N290" s="4">
        <v>2.5580000000000003</v>
      </c>
      <c r="O290" s="4">
        <v>3.1451612903225921</v>
      </c>
      <c r="P290" s="4">
        <v>3.1795269484296238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3.1795269513596236</v>
      </c>
      <c r="AH290" t="str">
        <f t="shared" si="110"/>
        <v xml:space="preserve"> </v>
      </c>
      <c r="AI290">
        <f t="shared" si="94"/>
        <v>77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-5.9561142116262955</v>
      </c>
      <c r="AR290">
        <v>3.3918988997994948</v>
      </c>
      <c r="AS290">
        <v>0.81426909654904733</v>
      </c>
      <c r="AT290">
        <v>5.9561142116262955</v>
      </c>
      <c r="AU290">
        <v>-3.3918988997994948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15</v>
      </c>
      <c r="D291" s="3">
        <v>0</v>
      </c>
      <c r="E291" s="3">
        <v>4</v>
      </c>
      <c r="F291" s="3">
        <v>19</v>
      </c>
      <c r="G291" s="4">
        <v>68</v>
      </c>
      <c r="H291" s="4">
        <v>63.19</v>
      </c>
      <c r="I291" s="5">
        <v>19592.58383512</v>
      </c>
      <c r="J291" s="4">
        <v>11.391743284658373</v>
      </c>
      <c r="K291" s="4">
        <v>10.12173634470607</v>
      </c>
      <c r="L291" s="4">
        <v>9.8770634898491192</v>
      </c>
      <c r="M291" s="4">
        <v>9.34465090635703</v>
      </c>
      <c r="N291" s="4">
        <v>6.2430000000000003</v>
      </c>
      <c r="O291" s="4">
        <v>8.7630662020905934</v>
      </c>
      <c r="P291" s="4">
        <v>0.253204620984333</v>
      </c>
      <c r="Q291" s="36">
        <f t="shared" si="98"/>
        <v>78.947368423992629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-0.40140178891155021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58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39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40.140178891155017</v>
      </c>
      <c r="AR291">
        <v>22.721905910999496</v>
      </c>
      <c r="AS291">
        <v>7.6119639183415133</v>
      </c>
      <c r="AT291">
        <v>-40.140178891155017</v>
      </c>
      <c r="AU291">
        <v>-22.721905910999496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6</v>
      </c>
      <c r="F292" s="3">
        <v>20</v>
      </c>
      <c r="G292" s="4">
        <v>185</v>
      </c>
      <c r="H292" s="4">
        <v>177.74</v>
      </c>
      <c r="I292" s="5">
        <v>17258.554</v>
      </c>
      <c r="J292" s="4">
        <v>15.793495645992538</v>
      </c>
      <c r="K292" s="4">
        <v>14.82896712831637</v>
      </c>
      <c r="L292" s="4">
        <v>12.08717972387281</v>
      </c>
      <c r="M292" s="4">
        <v>11.555518547460748</v>
      </c>
      <c r="N292" s="4">
        <v>11.254</v>
      </c>
      <c r="O292" s="4">
        <v>2.1234119782214158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17.010434625433458</v>
      </c>
      <c r="AR292">
        <v>5.4299678308161852</v>
      </c>
      <c r="AS292">
        <v>4.0846179813210259</v>
      </c>
      <c r="AT292">
        <v>-17.010434625433458</v>
      </c>
      <c r="AU292">
        <v>-5.4299678308161852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17</v>
      </c>
      <c r="D293" s="3">
        <v>0</v>
      </c>
      <c r="E293" s="3">
        <v>1</v>
      </c>
      <c r="F293" s="3">
        <v>18</v>
      </c>
      <c r="G293" s="4">
        <v>246</v>
      </c>
      <c r="H293" s="4">
        <v>214.35</v>
      </c>
      <c r="I293" s="5">
        <v>47385.207513150002</v>
      </c>
      <c r="J293" s="4">
        <v>21.799044035391031</v>
      </c>
      <c r="K293" s="4">
        <v>18.510362694300518</v>
      </c>
      <c r="L293" s="4">
        <v>18.050393887640688</v>
      </c>
      <c r="M293" s="4">
        <v>14.919893882927139</v>
      </c>
      <c r="N293" s="4">
        <v>9.8330000000000002</v>
      </c>
      <c r="O293" s="4">
        <v>51.276923076923076</v>
      </c>
      <c r="P293" s="4">
        <v>1.5087473757872638</v>
      </c>
      <c r="Q293" s="36">
        <f t="shared" si="98"/>
        <v>94.444444447404436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4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>
        <f t="shared" si="111"/>
        <v>51.276923079883076</v>
      </c>
      <c r="AL293" t="str">
        <f t="shared" si="112"/>
        <v xml:space="preserve"> </v>
      </c>
      <c r="AM293">
        <f t="shared" si="96"/>
        <v>8</v>
      </c>
      <c r="AN293" t="str">
        <f t="shared" si="97"/>
        <v xml:space="preserve"> </v>
      </c>
      <c r="AO293" t="s">
        <v>1217</v>
      </c>
      <c r="AP293" t="s">
        <v>1244</v>
      </c>
      <c r="AQ293">
        <v>-14.546724210303651</v>
      </c>
      <c r="AR293">
        <v>-41.226189203520548</v>
      </c>
      <c r="AS293">
        <v>14.765570328901333</v>
      </c>
      <c r="AT293">
        <v>14.546724210303651</v>
      </c>
      <c r="AU293">
        <v>41.226189203520548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5</v>
      </c>
      <c r="E294" s="3">
        <v>11</v>
      </c>
      <c r="F294" s="3">
        <v>33</v>
      </c>
      <c r="G294" s="4">
        <v>229</v>
      </c>
      <c r="H294" s="4">
        <v>213.06</v>
      </c>
      <c r="I294" s="5">
        <v>114450.71365962</v>
      </c>
      <c r="J294" s="4">
        <v>29.202302631578945</v>
      </c>
      <c r="K294" s="4">
        <v>26.404758954021563</v>
      </c>
      <c r="L294" s="4">
        <v>15.854692275518005</v>
      </c>
      <c r="M294" s="4">
        <v>14.910285344625066</v>
      </c>
      <c r="N294" s="4">
        <v>7.2960000000000003</v>
      </c>
      <c r="O294" s="4">
        <v>14.897637795275584</v>
      </c>
      <c r="P294" s="4">
        <v>1.8220219656434806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-53.448385186735777</v>
      </c>
      <c r="AR294">
        <v>-24.047031051163792</v>
      </c>
      <c r="AS294">
        <v>7.4814606214211876</v>
      </c>
      <c r="AT294">
        <v>53.448385186735777</v>
      </c>
      <c r="AU294">
        <v>24.047031051163792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12</v>
      </c>
      <c r="D295" s="3">
        <v>0</v>
      </c>
      <c r="E295" s="3">
        <v>3</v>
      </c>
      <c r="F295" s="3">
        <v>15</v>
      </c>
      <c r="G295" s="4">
        <v>40</v>
      </c>
      <c r="H295" s="4">
        <v>34.744999999999997</v>
      </c>
      <c r="I295" s="5">
        <v>10648.007909804999</v>
      </c>
      <c r="J295" s="4">
        <v>14.816631130063964</v>
      </c>
      <c r="K295" s="4">
        <v>13.561670569867291</v>
      </c>
      <c r="L295" s="4">
        <v>11.848265049815705</v>
      </c>
      <c r="M295" s="4">
        <v>11.125406431997199</v>
      </c>
      <c r="N295" s="4">
        <v>2.3450000000000002</v>
      </c>
      <c r="O295" s="4">
        <v>7.0776255707762674</v>
      </c>
      <c r="P295" s="4" t="s">
        <v>137</v>
      </c>
      <c r="Q295" s="36">
        <f t="shared" si="98"/>
        <v>80.000000002980002</v>
      </c>
      <c r="R295" t="str">
        <f t="shared" si="99"/>
        <v xml:space="preserve"> </v>
      </c>
      <c r="S295" s="37">
        <f t="shared" si="100"/>
        <v>0.15124478640207514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37</v>
      </c>
      <c r="AD295" s="1" t="str">
        <f t="shared" si="108"/>
        <v xml:space="preserve"> </v>
      </c>
      <c r="AE295">
        <f t="shared" si="92"/>
        <v>30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22.143532669331002</v>
      </c>
      <c r="AR295">
        <v>7.2992350153394554</v>
      </c>
      <c r="AS295">
        <v>15.124478342207514</v>
      </c>
      <c r="AT295">
        <v>-22.143532669331002</v>
      </c>
      <c r="AU295">
        <v>-7.2992350153394554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1</v>
      </c>
      <c r="E296" s="3">
        <v>9</v>
      </c>
      <c r="F296" s="3">
        <v>19</v>
      </c>
      <c r="G296" s="4">
        <v>141</v>
      </c>
      <c r="H296" s="4">
        <v>141.43</v>
      </c>
      <c r="I296" s="5">
        <v>135791.29494253002</v>
      </c>
      <c r="J296" s="4">
        <v>24.321582115219261</v>
      </c>
      <c r="K296" s="4">
        <v>20.856805780858281</v>
      </c>
      <c r="L296" s="4">
        <v>19.881194277008678</v>
      </c>
      <c r="M296" s="4">
        <v>17.511457992998835</v>
      </c>
      <c r="N296" s="4">
        <v>5.8150000000000004</v>
      </c>
      <c r="O296" s="4">
        <v>4.7747747747747846</v>
      </c>
      <c r="P296" s="4">
        <v>2.0229088595064697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2.0229088624964695</v>
      </c>
      <c r="AH296" t="str">
        <f t="shared" si="110"/>
        <v xml:space="preserve"> </v>
      </c>
      <c r="AI296">
        <f t="shared" si="94"/>
        <v>182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-27.801822611451964</v>
      </c>
      <c r="AR296">
        <v>-55.55036206047965</v>
      </c>
      <c r="AS296">
        <v>-0.3040373329562418</v>
      </c>
      <c r="AT296">
        <v>27.801822611451964</v>
      </c>
      <c r="AU296">
        <v>55.55036206047965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10</v>
      </c>
      <c r="F297" s="3">
        <v>24</v>
      </c>
      <c r="G297" s="4">
        <v>410</v>
      </c>
      <c r="H297" s="4">
        <v>425.7</v>
      </c>
      <c r="I297" s="5">
        <v>120077.8026426</v>
      </c>
      <c r="J297" s="4">
        <v>19.698301790754709</v>
      </c>
      <c r="K297" s="4">
        <v>17.472500410441633</v>
      </c>
      <c r="L297" s="4">
        <v>13.972861637027766</v>
      </c>
      <c r="M297" s="4">
        <v>13.123306167035171</v>
      </c>
      <c r="N297" s="4">
        <v>21.611000000000001</v>
      </c>
      <c r="O297" s="4">
        <v>22.859579306424109</v>
      </c>
      <c r="P297" s="4">
        <v>2.2924594785059904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2.2924594815059902</v>
      </c>
      <c r="AH297" t="str">
        <f t="shared" si="110"/>
        <v xml:space="preserve"> </v>
      </c>
      <c r="AI297">
        <f t="shared" si="94"/>
        <v>160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-3.5080225983146196</v>
      </c>
      <c r="AR297">
        <v>-9.3235977867863529</v>
      </c>
      <c r="AS297">
        <v>-3.68804322292694</v>
      </c>
      <c r="AT297">
        <v>3.5080225983146196</v>
      </c>
      <c r="AU297">
        <v>9.3235977867863529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11</v>
      </c>
      <c r="D298" s="3">
        <v>0</v>
      </c>
      <c r="E298" s="3">
        <v>3</v>
      </c>
      <c r="F298" s="3">
        <v>14</v>
      </c>
      <c r="G298" s="4">
        <v>70</v>
      </c>
      <c r="H298" s="4">
        <v>59.2</v>
      </c>
      <c r="I298" s="5">
        <v>11741.171697600001</v>
      </c>
      <c r="J298" s="4">
        <v>8.9035945254925561</v>
      </c>
      <c r="K298" s="4">
        <v>5.8521154606563863</v>
      </c>
      <c r="L298" s="4" t="s">
        <v>1238</v>
      </c>
      <c r="M298" s="4" t="s">
        <v>1238</v>
      </c>
      <c r="N298" s="4">
        <v>6.649</v>
      </c>
      <c r="O298" s="4">
        <v>-21.591981132075475</v>
      </c>
      <c r="P298" s="4">
        <v>2.7685810810810811</v>
      </c>
      <c r="Q298" s="36">
        <f t="shared" si="98"/>
        <v>78.571428574438571</v>
      </c>
      <c r="R298" t="str">
        <f t="shared" si="99"/>
        <v xml:space="preserve"> </v>
      </c>
      <c r="S298" s="37">
        <f t="shared" si="100"/>
        <v>0.18243243544243246</v>
      </c>
      <c r="T298" s="37" t="str">
        <f t="shared" si="101"/>
        <v/>
      </c>
      <c r="U298" s="37" t="str">
        <f t="shared" si="102"/>
        <v/>
      </c>
      <c r="V298" s="37">
        <f t="shared" si="103"/>
        <v>-0.53214572853003062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22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19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41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2.7685810840910809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116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53.214572853003062</v>
      </c>
      <c r="AR298" t="e">
        <v>#VALUE!</v>
      </c>
      <c r="AS298">
        <v>18.243243243243246</v>
      </c>
      <c r="AT298">
        <v>-53.214572853003062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57</v>
      </c>
      <c r="H299" s="4">
        <v>56.78</v>
      </c>
      <c r="I299" s="5">
        <v>13858.29283982</v>
      </c>
      <c r="J299" s="4">
        <v>24.644097222222221</v>
      </c>
      <c r="K299" s="4">
        <v>23.491932147290026</v>
      </c>
      <c r="L299" s="4">
        <v>15.406678485214242</v>
      </c>
      <c r="M299" s="4">
        <v>14.200454039771937</v>
      </c>
      <c r="N299" s="4">
        <v>2.3040000000000003</v>
      </c>
      <c r="O299" s="4">
        <v>6.1751152073732873</v>
      </c>
      <c r="P299" s="4">
        <v>2.6769989432898909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2.6769989463098907</v>
      </c>
      <c r="AH299" t="str">
        <f t="shared" si="110"/>
        <v xml:space="preserve"> </v>
      </c>
      <c r="AI299">
        <f t="shared" si="118"/>
        <v>123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-29.496532203099513</v>
      </c>
      <c r="AR299">
        <v>-20.541773453513912</v>
      </c>
      <c r="AS299">
        <v>0.38746037337089589</v>
      </c>
      <c r="AT299">
        <v>29.496532203099513</v>
      </c>
      <c r="AU299">
        <v>20.541773453513912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23</v>
      </c>
      <c r="D300" s="3">
        <v>1</v>
      </c>
      <c r="E300" s="3">
        <v>7</v>
      </c>
      <c r="F300" s="3">
        <v>31</v>
      </c>
      <c r="G300" s="4">
        <v>132.5</v>
      </c>
      <c r="H300" s="4">
        <v>119.27</v>
      </c>
      <c r="I300" s="5">
        <v>91417.524536099998</v>
      </c>
      <c r="J300" s="4">
        <v>23.340508806262228</v>
      </c>
      <c r="K300" s="4">
        <v>20.968706047819971</v>
      </c>
      <c r="L300" s="4">
        <v>14.891300731232702</v>
      </c>
      <c r="M300" s="4">
        <v>14.432781147624897</v>
      </c>
      <c r="N300" s="4">
        <v>5.6879999999999997</v>
      </c>
      <c r="O300" s="4">
        <v>10.963714397190779</v>
      </c>
      <c r="P300" s="4">
        <v>1.7674184623124005</v>
      </c>
      <c r="Q300" s="36">
        <f t="shared" si="98"/>
        <v>74.193548390126765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57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-22.646608760388443</v>
      </c>
      <c r="AR300">
        <v>-16.509460549532417</v>
      </c>
      <c r="AS300">
        <v>11.092479248763309</v>
      </c>
      <c r="AT300">
        <v>22.646608760388443</v>
      </c>
      <c r="AU300">
        <v>16.509460549532417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15</v>
      </c>
      <c r="D301" s="3">
        <v>2</v>
      </c>
      <c r="E301" s="3">
        <v>7</v>
      </c>
      <c r="F301" s="3">
        <v>24</v>
      </c>
      <c r="G301" s="4">
        <v>290</v>
      </c>
      <c r="H301" s="4">
        <v>305.95</v>
      </c>
      <c r="I301" s="5">
        <v>44386.885783600002</v>
      </c>
      <c r="J301" s="4">
        <v>21.422069738131913</v>
      </c>
      <c r="K301" s="4">
        <v>20.326202498006911</v>
      </c>
      <c r="L301" s="4">
        <v>15.175758264824209</v>
      </c>
      <c r="M301" s="4">
        <v>15.219833753300618</v>
      </c>
      <c r="N301" s="4">
        <v>15.052</v>
      </c>
      <c r="O301" s="4">
        <v>3.4501718213058341</v>
      </c>
      <c r="P301" s="4">
        <v>1.4750776270632457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-12.565849691567511</v>
      </c>
      <c r="AR301">
        <v>-18.735054833481392</v>
      </c>
      <c r="AS301">
        <v>-5.2132701421800931</v>
      </c>
      <c r="AT301">
        <v>12.565849691567511</v>
      </c>
      <c r="AU301">
        <v>18.735054833481392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6</v>
      </c>
      <c r="D302" s="3">
        <v>2</v>
      </c>
      <c r="E302" s="3">
        <v>15</v>
      </c>
      <c r="F302" s="3">
        <v>23</v>
      </c>
      <c r="G302" s="4">
        <v>60</v>
      </c>
      <c r="H302" s="4">
        <v>55.3</v>
      </c>
      <c r="I302" s="5">
        <v>29103.069767799996</v>
      </c>
      <c r="J302" s="4">
        <v>12.616929044033766</v>
      </c>
      <c r="K302" s="4">
        <v>11.525635681533972</v>
      </c>
      <c r="L302" s="4">
        <v>6.85487919316021</v>
      </c>
      <c r="M302" s="4">
        <v>6.4503261710396185</v>
      </c>
      <c r="N302" s="4">
        <v>4.383</v>
      </c>
      <c r="O302" s="4">
        <v>3.3726415094339575</v>
      </c>
      <c r="P302" s="4">
        <v>1.3453887884267632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-0.33702235325477592</v>
      </c>
      <c r="W302" s="37" t="str">
        <f t="shared" si="104"/>
        <v/>
      </c>
      <c r="X302" s="37">
        <f t="shared" si="105"/>
        <v>-0.46367460348697354</v>
      </c>
      <c r="Y302" t="str">
        <f t="shared" si="113"/>
        <v xml:space="preserve"> </v>
      </c>
      <c r="Z302" s="1">
        <f t="shared" si="106"/>
        <v>84</v>
      </c>
      <c r="AA302" t="str">
        <f t="shared" si="114"/>
        <v xml:space="preserve"> </v>
      </c>
      <c r="AB302" s="1">
        <f t="shared" si="107"/>
        <v>27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33.702235325477595</v>
      </c>
      <c r="AR302">
        <v>46.367460348697357</v>
      </c>
      <c r="AS302">
        <v>8.4990958408679873</v>
      </c>
      <c r="AT302">
        <v>-33.702235325477595</v>
      </c>
      <c r="AU302">
        <v>-46.367460348697357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5</v>
      </c>
      <c r="D303" s="3">
        <v>1</v>
      </c>
      <c r="E303" s="3">
        <v>2</v>
      </c>
      <c r="F303" s="3">
        <v>8</v>
      </c>
      <c r="G303" s="4">
        <v>95</v>
      </c>
      <c r="H303" s="4">
        <v>91</v>
      </c>
      <c r="I303" s="5">
        <v>13294.382191999999</v>
      </c>
      <c r="J303" s="4">
        <v>28.296019900497512</v>
      </c>
      <c r="K303" s="4">
        <v>25.633802816901408</v>
      </c>
      <c r="L303" s="4">
        <v>17.398870770937329</v>
      </c>
      <c r="M303" s="4">
        <v>16.304659043659044</v>
      </c>
      <c r="N303" s="4">
        <v>3.5500000000000003</v>
      </c>
      <c r="O303" s="4">
        <v>10.248447204968945</v>
      </c>
      <c r="P303" s="4">
        <v>0.95384615384615379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-48.686170940771319</v>
      </c>
      <c r="AR303">
        <v>-36.128675679839638</v>
      </c>
      <c r="AS303">
        <v>4.3956043956044022</v>
      </c>
      <c r="AT303">
        <v>48.686170940771319</v>
      </c>
      <c r="AU303">
        <v>36.128675679839638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11</v>
      </c>
      <c r="D304" s="3">
        <v>1</v>
      </c>
      <c r="E304" s="3">
        <v>11</v>
      </c>
      <c r="F304" s="3">
        <v>23</v>
      </c>
      <c r="G304" s="4">
        <v>102</v>
      </c>
      <c r="H304" s="4">
        <v>91.51</v>
      </c>
      <c r="I304" s="5">
        <v>30510.42450424</v>
      </c>
      <c r="J304" s="4">
        <v>9.1785356068204607</v>
      </c>
      <c r="K304" s="4">
        <v>8.1363919267360192</v>
      </c>
      <c r="L304" s="4">
        <v>7.4243329484433698</v>
      </c>
      <c r="M304" s="4">
        <v>6.9627308942457526</v>
      </c>
      <c r="N304" s="4">
        <v>9.9700000000000006</v>
      </c>
      <c r="O304" s="4">
        <v>-12.034586200811709</v>
      </c>
      <c r="P304" s="4">
        <v>4.9240520161730954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-0.51769848939155283</v>
      </c>
      <c r="W304" s="37" t="str">
        <f t="shared" si="104"/>
        <v/>
      </c>
      <c r="X304" s="37">
        <f t="shared" si="105"/>
        <v>-0.41912057087866539</v>
      </c>
      <c r="Y304" t="str">
        <f t="shared" si="113"/>
        <v xml:space="preserve"> </v>
      </c>
      <c r="Z304" s="1">
        <f t="shared" si="106"/>
        <v>26</v>
      </c>
      <c r="AA304" t="str">
        <f t="shared" si="114"/>
        <v xml:space="preserve"> </v>
      </c>
      <c r="AB304" s="1">
        <f t="shared" si="107"/>
        <v>37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4.9240520192430957</v>
      </c>
      <c r="AH304" t="str">
        <f t="shared" si="110"/>
        <v xml:space="preserve"> </v>
      </c>
      <c r="AI304">
        <f t="shared" si="118"/>
        <v>21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51.769848939155281</v>
      </c>
      <c r="AR304">
        <v>41.912057087866536</v>
      </c>
      <c r="AS304">
        <v>11.463228062506815</v>
      </c>
      <c r="AT304">
        <v>-51.769848939155281</v>
      </c>
      <c r="AU304">
        <v>-41.912057087866536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16</v>
      </c>
      <c r="H305" s="4">
        <v>17.53</v>
      </c>
      <c r="I305" s="5">
        <v>5416.1616564100004</v>
      </c>
      <c r="J305" s="4">
        <v>4.4034162270786235</v>
      </c>
      <c r="K305" s="4">
        <v>6.531296572280179</v>
      </c>
      <c r="L305" s="4">
        <v>4.7014103690797242</v>
      </c>
      <c r="M305" s="4">
        <v>5.8217748761818999</v>
      </c>
      <c r="N305" s="4">
        <v>2.6840000000000002</v>
      </c>
      <c r="O305" s="4">
        <v>-35.789473684210513</v>
      </c>
      <c r="P305" s="4">
        <v>8.6081003993154592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-0.7686151267333301</v>
      </c>
      <c r="W305" s="37" t="str">
        <f t="shared" si="104"/>
        <v/>
      </c>
      <c r="X305" s="37">
        <f t="shared" si="105"/>
        <v>-0.63216189384007349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8.6081004023954595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76.86151267333301</v>
      </c>
      <c r="AR305">
        <v>63.21618938400735</v>
      </c>
      <c r="AS305">
        <v>-8.7278950370793034</v>
      </c>
      <c r="AT305">
        <v>-76.86151267333301</v>
      </c>
      <c r="AU305">
        <v>-63.21618938400735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37</v>
      </c>
      <c r="D306" s="3">
        <v>1</v>
      </c>
      <c r="E306" s="3">
        <v>2</v>
      </c>
      <c r="F306" s="3">
        <v>40</v>
      </c>
      <c r="G306" s="4">
        <v>322</v>
      </c>
      <c r="H306" s="4">
        <v>320.3</v>
      </c>
      <c r="I306" s="5">
        <v>323139.04086789995</v>
      </c>
      <c r="J306" s="4" t="s">
        <v>1238</v>
      </c>
      <c r="K306" s="4">
        <v>35.392265193370164</v>
      </c>
      <c r="L306" s="4">
        <v>31.997448997641513</v>
      </c>
      <c r="M306" s="4">
        <v>27.442565613147917</v>
      </c>
      <c r="N306" s="4">
        <v>7.6920000000000002</v>
      </c>
      <c r="O306" s="4">
        <v>18.520801232665637</v>
      </c>
      <c r="P306" s="4">
        <v>0.44239775210739934</v>
      </c>
      <c r="Q306" s="36">
        <f t="shared" si="98"/>
        <v>92.500000003089994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8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-150.34787685519967</v>
      </c>
      <c r="AS306">
        <v>0.53075241960660602</v>
      </c>
      <c r="AT306" t="e">
        <v>#VALUE!</v>
      </c>
      <c r="AU306">
        <v>150.34787685519967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6</v>
      </c>
      <c r="D307" s="3">
        <v>0</v>
      </c>
      <c r="E307" s="3">
        <v>12</v>
      </c>
      <c r="F307" s="3">
        <v>18</v>
      </c>
      <c r="G307" s="4">
        <v>140</v>
      </c>
      <c r="H307" s="4">
        <v>133.69</v>
      </c>
      <c r="I307" s="5">
        <v>15249.464689710001</v>
      </c>
      <c r="J307" s="4" t="s">
        <v>1238</v>
      </c>
      <c r="K307" s="4" t="s">
        <v>1238</v>
      </c>
      <c r="L307" s="4">
        <v>21.378760291789131</v>
      </c>
      <c r="M307" s="4">
        <v>20.793330747545671</v>
      </c>
      <c r="N307" s="4">
        <v>2.5249999999999999</v>
      </c>
      <c r="O307" s="4">
        <v>26.503006012024045</v>
      </c>
      <c r="P307" s="4">
        <v>2.9919964096043086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2.9919964127043084</v>
      </c>
      <c r="AH307" t="str">
        <f t="shared" si="110"/>
        <v xml:space="preserve"> </v>
      </c>
      <c r="AI307">
        <f t="shared" si="118"/>
        <v>94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-67.267310879694037</v>
      </c>
      <c r="AS307">
        <v>4.7198743361507978</v>
      </c>
      <c r="AT307" t="e">
        <v>#VALUE!</v>
      </c>
      <c r="AU307">
        <v>67.267310879694037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5</v>
      </c>
      <c r="E308" s="3">
        <v>10</v>
      </c>
      <c r="F308" s="3">
        <v>18</v>
      </c>
      <c r="G308" s="4">
        <v>27.5</v>
      </c>
      <c r="H308" s="4">
        <v>25.94</v>
      </c>
      <c r="I308" s="5">
        <v>3664.4240350200007</v>
      </c>
      <c r="J308" s="4">
        <v>39.125188536953246</v>
      </c>
      <c r="K308" s="4" t="s">
        <v>1238</v>
      </c>
      <c r="L308" s="4">
        <v>11.166880050109615</v>
      </c>
      <c r="M308" s="4">
        <v>11.059506203473944</v>
      </c>
      <c r="N308" s="4">
        <v>0.66300000000000003</v>
      </c>
      <c r="O308" s="4">
        <v>-0.30075187969924838</v>
      </c>
      <c r="P308" s="4">
        <v>11.588280647648419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11.588280650758419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-105.58984943296048</v>
      </c>
      <c r="AR308">
        <v>12.630387758483874</v>
      </c>
      <c r="AS308">
        <v>6.0138781804163433</v>
      </c>
      <c r="AT308">
        <v>105.58984943296048</v>
      </c>
      <c r="AU308">
        <v>-12.630387758483874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7</v>
      </c>
      <c r="D309" s="3">
        <v>1</v>
      </c>
      <c r="E309" s="3">
        <v>18</v>
      </c>
      <c r="F309" s="3">
        <v>26</v>
      </c>
      <c r="G309" s="4">
        <v>142.5</v>
      </c>
      <c r="H309" s="4">
        <v>149.02000000000001</v>
      </c>
      <c r="I309" s="5">
        <v>48720.184375380006</v>
      </c>
      <c r="J309" s="4">
        <v>25.626827171109202</v>
      </c>
      <c r="K309" s="4">
        <v>22.869858809085329</v>
      </c>
      <c r="L309" s="4">
        <v>16.820381230647811</v>
      </c>
      <c r="M309" s="4">
        <v>15.966751676784815</v>
      </c>
      <c r="N309" s="4">
        <v>5.8150000000000004</v>
      </c>
      <c r="O309" s="4">
        <v>-6.3607085346215717</v>
      </c>
      <c r="P309" s="4">
        <v>1.3199570527445981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-34.660451145857117</v>
      </c>
      <c r="AR309">
        <v>-31.602576483460076</v>
      </c>
      <c r="AS309">
        <v>-4.3752516440746287</v>
      </c>
      <c r="AT309">
        <v>34.660451145857117</v>
      </c>
      <c r="AU309">
        <v>31.602576483460076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4</v>
      </c>
      <c r="F310" s="3">
        <v>17</v>
      </c>
      <c r="G310" s="4">
        <v>52</v>
      </c>
      <c r="H310" s="4">
        <v>48.9</v>
      </c>
      <c r="I310" s="5">
        <v>13988.986374900001</v>
      </c>
      <c r="J310" s="4">
        <v>22.007200720072007</v>
      </c>
      <c r="K310" s="4">
        <v>18.946144905075553</v>
      </c>
      <c r="L310" s="4">
        <v>13.187793871443731</v>
      </c>
      <c r="M310" s="4">
        <v>13.123655047961883</v>
      </c>
      <c r="N310" s="4">
        <v>2.222</v>
      </c>
      <c r="O310" s="4">
        <v>-11.120000000000001</v>
      </c>
      <c r="P310" s="4">
        <v>1.065439672801636</v>
      </c>
      <c r="Q310" s="36">
        <f t="shared" si="98"/>
        <v>76.470588238424114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51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-15.640518337879715</v>
      </c>
      <c r="AR310">
        <v>-3.181231615161062</v>
      </c>
      <c r="AS310">
        <v>6.3394683026584797</v>
      </c>
      <c r="AT310">
        <v>15.640518337879715</v>
      </c>
      <c r="AU310">
        <v>3.181231615161062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25</v>
      </c>
      <c r="D311" s="3">
        <v>0</v>
      </c>
      <c r="E311" s="3">
        <v>10</v>
      </c>
      <c r="F311" s="3">
        <v>35</v>
      </c>
      <c r="G311" s="4">
        <v>225</v>
      </c>
      <c r="H311" s="4">
        <v>210.85</v>
      </c>
      <c r="I311" s="5">
        <v>158789.72778710001</v>
      </c>
      <c r="J311" s="4">
        <v>26.880418154003056</v>
      </c>
      <c r="K311" s="4">
        <v>24.820482636845199</v>
      </c>
      <c r="L311" s="4">
        <v>19.044547033686872</v>
      </c>
      <c r="M311" s="4">
        <v>18.062943756024204</v>
      </c>
      <c r="N311" s="4">
        <v>7.8440000000000003</v>
      </c>
      <c r="O311" s="4">
        <v>-0.70886075949367144</v>
      </c>
      <c r="P311" s="4">
        <v>2.4097699786578137</v>
      </c>
      <c r="Q311" s="36">
        <f t="shared" si="98"/>
        <v>71.428571431711433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65</v>
      </c>
      <c r="AF311" t="str">
        <f t="shared" si="117"/>
        <v xml:space="preserve"> </v>
      </c>
      <c r="AG311">
        <f t="shared" si="109"/>
        <v>2.4097699817978135</v>
      </c>
      <c r="AH311" t="str">
        <f t="shared" si="110"/>
        <v xml:space="preserve"> </v>
      </c>
      <c r="AI311">
        <f t="shared" si="118"/>
        <v>149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-41.247654711157409</v>
      </c>
      <c r="AR311">
        <v>-49.004438319564912</v>
      </c>
      <c r="AS311">
        <v>6.7109319421389646</v>
      </c>
      <c r="AT311">
        <v>41.247654711157409</v>
      </c>
      <c r="AU311">
        <v>49.004438319564912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115</v>
      </c>
      <c r="H312" s="4">
        <v>108.82</v>
      </c>
      <c r="I312" s="5">
        <v>26005.546349519998</v>
      </c>
      <c r="J312" s="4">
        <v>16.806177606177602</v>
      </c>
      <c r="K312" s="4">
        <v>19.796252501364378</v>
      </c>
      <c r="L312" s="4">
        <v>15.90576346250629</v>
      </c>
      <c r="M312" s="4">
        <v>17.6854522094538</v>
      </c>
      <c r="N312" s="4">
        <v>5.4969999999999999</v>
      </c>
      <c r="O312" s="4">
        <v>-16.076335877862594</v>
      </c>
      <c r="P312" s="4">
        <v>1.3462598786987687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24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11.68912782786281</v>
      </c>
      <c r="AR312">
        <v>-24.446611756236081</v>
      </c>
      <c r="AS312">
        <v>5.6791031060466901</v>
      </c>
      <c r="AT312">
        <v>-11.68912782786281</v>
      </c>
      <c r="AU312">
        <v>24.446611756236081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7</v>
      </c>
      <c r="D313" s="3">
        <v>0</v>
      </c>
      <c r="E313" s="3">
        <v>14</v>
      </c>
      <c r="F313" s="3">
        <v>21</v>
      </c>
      <c r="G313" s="4">
        <v>159</v>
      </c>
      <c r="H313" s="4">
        <v>156.26</v>
      </c>
      <c r="I313" s="5">
        <v>28156.161253999999</v>
      </c>
      <c r="J313" s="4">
        <v>11.536360280546326</v>
      </c>
      <c r="K313" s="4">
        <v>10.801133614432846</v>
      </c>
      <c r="L313" s="4">
        <v>9.5862174220230312</v>
      </c>
      <c r="M313" s="4">
        <v>9.7680506888158636</v>
      </c>
      <c r="N313" s="4">
        <v>14.467000000000001</v>
      </c>
      <c r="O313" s="4">
        <v>6.6101694915254248</v>
      </c>
      <c r="P313" s="4">
        <v>1.0495328298988866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-0.39380264689541145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66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39.380264689541143</v>
      </c>
      <c r="AR313">
        <v>24.997484054035567</v>
      </c>
      <c r="AS313">
        <v>1.753487776782281</v>
      </c>
      <c r="AT313">
        <v>-39.380264689541143</v>
      </c>
      <c r="AU313">
        <v>-24.997484054035567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7</v>
      </c>
      <c r="D314" s="3">
        <v>1</v>
      </c>
      <c r="E314" s="3">
        <v>8</v>
      </c>
      <c r="F314" s="3">
        <v>16</v>
      </c>
      <c r="G314" s="4">
        <v>240</v>
      </c>
      <c r="H314" s="4">
        <v>256.05</v>
      </c>
      <c r="I314" s="5">
        <v>48342.240000000005</v>
      </c>
      <c r="J314" s="4">
        <v>31.290480263961875</v>
      </c>
      <c r="K314" s="4">
        <v>28.478478478478483</v>
      </c>
      <c r="L314" s="4">
        <v>22.935063688710521</v>
      </c>
      <c r="M314" s="4">
        <v>21.105672193007109</v>
      </c>
      <c r="N314" s="4">
        <v>8.1829999999999998</v>
      </c>
      <c r="O314" s="4">
        <v>10.730717185385645</v>
      </c>
      <c r="P314" s="4">
        <v>0.91349345830892403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-64.42106394138014</v>
      </c>
      <c r="AR314">
        <v>-79.443820675538191</v>
      </c>
      <c r="AS314">
        <v>-6.2683069712946686</v>
      </c>
      <c r="AT314">
        <v>64.42106394138014</v>
      </c>
      <c r="AU314">
        <v>79.443820675538191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5</v>
      </c>
      <c r="F315" s="3">
        <v>24</v>
      </c>
      <c r="G315" s="4">
        <v>60.5</v>
      </c>
      <c r="H315" s="4">
        <v>55.19</v>
      </c>
      <c r="I315" s="5">
        <v>79463.907035489989</v>
      </c>
      <c r="J315" s="4">
        <v>22.362236628849271</v>
      </c>
      <c r="K315" s="4">
        <v>20.842145015105739</v>
      </c>
      <c r="L315" s="4">
        <v>18.752403515823367</v>
      </c>
      <c r="M315" s="4">
        <v>17.675537200504415</v>
      </c>
      <c r="N315" s="4">
        <v>2.468</v>
      </c>
      <c r="O315" s="4">
        <v>1.5637860082304449</v>
      </c>
      <c r="P315" s="4">
        <v>2.1471281029171951</v>
      </c>
      <c r="Q315" s="36">
        <f t="shared" si="98"/>
        <v>79.166666669846677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37</v>
      </c>
      <c r="AF315" t="str">
        <f t="shared" si="117"/>
        <v xml:space="preserve"> </v>
      </c>
      <c r="AG315">
        <f t="shared" si="109"/>
        <v>2.147128106097195</v>
      </c>
      <c r="AH315" t="str">
        <f t="shared" si="110"/>
        <v xml:space="preserve"> </v>
      </c>
      <c r="AI315">
        <f t="shared" si="118"/>
        <v>175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-17.506113923697075</v>
      </c>
      <c r="AR315">
        <v>-46.718708934090202</v>
      </c>
      <c r="AS315">
        <v>9.6213082080087062</v>
      </c>
      <c r="AT315">
        <v>17.506113923697075</v>
      </c>
      <c r="AU315">
        <v>46.718708934090202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0</v>
      </c>
      <c r="E316">
        <v>7</v>
      </c>
      <c r="F316">
        <v>27</v>
      </c>
      <c r="G316">
        <v>125</v>
      </c>
      <c r="H316">
        <v>118.86</v>
      </c>
      <c r="I316">
        <v>159317.27095745999</v>
      </c>
      <c r="J316">
        <v>23.075131042516016</v>
      </c>
      <c r="K316">
        <v>21.221210498125334</v>
      </c>
      <c r="L316">
        <v>16.966503430338435</v>
      </c>
      <c r="M316">
        <v>16.309578902781798</v>
      </c>
      <c r="N316">
        <v>5.601</v>
      </c>
      <c r="O316">
        <v>7.298850574712648</v>
      </c>
      <c r="P316">
        <v>1.789500252397779</v>
      </c>
      <c r="Q316" s="36">
        <f t="shared" si="98"/>
        <v>74.074074077264072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58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-21.252136898868624</v>
      </c>
      <c r="AR316">
        <v>-32.745835824436128</v>
      </c>
      <c r="AS316">
        <v>5.1657412081440368</v>
      </c>
      <c r="AT316">
        <v>21.252136898868624</v>
      </c>
      <c r="AU316">
        <v>32.745835824436128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11</v>
      </c>
      <c r="D317" s="2">
        <v>1</v>
      </c>
      <c r="E317">
        <v>5</v>
      </c>
      <c r="F317">
        <v>17</v>
      </c>
      <c r="G317">
        <v>56</v>
      </c>
      <c r="H317">
        <v>52.2</v>
      </c>
      <c r="I317">
        <v>48004.751615400004</v>
      </c>
      <c r="J317">
        <v>9.4394213381555154</v>
      </c>
      <c r="K317">
        <v>8.5869386412238864</v>
      </c>
      <c r="L317" t="s">
        <v>1238</v>
      </c>
      <c r="M317" t="s">
        <v>1238</v>
      </c>
      <c r="N317">
        <v>5.53</v>
      </c>
      <c r="O317">
        <v>2.597402597402608</v>
      </c>
      <c r="P317">
        <v>3.509578544061303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-0.5039898121352826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29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3.5095785472613028</v>
      </c>
      <c r="AH317" t="str">
        <f t="shared" si="110"/>
        <v xml:space="preserve"> </v>
      </c>
      <c r="AI317">
        <f t="shared" si="118"/>
        <v>61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50.398981213528259</v>
      </c>
      <c r="AR317" t="e">
        <v>#VALUE!</v>
      </c>
      <c r="AS317">
        <v>7.2796934865900331</v>
      </c>
      <c r="AT317">
        <v>-50.398981213528259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11</v>
      </c>
      <c r="D318" s="2">
        <v>1</v>
      </c>
      <c r="E318">
        <v>8</v>
      </c>
      <c r="F318">
        <v>20</v>
      </c>
      <c r="G318">
        <v>36.5</v>
      </c>
      <c r="H318">
        <v>34.020000000000003</v>
      </c>
      <c r="I318">
        <v>17519.767893180004</v>
      </c>
      <c r="J318" t="s">
        <v>1238</v>
      </c>
      <c r="K318">
        <v>24.814004376367617</v>
      </c>
      <c r="L318">
        <v>11.790075826312378</v>
      </c>
      <c r="M318">
        <v>11.036721250409887</v>
      </c>
      <c r="N318">
        <v>0.63200000000000001</v>
      </c>
      <c r="O318">
        <v>-38.401559454191037</v>
      </c>
      <c r="P318">
        <v>1.5931804820693709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>
        <v>7.7545072015998029</v>
      </c>
      <c r="AS318">
        <v>7.2898295120517265</v>
      </c>
      <c r="AT318" t="e">
        <v>#VALUE!</v>
      </c>
      <c r="AU318">
        <v>-7.7545072015998029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160.5</v>
      </c>
      <c r="H319">
        <v>140.65</v>
      </c>
      <c r="I319">
        <v>10073.667352750001</v>
      </c>
      <c r="J319">
        <v>14.112984146096728</v>
      </c>
      <c r="K319">
        <v>13.247621738720918</v>
      </c>
      <c r="L319">
        <v>8.6691141673570833</v>
      </c>
      <c r="M319">
        <v>8.2483928294400091</v>
      </c>
      <c r="N319">
        <v>9.9660000000000011</v>
      </c>
      <c r="O319">
        <v>-19.172749391727486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-0.32172895215079578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64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25.840963477904587</v>
      </c>
      <c r="AR319">
        <v>32.172895215079578</v>
      </c>
      <c r="AS319">
        <v>14.113046569498744</v>
      </c>
      <c r="AT319">
        <v>-25.840963477904587</v>
      </c>
      <c r="AU319">
        <v>-32.172895215079578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4</v>
      </c>
      <c r="E320">
        <v>8</v>
      </c>
      <c r="F320">
        <v>13</v>
      </c>
      <c r="G320">
        <v>160.5</v>
      </c>
      <c r="H320">
        <v>167.15</v>
      </c>
      <c r="I320">
        <v>22208.514092398</v>
      </c>
      <c r="J320">
        <v>31.266367377478488</v>
      </c>
      <c r="K320">
        <v>30.030542579949696</v>
      </c>
      <c r="L320">
        <v>23.177618747965713</v>
      </c>
      <c r="M320">
        <v>22.087273779983455</v>
      </c>
      <c r="N320">
        <v>5.3460000000000001</v>
      </c>
      <c r="O320">
        <v>7.5653923541247554</v>
      </c>
      <c r="P320">
        <v>1.4478013760095723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-64.294358744884249</v>
      </c>
      <c r="AR320">
        <v>-81.341570215181179</v>
      </c>
      <c r="AS320">
        <v>-3.9784624588692807</v>
      </c>
      <c r="AT320">
        <v>64.294358744884249</v>
      </c>
      <c r="AU320">
        <v>81.341570215181179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360</v>
      </c>
      <c r="H321">
        <v>370.01</v>
      </c>
      <c r="I321">
        <v>14032.084595279999</v>
      </c>
      <c r="J321" t="s">
        <v>1238</v>
      </c>
      <c r="K321" t="s">
        <v>1238</v>
      </c>
      <c r="L321" t="s">
        <v>1238</v>
      </c>
      <c r="M321" t="s">
        <v>1238</v>
      </c>
      <c r="N321">
        <v>5.4</v>
      </c>
      <c r="O321">
        <v>18.265440210249682</v>
      </c>
      <c r="P321">
        <v>0.61701035107159263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-2.7053322883165309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2</v>
      </c>
      <c r="E322">
        <v>7</v>
      </c>
      <c r="F322">
        <v>19</v>
      </c>
      <c r="G322">
        <v>297</v>
      </c>
      <c r="H322">
        <v>263.01</v>
      </c>
      <c r="I322">
        <v>16438.265184329997</v>
      </c>
      <c r="J322">
        <v>26.550575408843123</v>
      </c>
      <c r="K322">
        <v>22.431556503198294</v>
      </c>
      <c r="L322">
        <v>15.404177188813973</v>
      </c>
      <c r="M322">
        <v>13.80604072724536</v>
      </c>
      <c r="N322">
        <v>9.9060000000000006</v>
      </c>
      <c r="O322">
        <v>30.307813733228102</v>
      </c>
      <c r="P322">
        <v>0.83608988251397276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-39.514440818783768</v>
      </c>
      <c r="AR322">
        <v>-20.522203323306364</v>
      </c>
      <c r="AS322">
        <v>12.923462986198242</v>
      </c>
      <c r="AT322">
        <v>39.514440818783768</v>
      </c>
      <c r="AU322">
        <v>20.522203323306364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5</v>
      </c>
      <c r="D323" s="2">
        <v>1</v>
      </c>
      <c r="E323">
        <v>12</v>
      </c>
      <c r="F323">
        <v>18</v>
      </c>
      <c r="G323">
        <v>109.5</v>
      </c>
      <c r="H323">
        <v>112.82</v>
      </c>
      <c r="I323">
        <v>56936.670611159992</v>
      </c>
      <c r="J323">
        <v>24.304179233089183</v>
      </c>
      <c r="K323">
        <v>22.160675702219603</v>
      </c>
      <c r="L323">
        <v>17.703679696674193</v>
      </c>
      <c r="M323">
        <v>15.864426860811969</v>
      </c>
      <c r="N323">
        <v>4.6420000000000003</v>
      </c>
      <c r="O323">
        <v>6.7126436781609149</v>
      </c>
      <c r="P323">
        <v>1.7000531820599187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-27.710376255520842</v>
      </c>
      <c r="AR323">
        <v>-38.513499151559593</v>
      </c>
      <c r="AS323">
        <v>-2.9427406488211294</v>
      </c>
      <c r="AT323">
        <v>27.710376255520842</v>
      </c>
      <c r="AU323">
        <v>38.513499151559593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1</v>
      </c>
      <c r="D324" s="2">
        <v>3</v>
      </c>
      <c r="E324">
        <v>17</v>
      </c>
      <c r="F324">
        <v>21</v>
      </c>
      <c r="G324">
        <v>170</v>
      </c>
      <c r="H324">
        <v>181.01</v>
      </c>
      <c r="I324">
        <v>104089.91906155</v>
      </c>
      <c r="J324">
        <v>20.003315283456736</v>
      </c>
      <c r="K324">
        <v>18.859137320275053</v>
      </c>
      <c r="L324">
        <v>13.847596092210535</v>
      </c>
      <c r="M324">
        <v>12.853686698400105</v>
      </c>
      <c r="N324">
        <v>9.0489999999999995</v>
      </c>
      <c r="O324">
        <v>-13.489483747609954</v>
      </c>
      <c r="P324">
        <v>3.2628031600464067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3.2628031633164065</v>
      </c>
      <c r="AH324" t="str">
        <f t="shared" si="110"/>
        <v xml:space="preserve"> </v>
      </c>
      <c r="AI324">
        <f t="shared" si="118"/>
        <v>73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-5.1107670293198293</v>
      </c>
      <c r="AR324">
        <v>-8.3435208065741016</v>
      </c>
      <c r="AS324">
        <v>-6.0825368764156673</v>
      </c>
      <c r="AT324">
        <v>5.1107670293198293</v>
      </c>
      <c r="AU324">
        <v>8.3435208065741016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8</v>
      </c>
      <c r="D325" s="2">
        <v>2</v>
      </c>
      <c r="E325">
        <v>7</v>
      </c>
      <c r="F325">
        <v>17</v>
      </c>
      <c r="G325">
        <v>67</v>
      </c>
      <c r="H325">
        <v>67.099999999999994</v>
      </c>
      <c r="I325">
        <v>36078.440996400001</v>
      </c>
      <c r="J325">
        <v>32.876041156295933</v>
      </c>
      <c r="K325">
        <v>29.650905877154219</v>
      </c>
      <c r="L325">
        <v>23.388137070847002</v>
      </c>
      <c r="M325">
        <v>21.433987078683522</v>
      </c>
      <c r="N325">
        <v>2.0409999999999999</v>
      </c>
      <c r="O325">
        <v>13.641425389755005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-72.752658939673125</v>
      </c>
      <c r="AR325">
        <v>-82.988664493738611</v>
      </c>
      <c r="AS325">
        <v>-0.14903129657226621</v>
      </c>
      <c r="AT325">
        <v>72.752658939673125</v>
      </c>
      <c r="AU325">
        <v>82.988664493738611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9</v>
      </c>
      <c r="D326" s="2">
        <v>1</v>
      </c>
      <c r="E326">
        <v>8</v>
      </c>
      <c r="F326">
        <v>18</v>
      </c>
      <c r="G326">
        <v>55.5</v>
      </c>
      <c r="H326">
        <v>51.09</v>
      </c>
      <c r="I326">
        <v>95442.583395900016</v>
      </c>
      <c r="J326">
        <v>12.123872804935928</v>
      </c>
      <c r="K326">
        <v>11.514536849222448</v>
      </c>
      <c r="L326">
        <v>11.249430409851069</v>
      </c>
      <c r="M326">
        <v>10.923853472343973</v>
      </c>
      <c r="N326">
        <v>4.2140000000000004</v>
      </c>
      <c r="O326">
        <v>5.6140350877193033</v>
      </c>
      <c r="P326">
        <v>6.7841064787629675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-0.36293081829958107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76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6.7841064820529677</v>
      </c>
      <c r="AH326" t="str">
        <f t="shared" si="110"/>
        <v xml:space="preserve"> </v>
      </c>
      <c r="AI326">
        <f t="shared" si="118"/>
        <v>7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36.293081829958105</v>
      </c>
      <c r="AR326">
        <v>11.984514167235115</v>
      </c>
      <c r="AS326">
        <v>8.6318261890780956</v>
      </c>
      <c r="AT326">
        <v>-36.293081829958105</v>
      </c>
      <c r="AU326">
        <v>-11.984514167235115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13</v>
      </c>
      <c r="D327" s="2">
        <v>1</v>
      </c>
      <c r="E327">
        <v>7</v>
      </c>
      <c r="F327">
        <v>21</v>
      </c>
      <c r="G327">
        <v>25</v>
      </c>
      <c r="H327">
        <v>22.02</v>
      </c>
      <c r="I327">
        <v>8340.3535750200008</v>
      </c>
      <c r="J327" t="s">
        <v>1238</v>
      </c>
      <c r="K327">
        <v>19.538598047914817</v>
      </c>
      <c r="L327">
        <v>9.0612226679457386</v>
      </c>
      <c r="M327">
        <v>7.568453282708731</v>
      </c>
      <c r="N327">
        <v>0.44600000000000001</v>
      </c>
      <c r="O327">
        <v>-78.962264150943398</v>
      </c>
      <c r="P327">
        <v>0.94913714804722971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-78.962264147643396</v>
      </c>
      <c r="AM327" t="str">
        <f t="shared" si="120"/>
        <v xml:space="preserve"> </v>
      </c>
      <c r="AN327">
        <f t="shared" si="121"/>
        <v>4</v>
      </c>
      <c r="AO327" t="s">
        <v>613</v>
      </c>
      <c r="AP327" t="s">
        <v>1242</v>
      </c>
      <c r="AQ327" t="e">
        <v>#VALUE!</v>
      </c>
      <c r="AR327">
        <v>29.10504031744442</v>
      </c>
      <c r="AS327">
        <v>13.533151680290656</v>
      </c>
      <c r="AT327" t="e">
        <v>#VALUE!</v>
      </c>
      <c r="AU327">
        <v>-29.10504031744442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80</v>
      </c>
      <c r="H328">
        <v>57.53</v>
      </c>
      <c r="I328">
        <v>37355.477918770004</v>
      </c>
      <c r="J328">
        <v>13.292513863216266</v>
      </c>
      <c r="K328">
        <v>8.0982545045045047</v>
      </c>
      <c r="L328">
        <v>8.389810898275357</v>
      </c>
      <c r="M328">
        <v>6.3943836457123906</v>
      </c>
      <c r="N328">
        <v>4.3280000000000003</v>
      </c>
      <c r="O328">
        <v>-13.039983926059875</v>
      </c>
      <c r="P328">
        <v>4.0796106379280372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0.39057883174733704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-0.30152261857011342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-0.34358162559938243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93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51</v>
      </c>
      <c r="AC328">
        <f t="shared" si="115"/>
        <v>2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12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4.0796106412380375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45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30.152261857011343</v>
      </c>
      <c r="AR328">
        <v>34.358162559938243</v>
      </c>
      <c r="AS328">
        <v>39.057882843733708</v>
      </c>
      <c r="AT328">
        <v>-30.152261857011343</v>
      </c>
      <c r="AU328">
        <v>-34.358162559938243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4</v>
      </c>
      <c r="F329">
        <v>20</v>
      </c>
      <c r="G329">
        <v>99</v>
      </c>
      <c r="H329">
        <v>91.18</v>
      </c>
      <c r="I329">
        <v>232142.83406756</v>
      </c>
      <c r="J329">
        <v>17.663696241766758</v>
      </c>
      <c r="K329">
        <v>16.206896551724139</v>
      </c>
      <c r="L329">
        <v>13.142182433086445</v>
      </c>
      <c r="M329">
        <v>12.33910638141179</v>
      </c>
      <c r="N329">
        <v>5.1619999999999999</v>
      </c>
      <c r="O329">
        <v>18.940092165898619</v>
      </c>
      <c r="P329">
        <v>2.5882869050230313</v>
      </c>
      <c r="Q329" s="36">
        <f t="shared" si="122"/>
        <v>80.000000003319997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29</v>
      </c>
      <c r="AF329" t="str">
        <f t="shared" si="117"/>
        <v xml:space="preserve"> </v>
      </c>
      <c r="AG329">
        <f t="shared" si="133"/>
        <v>2.5882869083430311</v>
      </c>
      <c r="AH329" t="str">
        <f t="shared" si="134"/>
        <v xml:space="preserve"> </v>
      </c>
      <c r="AI329">
        <f t="shared" si="118"/>
        <v>137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7.1831526806703128</v>
      </c>
      <c r="AR329">
        <v>-2.8243679553767942</v>
      </c>
      <c r="AS329">
        <v>8.5764422022373221</v>
      </c>
      <c r="AT329">
        <v>-7.1831526806703128</v>
      </c>
      <c r="AU329">
        <v>2.8243679553767942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14</v>
      </c>
      <c r="D330" s="2">
        <v>0</v>
      </c>
      <c r="E330">
        <v>15</v>
      </c>
      <c r="F330">
        <v>29</v>
      </c>
      <c r="G330">
        <v>16</v>
      </c>
      <c r="H330">
        <v>13.34</v>
      </c>
      <c r="I330">
        <v>10671.046736939999</v>
      </c>
      <c r="J330">
        <v>17.279792746113991</v>
      </c>
      <c r="K330">
        <v>28.504273504273502</v>
      </c>
      <c r="L330">
        <v>4.680923269338388</v>
      </c>
      <c r="M330">
        <v>4.6625453441844265</v>
      </c>
      <c r="N330">
        <v>0.77200000000000002</v>
      </c>
      <c r="O330">
        <v>8.732394366197191</v>
      </c>
      <c r="P330">
        <v>1.4992503748125938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0.19940030318007501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>
        <f t="shared" si="129"/>
        <v>-0.63376480347313269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4</v>
      </c>
      <c r="AC330">
        <f t="shared" si="115"/>
        <v>16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9.2004378317308451</v>
      </c>
      <c r="AR330">
        <v>63.376480347313269</v>
      </c>
      <c r="AS330">
        <v>19.940029985007502</v>
      </c>
      <c r="AT330">
        <v>-9.2004378317308451</v>
      </c>
      <c r="AU330">
        <v>-63.376480347313269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17</v>
      </c>
      <c r="D331" s="2">
        <v>1</v>
      </c>
      <c r="E331">
        <v>9</v>
      </c>
      <c r="F331">
        <v>27</v>
      </c>
      <c r="G331">
        <v>58.5</v>
      </c>
      <c r="H331">
        <v>56.44</v>
      </c>
      <c r="I331">
        <v>91353.6651938</v>
      </c>
      <c r="J331">
        <v>11.591702608338467</v>
      </c>
      <c r="K331">
        <v>10.621001129092962</v>
      </c>
      <c r="L331" t="s">
        <v>1238</v>
      </c>
      <c r="M331" t="s">
        <v>1238</v>
      </c>
      <c r="N331">
        <v>5.3140000000000001</v>
      </c>
      <c r="O331">
        <v>6.7068273092369406</v>
      </c>
      <c r="P331">
        <v>2.6594613749114107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-0.3908945916850679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68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2.6594613782514105</v>
      </c>
      <c r="AH331" t="str">
        <f t="shared" si="134"/>
        <v xml:space="preserve"> </v>
      </c>
      <c r="AI331">
        <f t="shared" si="118"/>
        <v>128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39.089459168506792</v>
      </c>
      <c r="AR331" t="e">
        <v>#VALUE!</v>
      </c>
      <c r="AS331">
        <v>3.649893692416728</v>
      </c>
      <c r="AT331">
        <v>-39.089459168506792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6</v>
      </c>
      <c r="D332" s="2">
        <v>1</v>
      </c>
      <c r="E332">
        <v>6</v>
      </c>
      <c r="F332">
        <v>13</v>
      </c>
      <c r="G332">
        <v>268</v>
      </c>
      <c r="H332">
        <v>277.29000000000002</v>
      </c>
      <c r="I332">
        <v>23488.4788983</v>
      </c>
      <c r="J332" t="s">
        <v>1238</v>
      </c>
      <c r="K332">
        <v>38.539263377345378</v>
      </c>
      <c r="L332">
        <v>30.069786654023943</v>
      </c>
      <c r="M332">
        <v>26.640637404179355</v>
      </c>
      <c r="N332">
        <v>6.4020000000000001</v>
      </c>
      <c r="O332">
        <v>19.66355140186915</v>
      </c>
      <c r="P332">
        <v>1.0155432940243065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-135.2658565649588</v>
      </c>
      <c r="AS332">
        <v>-3.3502830971185449</v>
      </c>
      <c r="AT332" t="e">
        <v>#VALUE!</v>
      </c>
      <c r="AU332">
        <v>135.2658565649588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33</v>
      </c>
      <c r="D333" s="2">
        <v>0</v>
      </c>
      <c r="E333">
        <v>3</v>
      </c>
      <c r="F333">
        <v>36</v>
      </c>
      <c r="G333">
        <v>165</v>
      </c>
      <c r="H333">
        <v>166.17</v>
      </c>
      <c r="I333">
        <v>1267678.62954306</v>
      </c>
      <c r="J333">
        <v>36.242093784078513</v>
      </c>
      <c r="K333">
        <v>30.800741427247445</v>
      </c>
      <c r="L333">
        <v>22.716432739256675</v>
      </c>
      <c r="M333">
        <v>19.541329160876156</v>
      </c>
      <c r="N333">
        <v>5.3950000000000005</v>
      </c>
      <c r="O333">
        <v>13.578947368421062</v>
      </c>
      <c r="P333">
        <v>1.1891436480712523</v>
      </c>
      <c r="Q333" s="36">
        <f t="shared" si="122"/>
        <v>91.666666670026672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9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-90.440145666430524</v>
      </c>
      <c r="AR333">
        <v>-77.733253248283546</v>
      </c>
      <c r="AS333">
        <v>-0.70409821267376493</v>
      </c>
      <c r="AT333">
        <v>90.440145666430524</v>
      </c>
      <c r="AU333">
        <v>77.733253248283546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186</v>
      </c>
      <c r="H334">
        <v>172.86</v>
      </c>
      <c r="I334">
        <v>29617.145454360005</v>
      </c>
      <c r="J334">
        <v>22.119001919385799</v>
      </c>
      <c r="K334">
        <v>20.151550477966897</v>
      </c>
      <c r="L334">
        <v>15.669250314804824</v>
      </c>
      <c r="M334">
        <v>14.395201206412164</v>
      </c>
      <c r="N334">
        <v>7.8150000000000004</v>
      </c>
      <c r="O334">
        <v>9.3006993006993017</v>
      </c>
      <c r="P334">
        <v>1.5110494041420801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-16.227996445790627</v>
      </c>
      <c r="AR334">
        <v>-22.596134101602839</v>
      </c>
      <c r="AS334">
        <v>7.6015272474835083</v>
      </c>
      <c r="AT334">
        <v>16.227996445790627</v>
      </c>
      <c r="AU334">
        <v>22.596134101602839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1</v>
      </c>
      <c r="E335">
        <v>16</v>
      </c>
      <c r="F335">
        <v>21</v>
      </c>
      <c r="G335">
        <v>175</v>
      </c>
      <c r="H335">
        <v>163.95</v>
      </c>
      <c r="I335">
        <v>21634.855771799997</v>
      </c>
      <c r="J335">
        <v>11.893362350380848</v>
      </c>
      <c r="K335">
        <v>11.878713229966671</v>
      </c>
      <c r="L335" t="s">
        <v>1238</v>
      </c>
      <c r="M335" t="s">
        <v>1238</v>
      </c>
      <c r="N335">
        <v>13.785</v>
      </c>
      <c r="O335">
        <v>8.2025117739403441</v>
      </c>
      <c r="P335">
        <v>2.7996340347666973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-0.37504337581478442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72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2.7996340381466971</v>
      </c>
      <c r="AH335" t="str">
        <f t="shared" si="134"/>
        <v xml:space="preserve"> </v>
      </c>
      <c r="AI335">
        <f t="shared" si="118"/>
        <v>114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37.504337581478438</v>
      </c>
      <c r="AR335" t="e">
        <v>#VALUE!</v>
      </c>
      <c r="AS335">
        <v>6.7398597133272453</v>
      </c>
      <c r="AT335">
        <v>-37.504337581478438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3</v>
      </c>
      <c r="E336">
        <v>10</v>
      </c>
      <c r="F336">
        <v>13</v>
      </c>
      <c r="G336">
        <v>752.5</v>
      </c>
      <c r="H336">
        <v>830.67</v>
      </c>
      <c r="I336">
        <v>20230.304144669997</v>
      </c>
      <c r="J336">
        <v>36.657987643424534</v>
      </c>
      <c r="K336">
        <v>32.843191523011228</v>
      </c>
      <c r="L336">
        <v>26.250919699063409</v>
      </c>
      <c r="M336">
        <v>24.60740356937248</v>
      </c>
      <c r="N336">
        <v>22.66</v>
      </c>
      <c r="O336">
        <v>11.515748031496061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-92.625529536013289</v>
      </c>
      <c r="AR336">
        <v>-105.38706109481618</v>
      </c>
      <c r="AS336">
        <v>-9.4104758809154028</v>
      </c>
      <c r="AT336">
        <v>92.625529536013289</v>
      </c>
      <c r="AU336">
        <v>105.38706109481618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22</v>
      </c>
      <c r="D337" s="2">
        <v>4</v>
      </c>
      <c r="E337">
        <v>6</v>
      </c>
      <c r="F337">
        <v>32</v>
      </c>
      <c r="G337">
        <v>65</v>
      </c>
      <c r="H337">
        <v>57.68</v>
      </c>
      <c r="I337">
        <v>64075.186594719999</v>
      </c>
      <c r="J337">
        <v>9.2406280038449218</v>
      </c>
      <c r="K337">
        <v>24.544680851063827</v>
      </c>
      <c r="L337">
        <v>4.7359460630961729</v>
      </c>
      <c r="M337">
        <v>7.6048001125781619</v>
      </c>
      <c r="N337">
        <v>2.35</v>
      </c>
      <c r="O337">
        <v>-62.99212598425197</v>
      </c>
      <c r="P337">
        <v>0</v>
      </c>
      <c r="Q337" s="36" t="str">
        <f t="shared" si="122"/>
        <v xml:space="preserve"> 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>
        <f t="shared" si="127"/>
        <v>-0.51443574049945906</v>
      </c>
      <c r="W337" s="37" t="str">
        <f t="shared" si="128"/>
        <v/>
      </c>
      <c r="X337" s="37">
        <f t="shared" si="129"/>
        <v>-0.62945982291142655</v>
      </c>
      <c r="Y337" t="str">
        <f t="shared" si="113"/>
        <v xml:space="preserve"> </v>
      </c>
      <c r="Z337" s="1">
        <f t="shared" si="130"/>
        <v>28</v>
      </c>
      <c r="AA337" t="str">
        <f t="shared" si="114"/>
        <v xml:space="preserve"> </v>
      </c>
      <c r="AB337" s="1">
        <f t="shared" si="131"/>
        <v>6</v>
      </c>
      <c r="AC337" t="str">
        <f t="shared" si="115"/>
        <v xml:space="preserve"> 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-62.992125980851974</v>
      </c>
      <c r="AM337" t="str">
        <f t="shared" si="120"/>
        <v xml:space="preserve"> </v>
      </c>
      <c r="AN337">
        <f t="shared" si="121"/>
        <v>2</v>
      </c>
      <c r="AO337" t="s">
        <v>380</v>
      </c>
      <c r="AP337" t="s">
        <v>1293</v>
      </c>
      <c r="AQ337">
        <v>51.443574049945909</v>
      </c>
      <c r="AR337">
        <v>62.945982291142656</v>
      </c>
      <c r="AS337">
        <v>12.690707350901519</v>
      </c>
      <c r="AT337">
        <v>-51.443574049945909</v>
      </c>
      <c r="AU337">
        <v>-62.945982291142656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15</v>
      </c>
      <c r="F338">
        <v>23</v>
      </c>
      <c r="G338">
        <v>65</v>
      </c>
      <c r="H338">
        <v>61.96</v>
      </c>
      <c r="I338">
        <v>16766.95198016</v>
      </c>
      <c r="J338">
        <v>25.362259516987312</v>
      </c>
      <c r="K338">
        <v>27.784753363228699</v>
      </c>
      <c r="L338">
        <v>17.864641185647429</v>
      </c>
      <c r="M338">
        <v>20.0999611334002</v>
      </c>
      <c r="N338">
        <v>2.23</v>
      </c>
      <c r="O338">
        <v>-8.2304526748971263</v>
      </c>
      <c r="P338">
        <v>3.0471271788250487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3.0471271822350485</v>
      </c>
      <c r="AH338" t="str">
        <f t="shared" si="134"/>
        <v xml:space="preserve"> </v>
      </c>
      <c r="AI338">
        <f t="shared" si="118"/>
        <v>88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-33.270236140902497</v>
      </c>
      <c r="AR338">
        <v>-39.772861015777949</v>
      </c>
      <c r="AS338">
        <v>4.9063912201420257</v>
      </c>
      <c r="AT338">
        <v>33.270236140902497</v>
      </c>
      <c r="AU338">
        <v>39.772861015777949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12</v>
      </c>
      <c r="D339" s="2">
        <v>0</v>
      </c>
      <c r="E339">
        <v>7</v>
      </c>
      <c r="F339">
        <v>19</v>
      </c>
      <c r="G339">
        <v>27</v>
      </c>
      <c r="H339">
        <v>21.97</v>
      </c>
      <c r="I339">
        <v>11339.431464399999</v>
      </c>
      <c r="J339">
        <v>5.0950834879406299</v>
      </c>
      <c r="K339">
        <v>4.8811375249944451</v>
      </c>
      <c r="L339">
        <v>6.9600337261843226</v>
      </c>
      <c r="M339">
        <v>6.7164902833558946</v>
      </c>
      <c r="N339">
        <v>4.3120000000000003</v>
      </c>
      <c r="O339">
        <v>-5.8515283842794714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0.22894856964667282</v>
      </c>
      <c r="T339" s="37" t="str">
        <f t="shared" si="125"/>
        <v/>
      </c>
      <c r="U339" s="37" t="str">
        <f t="shared" si="126"/>
        <v/>
      </c>
      <c r="V339" s="37">
        <f t="shared" si="127"/>
        <v>-0.73227031324213843</v>
      </c>
      <c r="W339" s="37" t="str">
        <f t="shared" si="128"/>
        <v/>
      </c>
      <c r="X339" s="37">
        <f t="shared" si="129"/>
        <v>-0.45544731821612994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29</v>
      </c>
      <c r="AC339">
        <f t="shared" si="115"/>
        <v>10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73.22703132421384</v>
      </c>
      <c r="AR339">
        <v>45.544731821612991</v>
      </c>
      <c r="AS339">
        <v>22.89485662266728</v>
      </c>
      <c r="AT339">
        <v>-73.22703132421384</v>
      </c>
      <c r="AU339">
        <v>-45.544731821612991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7</v>
      </c>
      <c r="F340">
        <v>32</v>
      </c>
      <c r="G340">
        <v>27</v>
      </c>
      <c r="H340">
        <v>23.53</v>
      </c>
      <c r="I340">
        <v>11254.352081180001</v>
      </c>
      <c r="J340" t="s">
        <v>1238</v>
      </c>
      <c r="K340" t="s">
        <v>1238</v>
      </c>
      <c r="L340">
        <v>8.2500254875709125</v>
      </c>
      <c r="M340">
        <v>6.3781795003994688</v>
      </c>
      <c r="N340">
        <v>-0.374</v>
      </c>
      <c r="O340" t="s">
        <v>132</v>
      </c>
      <c r="P340">
        <v>2.0356991075223121</v>
      </c>
      <c r="Q340" s="36">
        <f t="shared" si="122"/>
        <v>78.125000003430003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-0.35451842896385355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46</v>
      </c>
      <c r="AC340" t="str">
        <f t="shared" si="115"/>
        <v xml:space="preserve"> </v>
      </c>
      <c r="AD340" s="1" t="str">
        <f t="shared" si="132"/>
        <v xml:space="preserve"> </v>
      </c>
      <c r="AE340">
        <f t="shared" si="116"/>
        <v>43</v>
      </c>
      <c r="AF340" t="str">
        <f t="shared" si="117"/>
        <v xml:space="preserve"> </v>
      </c>
      <c r="AG340">
        <f t="shared" si="133"/>
        <v>2.0356991109523119</v>
      </c>
      <c r="AH340" t="str">
        <f t="shared" si="134"/>
        <v xml:space="preserve"> </v>
      </c>
      <c r="AI340">
        <f t="shared" si="118"/>
        <v>181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35.451842896385358</v>
      </c>
      <c r="AS340">
        <v>14.747131321716944</v>
      </c>
      <c r="AT340" t="e">
        <v>#VALUE!</v>
      </c>
      <c r="AU340">
        <v>-35.451842896385358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66.5</v>
      </c>
      <c r="H341">
        <v>58.58</v>
      </c>
      <c r="I341">
        <v>12463.3361074</v>
      </c>
      <c r="J341">
        <v>11.563363600473746</v>
      </c>
      <c r="K341">
        <v>10.492566720401218</v>
      </c>
      <c r="L341">
        <v>9.7329595231167279</v>
      </c>
      <c r="M341">
        <v>8.5892802531002523</v>
      </c>
      <c r="N341">
        <v>5.0659999999999998</v>
      </c>
      <c r="O341">
        <v>2.967479674796746</v>
      </c>
      <c r="P341">
        <v>0.22703994537384775</v>
      </c>
      <c r="Q341" s="36">
        <f t="shared" si="122"/>
        <v>90.476190479630475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>
        <f t="shared" si="127"/>
        <v>-0.3923837122689815</v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>
        <f t="shared" si="130"/>
        <v>67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11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39.238371226898153</v>
      </c>
      <c r="AR341">
        <v>23.849374607661076</v>
      </c>
      <c r="AS341">
        <v>13.519972686923865</v>
      </c>
      <c r="AT341">
        <v>-39.238371226898153</v>
      </c>
      <c r="AU341">
        <v>-23.849374607661076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111</v>
      </c>
      <c r="H342">
        <v>108.31</v>
      </c>
      <c r="I342">
        <v>17753.640690150001</v>
      </c>
      <c r="J342">
        <v>21.753364129343243</v>
      </c>
      <c r="K342">
        <v>20.139457047229453</v>
      </c>
      <c r="L342">
        <v>16.017023972083141</v>
      </c>
      <c r="M342">
        <v>15.049997148763275</v>
      </c>
      <c r="N342">
        <v>4.9790000000000001</v>
      </c>
      <c r="O342">
        <v>2.8719008264462857</v>
      </c>
      <c r="P342">
        <v>1.8253162219554981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-14.306691501001655</v>
      </c>
      <c r="AR342">
        <v>-25.317113412553915</v>
      </c>
      <c r="AS342">
        <v>2.4836118548610342</v>
      </c>
      <c r="AT342">
        <v>14.306691501001655</v>
      </c>
      <c r="AU342">
        <v>25.317113412553915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15</v>
      </c>
      <c r="D343" s="2">
        <v>1</v>
      </c>
      <c r="E343">
        <v>3</v>
      </c>
      <c r="F343">
        <v>19</v>
      </c>
      <c r="G343">
        <v>249.5</v>
      </c>
      <c r="H343">
        <v>252.27</v>
      </c>
      <c r="I343">
        <v>123303.49704981002</v>
      </c>
      <c r="J343">
        <v>30.085867620751344</v>
      </c>
      <c r="K343">
        <v>27.838225557272128</v>
      </c>
      <c r="L343">
        <v>16.332988725284793</v>
      </c>
      <c r="M343">
        <v>15.214085743332788</v>
      </c>
      <c r="N343">
        <v>8.3849999999999998</v>
      </c>
      <c r="O343">
        <v>8.8961038961038916</v>
      </c>
      <c r="P343">
        <v>2.2222222222222223</v>
      </c>
      <c r="Q343" s="36">
        <f t="shared" si="122"/>
        <v>78.947368424512632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>
        <f t="shared" si="116"/>
        <v>38</v>
      </c>
      <c r="AF343" t="str">
        <f t="shared" si="117"/>
        <v xml:space="preserve"> </v>
      </c>
      <c r="AG343">
        <f t="shared" si="133"/>
        <v>2.2222222256822222</v>
      </c>
      <c r="AH343" t="str">
        <f t="shared" si="134"/>
        <v xml:space="preserve"> </v>
      </c>
      <c r="AI343">
        <f t="shared" si="118"/>
        <v>166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-58.091225256800129</v>
      </c>
      <c r="AR343">
        <v>-27.789220021144523</v>
      </c>
      <c r="AS343">
        <v>-1.098029888611407</v>
      </c>
      <c r="AT343">
        <v>58.091225256800129</v>
      </c>
      <c r="AU343">
        <v>27.789220021144523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13</v>
      </c>
      <c r="D344" s="2">
        <v>0</v>
      </c>
      <c r="E344">
        <v>7</v>
      </c>
      <c r="F344">
        <v>20</v>
      </c>
      <c r="G344">
        <v>48</v>
      </c>
      <c r="H344">
        <v>43.82</v>
      </c>
      <c r="I344">
        <v>36556.338957600005</v>
      </c>
      <c r="J344">
        <v>33.9426800929512</v>
      </c>
      <c r="K344">
        <v>22.966457023060794</v>
      </c>
      <c r="L344">
        <v>10.47520052175024</v>
      </c>
      <c r="M344">
        <v>8.4836884919465163</v>
      </c>
      <c r="N344">
        <v>1.2909999999999999</v>
      </c>
      <c r="O344">
        <v>-4.3703703703703818</v>
      </c>
      <c r="P344">
        <v>1.5883158375171156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-78.357491697965713</v>
      </c>
      <c r="AR344">
        <v>18.042084841015015</v>
      </c>
      <c r="AS344">
        <v>9.5390232770424355</v>
      </c>
      <c r="AT344">
        <v>78.357491697965713</v>
      </c>
      <c r="AU344">
        <v>-18.042084841015015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27</v>
      </c>
      <c r="D345" s="2">
        <v>7</v>
      </c>
      <c r="E345">
        <v>10</v>
      </c>
      <c r="F345">
        <v>44</v>
      </c>
      <c r="G345">
        <v>376</v>
      </c>
      <c r="H345">
        <v>338.62</v>
      </c>
      <c r="I345">
        <v>148400.65148117999</v>
      </c>
      <c r="J345" t="s">
        <v>1238</v>
      </c>
      <c r="K345" t="s">
        <v>1238</v>
      </c>
      <c r="L345" t="s">
        <v>1238</v>
      </c>
      <c r="M345">
        <v>35.426225371120104</v>
      </c>
      <c r="N345">
        <v>4.0069999999999997</v>
      </c>
      <c r="O345">
        <v>23.444239063462714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11.038922686196905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8</v>
      </c>
      <c r="D346" s="2">
        <v>0</v>
      </c>
      <c r="E346">
        <v>7</v>
      </c>
      <c r="F346">
        <v>15</v>
      </c>
      <c r="G346">
        <v>30</v>
      </c>
      <c r="H346">
        <v>28.84</v>
      </c>
      <c r="I346">
        <v>10773.00123088</v>
      </c>
      <c r="J346">
        <v>22.21879815100154</v>
      </c>
      <c r="K346">
        <v>20.913705583756347</v>
      </c>
      <c r="L346">
        <v>11.685612261806131</v>
      </c>
      <c r="M346">
        <v>11.304729361474752</v>
      </c>
      <c r="N346">
        <v>1.298</v>
      </c>
      <c r="O346">
        <v>-0.15384615384615397</v>
      </c>
      <c r="P346">
        <v>2.9438280166435504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2.9438280201335503</v>
      </c>
      <c r="AH346" t="str">
        <f t="shared" si="134"/>
        <v xml:space="preserve"> </v>
      </c>
      <c r="AI346">
        <f t="shared" si="118"/>
        <v>103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-16.752392442310349</v>
      </c>
      <c r="AR346">
        <v>8.5718295945440897</v>
      </c>
      <c r="AS346">
        <v>4.0221914008321757</v>
      </c>
      <c r="AT346">
        <v>16.752392442310349</v>
      </c>
      <c r="AU346">
        <v>-8.5718295945440897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25</v>
      </c>
      <c r="D347" s="2">
        <v>2</v>
      </c>
      <c r="E347">
        <v>8</v>
      </c>
      <c r="F347">
        <v>35</v>
      </c>
      <c r="G347">
        <v>110</v>
      </c>
      <c r="H347">
        <v>103.37</v>
      </c>
      <c r="I347">
        <v>160985.62302816001</v>
      </c>
      <c r="J347" t="s">
        <v>1238</v>
      </c>
      <c r="K347">
        <v>34.149322761810375</v>
      </c>
      <c r="L347">
        <v>28.987801912882642</v>
      </c>
      <c r="M347">
        <v>26.329122472674861</v>
      </c>
      <c r="N347">
        <v>3.0270000000000001</v>
      </c>
      <c r="O347">
        <v>21.615106468461239</v>
      </c>
      <c r="P347">
        <v>0.90258295443552294</v>
      </c>
      <c r="Q347" s="36">
        <f t="shared" si="122"/>
        <v>71.428571432071436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64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>
        <v>-126.80041349934399</v>
      </c>
      <c r="AS347">
        <v>6.4138531488826533</v>
      </c>
      <c r="AT347" t="e">
        <v>#VALUE!</v>
      </c>
      <c r="AU347">
        <v>126.80041349934399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6</v>
      </c>
      <c r="D348" s="2">
        <v>1</v>
      </c>
      <c r="E348">
        <v>8</v>
      </c>
      <c r="F348">
        <v>15</v>
      </c>
      <c r="G348">
        <v>24</v>
      </c>
      <c r="H348">
        <v>23.9</v>
      </c>
      <c r="I348">
        <v>4204.5407233999995</v>
      </c>
      <c r="J348" t="s">
        <v>1238</v>
      </c>
      <c r="K348" t="s">
        <v>1238</v>
      </c>
      <c r="L348" t="s">
        <v>1238</v>
      </c>
      <c r="M348" t="s">
        <v>1238</v>
      </c>
      <c r="N348">
        <v>-2.4969999999999999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0.41841004184099972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21.77</v>
      </c>
      <c r="I349">
        <v>7745.9893819700001</v>
      </c>
      <c r="J349">
        <v>12.074320576816417</v>
      </c>
      <c r="K349">
        <v>11.87670485542826</v>
      </c>
      <c r="L349">
        <v>8.9207329401989686</v>
      </c>
      <c r="M349">
        <v>8.7911737513283743</v>
      </c>
      <c r="N349">
        <v>1.8029999999999999</v>
      </c>
      <c r="O349">
        <v>-1.4754098360655812</v>
      </c>
      <c r="P349">
        <v>1.1024345429490123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-0.36553462303486972</v>
      </c>
      <c r="W349" s="37" t="str">
        <f t="shared" si="128"/>
        <v/>
      </c>
      <c r="X349" s="37">
        <f t="shared" si="129"/>
        <v>-0.30204231226818523</v>
      </c>
      <c r="Y349" t="str">
        <f t="shared" si="113"/>
        <v xml:space="preserve"> </v>
      </c>
      <c r="Z349" s="1">
        <f t="shared" si="130"/>
        <v>75</v>
      </c>
      <c r="AA349" t="str">
        <f t="shared" si="114"/>
        <v xml:space="preserve"> </v>
      </c>
      <c r="AB349" s="1">
        <f t="shared" si="131"/>
        <v>70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36.553462303486974</v>
      </c>
      <c r="AR349">
        <v>30.204231226818521</v>
      </c>
      <c r="AS349">
        <v>14.836931557188793</v>
      </c>
      <c r="AT349">
        <v>-36.553462303486974</v>
      </c>
      <c r="AU349">
        <v>-30.204231226818521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17</v>
      </c>
      <c r="D350" s="2">
        <v>0</v>
      </c>
      <c r="E350">
        <v>5</v>
      </c>
      <c r="F350">
        <v>22</v>
      </c>
      <c r="G350">
        <v>410.5</v>
      </c>
      <c r="H350">
        <v>383.78</v>
      </c>
      <c r="I350">
        <v>64679.503016579991</v>
      </c>
      <c r="J350">
        <v>18.858041373888259</v>
      </c>
      <c r="K350">
        <v>16.701336002437007</v>
      </c>
      <c r="L350">
        <v>15.883695059610481</v>
      </c>
      <c r="M350">
        <v>14.712867973028349</v>
      </c>
      <c r="N350">
        <v>20.350999999999999</v>
      </c>
      <c r="O350">
        <v>-4.5897796530708055</v>
      </c>
      <c r="P350">
        <v>1.4656834644848613</v>
      </c>
      <c r="Q350" s="36">
        <f t="shared" si="122"/>
        <v>77.272727276257271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46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0.90726635102529318</v>
      </c>
      <c r="AR350">
        <v>-24.273948685159439</v>
      </c>
      <c r="AS350">
        <v>6.9623221637396426</v>
      </c>
      <c r="AT350">
        <v>-0.90726635102529318</v>
      </c>
      <c r="AU350">
        <v>24.273948685159439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4</v>
      </c>
      <c r="E351">
        <v>12</v>
      </c>
      <c r="F351">
        <v>30</v>
      </c>
      <c r="G351">
        <v>26</v>
      </c>
      <c r="H351">
        <v>23.52</v>
      </c>
      <c r="I351">
        <v>9074.7714388799996</v>
      </c>
      <c r="J351" t="s">
        <v>1238</v>
      </c>
      <c r="K351">
        <v>27.801418439716311</v>
      </c>
      <c r="L351">
        <v>13.520738152062735</v>
      </c>
      <c r="M351">
        <v>11.545261811678589</v>
      </c>
      <c r="N351">
        <v>0.15</v>
      </c>
      <c r="O351" t="s">
        <v>132</v>
      </c>
      <c r="P351">
        <v>0.85459183673469397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-5.7861859591837206</v>
      </c>
      <c r="AS351">
        <v>10.544217687074831</v>
      </c>
      <c r="AT351" t="e">
        <v>#VALUE!</v>
      </c>
      <c r="AU351">
        <v>5.7861859591837206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47</v>
      </c>
      <c r="H352">
        <v>38.619999999999997</v>
      </c>
      <c r="I352">
        <v>9716.571479799999</v>
      </c>
      <c r="J352">
        <v>10.437837837837836</v>
      </c>
      <c r="K352">
        <v>8.317897910833512</v>
      </c>
      <c r="L352">
        <v>8.4001254388280469</v>
      </c>
      <c r="M352">
        <v>8.1184172332366753</v>
      </c>
      <c r="N352">
        <v>3.7</v>
      </c>
      <c r="O352">
        <v>325.28735632183907</v>
      </c>
      <c r="P352">
        <v>2.1750388399792855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0.21698602115745738</v>
      </c>
      <c r="T352" s="37" t="str">
        <f t="shared" si="125"/>
        <v/>
      </c>
      <c r="U352" s="37" t="str">
        <f t="shared" si="126"/>
        <v/>
      </c>
      <c r="V352" s="37">
        <f t="shared" si="127"/>
        <v>-0.45152634665007418</v>
      </c>
      <c r="W352" s="37" t="str">
        <f t="shared" si="128"/>
        <v/>
      </c>
      <c r="X352" s="37">
        <f t="shared" si="129"/>
        <v>-0.34277461647553231</v>
      </c>
      <c r="Y352" t="str">
        <f t="shared" si="113"/>
        <v xml:space="preserve"> </v>
      </c>
      <c r="Z352" s="1">
        <f t="shared" si="130"/>
        <v>38</v>
      </c>
      <c r="AA352" t="str">
        <f t="shared" si="114"/>
        <v xml:space="preserve"> </v>
      </c>
      <c r="AB352" s="1">
        <f t="shared" si="131"/>
        <v>52</v>
      </c>
      <c r="AC352">
        <f t="shared" si="115"/>
        <v>11</v>
      </c>
      <c r="AD352" s="1" t="str">
        <f t="shared" si="132"/>
        <v xml:space="preserve"> </v>
      </c>
      <c r="AE352">
        <f t="shared" si="116"/>
        <v>28</v>
      </c>
      <c r="AF352" t="str">
        <f t="shared" si="117"/>
        <v xml:space="preserve"> </v>
      </c>
      <c r="AG352">
        <f t="shared" si="133"/>
        <v>2.1750388435292853</v>
      </c>
      <c r="AH352" t="str">
        <f t="shared" si="134"/>
        <v xml:space="preserve"> </v>
      </c>
      <c r="AI352">
        <f t="shared" si="118"/>
        <v>171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45.152634665007419</v>
      </c>
      <c r="AR352">
        <v>34.277461647553231</v>
      </c>
      <c r="AS352">
        <v>21.698601760745738</v>
      </c>
      <c r="AT352">
        <v>-45.152634665007419</v>
      </c>
      <c r="AU352">
        <v>-34.277461647553231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2</v>
      </c>
      <c r="E353">
        <v>11</v>
      </c>
      <c r="F353">
        <v>25</v>
      </c>
      <c r="G353">
        <v>213</v>
      </c>
      <c r="H353">
        <v>206.25</v>
      </c>
      <c r="I353">
        <v>53778.999243750004</v>
      </c>
      <c r="J353">
        <v>20.455221660220172</v>
      </c>
      <c r="K353">
        <v>18.597835888187557</v>
      </c>
      <c r="L353">
        <v>12.795637560503991</v>
      </c>
      <c r="M353">
        <v>12.077177324513046</v>
      </c>
      <c r="N353">
        <v>10.083</v>
      </c>
      <c r="O353">
        <v>6.0252365930599412</v>
      </c>
      <c r="P353">
        <v>1.8370909090909093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-7.4853846971385973</v>
      </c>
      <c r="AR353">
        <v>-0.11300264958420403</v>
      </c>
      <c r="AS353">
        <v>3.2727272727272716</v>
      </c>
      <c r="AT353">
        <v>7.4853846971385973</v>
      </c>
      <c r="AU353">
        <v>0.11300264958420403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7</v>
      </c>
      <c r="D354" s="2">
        <v>4</v>
      </c>
      <c r="E354">
        <v>15</v>
      </c>
      <c r="F354">
        <v>26</v>
      </c>
      <c r="G354">
        <v>60</v>
      </c>
      <c r="H354">
        <v>65.38</v>
      </c>
      <c r="I354">
        <v>14921.429348279999</v>
      </c>
      <c r="J354">
        <v>14.372389536161792</v>
      </c>
      <c r="K354">
        <v>15.204651162790697</v>
      </c>
      <c r="L354">
        <v>8.5329369901328569</v>
      </c>
      <c r="M354">
        <v>9.9952158718602107</v>
      </c>
      <c r="N354">
        <v>4.3</v>
      </c>
      <c r="O354">
        <v>-4.8672566371681558</v>
      </c>
      <c r="P354">
        <v>2.9290302844906702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>
        <f t="shared" si="129"/>
        <v>-0.33238344751282678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>
        <f t="shared" si="131"/>
        <v>61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2.92903028806067</v>
      </c>
      <c r="AH354" t="str">
        <f t="shared" si="134"/>
        <v xml:space="preserve"> </v>
      </c>
      <c r="AI354">
        <f t="shared" si="118"/>
        <v>106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24.477874453165338</v>
      </c>
      <c r="AR354">
        <v>33.238344751282675</v>
      </c>
      <c r="AS354">
        <v>-8.2288161517283456</v>
      </c>
      <c r="AT354">
        <v>-24.477874453165338</v>
      </c>
      <c r="AU354">
        <v>-33.238344751282675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3</v>
      </c>
      <c r="E355">
        <v>13</v>
      </c>
      <c r="F355">
        <v>20</v>
      </c>
      <c r="G355">
        <v>112.5</v>
      </c>
      <c r="H355">
        <v>107.93</v>
      </c>
      <c r="I355">
        <v>22868.382814880002</v>
      </c>
      <c r="J355">
        <v>16.118578255675033</v>
      </c>
      <c r="K355">
        <v>14.992360050006946</v>
      </c>
      <c r="L355" t="s">
        <v>1238</v>
      </c>
      <c r="M355" t="s">
        <v>1238</v>
      </c>
      <c r="N355">
        <v>6.6959999999999997</v>
      </c>
      <c r="O355">
        <v>1.7010935601457957</v>
      </c>
      <c r="P355">
        <v>2.6758083943296582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2.6758083979096581</v>
      </c>
      <c r="AH355" t="str">
        <f t="shared" si="134"/>
        <v xml:space="preserve"> </v>
      </c>
      <c r="AI355">
        <f t="shared" si="118"/>
        <v>124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15.302233661372311</v>
      </c>
      <c r="AR355" t="e">
        <v>#VALUE!</v>
      </c>
      <c r="AS355">
        <v>4.234225887149079</v>
      </c>
      <c r="AT355">
        <v>-15.302233661372311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10</v>
      </c>
      <c r="D356" s="2">
        <v>2</v>
      </c>
      <c r="E356">
        <v>3</v>
      </c>
      <c r="F356">
        <v>15</v>
      </c>
      <c r="G356">
        <v>60.5</v>
      </c>
      <c r="H356">
        <v>53.35</v>
      </c>
      <c r="I356">
        <v>16176.534494449999</v>
      </c>
      <c r="J356">
        <v>12.858520125331406</v>
      </c>
      <c r="K356">
        <v>13.796224463408327</v>
      </c>
      <c r="L356">
        <v>7.3415730079185959</v>
      </c>
      <c r="M356">
        <v>7.7136680064308685</v>
      </c>
      <c r="N356">
        <v>4.149</v>
      </c>
      <c r="O356">
        <v>-45.955451348182883</v>
      </c>
      <c r="P356">
        <v>3.0253045923149018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-0.32432754566773603</v>
      </c>
      <c r="W356" s="37" t="str">
        <f t="shared" si="128"/>
        <v/>
      </c>
      <c r="X356" s="37">
        <f t="shared" si="129"/>
        <v>-0.42559570438089145</v>
      </c>
      <c r="Y356" t="str">
        <f t="shared" si="113"/>
        <v xml:space="preserve"> </v>
      </c>
      <c r="Z356" s="1">
        <f t="shared" si="130"/>
        <v>86</v>
      </c>
      <c r="AA356" t="str">
        <f t="shared" si="114"/>
        <v xml:space="preserve"> </v>
      </c>
      <c r="AB356" s="1">
        <f t="shared" si="131"/>
        <v>34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3.0253045959049016</v>
      </c>
      <c r="AH356" t="str">
        <f t="shared" si="134"/>
        <v xml:space="preserve"> </v>
      </c>
      <c r="AI356">
        <f t="shared" si="118"/>
        <v>90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32.432754566773603</v>
      </c>
      <c r="AR356">
        <v>42.559570438089146</v>
      </c>
      <c r="AS356">
        <v>13.4020618556701</v>
      </c>
      <c r="AT356">
        <v>-32.432754566773603</v>
      </c>
      <c r="AU356">
        <v>-42.559570438089146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3</v>
      </c>
      <c r="E357">
        <v>9</v>
      </c>
      <c r="F357">
        <v>44</v>
      </c>
      <c r="G357">
        <v>247.5</v>
      </c>
      <c r="H357">
        <v>248.93</v>
      </c>
      <c r="I357">
        <v>152345.16</v>
      </c>
      <c r="J357">
        <v>37.739539114614921</v>
      </c>
      <c r="K357" t="s">
        <v>1238</v>
      </c>
      <c r="L357">
        <v>33.963061081207584</v>
      </c>
      <c r="M357" t="s">
        <v>1238</v>
      </c>
      <c r="N357">
        <v>5.5350000000000001</v>
      </c>
      <c r="O357">
        <v>-16.641566265060245</v>
      </c>
      <c r="P357">
        <v>0.25991242517976942</v>
      </c>
      <c r="Q357" s="36">
        <f t="shared" si="122"/>
        <v>72.727272730872727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60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>
        <v>-98.308722702124555</v>
      </c>
      <c r="AR357">
        <v>-165.72681571616829</v>
      </c>
      <c r="AS357">
        <v>-0.57445868316394755</v>
      </c>
      <c r="AT357">
        <v>98.308722702124555</v>
      </c>
      <c r="AU357">
        <v>165.72681571616829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20.21</v>
      </c>
      <c r="I358">
        <v>8556.9140000000007</v>
      </c>
      <c r="J358">
        <v>12.315661182205972</v>
      </c>
      <c r="K358">
        <v>13.183300717547292</v>
      </c>
      <c r="L358">
        <v>11.269779597915116</v>
      </c>
      <c r="M358">
        <v>10.532577592205985</v>
      </c>
      <c r="N358">
        <v>1.641</v>
      </c>
      <c r="O358">
        <v>-38.768656716417915</v>
      </c>
      <c r="P358">
        <v>4.5719940623453734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-0.35285297712350616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79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4.5719940659553737</v>
      </c>
      <c r="AH358" t="str">
        <f t="shared" si="134"/>
        <v xml:space="preserve"> </v>
      </c>
      <c r="AI358">
        <f t="shared" si="118"/>
        <v>26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35.285297712350619</v>
      </c>
      <c r="AR358">
        <v>11.825302224184997</v>
      </c>
      <c r="AS358">
        <v>-1.0390895596239513</v>
      </c>
      <c r="AT358">
        <v>-35.285297712350619</v>
      </c>
      <c r="AU358">
        <v>-11.825302224184997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14.25</v>
      </c>
      <c r="H359">
        <v>15.25</v>
      </c>
      <c r="I359">
        <v>8837.7500109699995</v>
      </c>
      <c r="J359">
        <v>36.835748792270529</v>
      </c>
      <c r="K359" t="s">
        <v>1238</v>
      </c>
      <c r="L359">
        <v>8.9788987138263661</v>
      </c>
      <c r="M359">
        <v>9.8379390069360344</v>
      </c>
      <c r="N359">
        <v>0.35899999999999999</v>
      </c>
      <c r="O359">
        <v>-21.956521739130441</v>
      </c>
      <c r="P359">
        <v>1.2262295081967212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 t="str">
        <f t="shared" si="129"/>
        <v/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 t="str">
        <f t="shared" si="131"/>
        <v xml:space="preserve"> 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-93.559605234888465</v>
      </c>
      <c r="AR359">
        <v>29.74914251226717</v>
      </c>
      <c r="AS359">
        <v>-6.5573770491803245</v>
      </c>
      <c r="AT359">
        <v>93.559605234888465</v>
      </c>
      <c r="AU359">
        <v>-29.74914251226717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3</v>
      </c>
      <c r="E360">
        <v>2</v>
      </c>
      <c r="F360">
        <v>10</v>
      </c>
      <c r="G360">
        <v>14.800000190734863</v>
      </c>
      <c r="H360">
        <v>14.91</v>
      </c>
      <c r="I360">
        <v>8837.7500109699995</v>
      </c>
      <c r="J360">
        <v>36.014492753623188</v>
      </c>
      <c r="K360" t="s">
        <v>1238</v>
      </c>
      <c r="L360">
        <v>8.9788987138263661</v>
      </c>
      <c r="M360">
        <v>9.8379390069360344</v>
      </c>
      <c r="N360">
        <v>0.35899999999999999</v>
      </c>
      <c r="O360">
        <v>-21.956521739130441</v>
      </c>
      <c r="P360">
        <v>1.3011401743796112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-89.244177970635221</v>
      </c>
      <c r="AR360">
        <v>29.74914251226717</v>
      </c>
      <c r="AS360">
        <v>-0.73775861344826943</v>
      </c>
      <c r="AT360">
        <v>89.244177970635221</v>
      </c>
      <c r="AU360">
        <v>-29.74914251226717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8</v>
      </c>
      <c r="D361" s="2">
        <v>1</v>
      </c>
      <c r="E361">
        <v>11</v>
      </c>
      <c r="F361">
        <v>20</v>
      </c>
      <c r="G361">
        <v>80.5</v>
      </c>
      <c r="H361">
        <v>76.150000000000006</v>
      </c>
      <c r="I361">
        <v>24818.740911850004</v>
      </c>
      <c r="J361" t="s">
        <v>1238</v>
      </c>
      <c r="K361" t="s">
        <v>1238</v>
      </c>
      <c r="L361">
        <v>23.838832270168858</v>
      </c>
      <c r="M361">
        <v>20.897045753422674</v>
      </c>
      <c r="N361">
        <v>1.3660000000000001</v>
      </c>
      <c r="O361">
        <v>2.6296018031555328</v>
      </c>
      <c r="P361">
        <v>3.6848325673013789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3.6848325709413787</v>
      </c>
      <c r="AH361" t="str">
        <f t="shared" si="134"/>
        <v xml:space="preserve"> </v>
      </c>
      <c r="AI361">
        <f t="shared" si="118"/>
        <v>56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-86.51490142179415</v>
      </c>
      <c r="AS361">
        <v>5.7124097176624922</v>
      </c>
      <c r="AT361" t="e">
        <v>#VALUE!</v>
      </c>
      <c r="AU361">
        <v>86.51490142179415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13</v>
      </c>
      <c r="D362" s="2">
        <v>1</v>
      </c>
      <c r="E362">
        <v>12</v>
      </c>
      <c r="F362">
        <v>26</v>
      </c>
      <c r="G362">
        <v>76</v>
      </c>
      <c r="H362">
        <v>76.78</v>
      </c>
      <c r="I362">
        <v>31716.639427000002</v>
      </c>
      <c r="J362">
        <v>24.872044055717524</v>
      </c>
      <c r="K362">
        <v>19.870600414078677</v>
      </c>
      <c r="L362">
        <v>16.716757098096778</v>
      </c>
      <c r="M362">
        <v>13.57452545989813</v>
      </c>
      <c r="N362">
        <v>3.0870000000000002</v>
      </c>
      <c r="O362">
        <v>11.163125675189054</v>
      </c>
      <c r="P362">
        <v>5.0468872102109925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5.0468872138609928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20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-30.69431697882672</v>
      </c>
      <c r="AR362">
        <v>-30.791821801828267</v>
      </c>
      <c r="AS362">
        <v>-1.015889554571503</v>
      </c>
      <c r="AT362">
        <v>30.69431697882672</v>
      </c>
      <c r="AU362">
        <v>30.791821801828267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4</v>
      </c>
      <c r="D363" s="2">
        <v>5</v>
      </c>
      <c r="E363">
        <v>8</v>
      </c>
      <c r="F363">
        <v>17</v>
      </c>
      <c r="G363">
        <v>80.5</v>
      </c>
      <c r="H363">
        <v>79.7</v>
      </c>
      <c r="I363">
        <v>17353.243189500001</v>
      </c>
      <c r="J363">
        <v>13.309953239812959</v>
      </c>
      <c r="K363">
        <v>12.709296762876734</v>
      </c>
      <c r="L363">
        <v>9.4656206896551733</v>
      </c>
      <c r="M363">
        <v>9.296755359337233</v>
      </c>
      <c r="N363">
        <v>5.9880000000000004</v>
      </c>
      <c r="O363">
        <v>4.1391304347826159</v>
      </c>
      <c r="P363">
        <v>3.3513174404015058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-0.30060623734799286</v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>
        <f t="shared" si="130"/>
        <v>94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3.3513174440615057</v>
      </c>
      <c r="AH363" t="str">
        <f t="shared" si="134"/>
        <v xml:space="preserve"> </v>
      </c>
      <c r="AI363">
        <f t="shared" si="142"/>
        <v>67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30.060623734799286</v>
      </c>
      <c r="AR363">
        <v>25.941032269588415</v>
      </c>
      <c r="AS363">
        <v>1.0037641154328591</v>
      </c>
      <c r="AT363">
        <v>-30.060623734799286</v>
      </c>
      <c r="AU363">
        <v>-25.941032269588415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6</v>
      </c>
      <c r="D364" s="2">
        <v>4</v>
      </c>
      <c r="E364">
        <v>24</v>
      </c>
      <c r="F364">
        <v>34</v>
      </c>
      <c r="G364">
        <v>56.5</v>
      </c>
      <c r="H364">
        <v>55.43</v>
      </c>
      <c r="I364">
        <v>177799.98407000001</v>
      </c>
      <c r="J364">
        <v>16.094657375145179</v>
      </c>
      <c r="K364">
        <v>14.253021342247363</v>
      </c>
      <c r="L364">
        <v>11.146449799546801</v>
      </c>
      <c r="M364">
        <v>10.777312294598465</v>
      </c>
      <c r="N364">
        <v>3.8890000000000002</v>
      </c>
      <c r="O364">
        <v>10.482954545454552</v>
      </c>
      <c r="P364">
        <v>1.6597510373443984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15.427929930459715</v>
      </c>
      <c r="AR364">
        <v>12.790233934108608</v>
      </c>
      <c r="AS364">
        <v>1.9303626195201096</v>
      </c>
      <c r="AT364">
        <v>-15.427929930459715</v>
      </c>
      <c r="AU364">
        <v>-12.790233934108608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1</v>
      </c>
      <c r="E365">
        <v>11</v>
      </c>
      <c r="F365">
        <v>23</v>
      </c>
      <c r="G365">
        <v>472</v>
      </c>
      <c r="H365">
        <v>441.07</v>
      </c>
      <c r="I365">
        <v>33370.869699789997</v>
      </c>
      <c r="J365">
        <v>24.632525410476937</v>
      </c>
      <c r="K365">
        <v>22.114314364502381</v>
      </c>
      <c r="L365">
        <v>17.630672431002768</v>
      </c>
      <c r="M365">
        <v>16.577990675608035</v>
      </c>
      <c r="N365">
        <v>17.905999999999999</v>
      </c>
      <c r="O365">
        <v>11.238118904143612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-29.435726182135991</v>
      </c>
      <c r="AR365">
        <v>-37.942290679371958</v>
      </c>
      <c r="AS365">
        <v>7.0124923481533541</v>
      </c>
      <c r="AT365">
        <v>29.435726182135991</v>
      </c>
      <c r="AU365">
        <v>37.942290679371958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7</v>
      </c>
      <c r="D366" s="2">
        <v>1</v>
      </c>
      <c r="E366">
        <v>20</v>
      </c>
      <c r="F366">
        <v>28</v>
      </c>
      <c r="G366">
        <v>48</v>
      </c>
      <c r="H366">
        <v>46.67</v>
      </c>
      <c r="I366">
        <v>41691.126324899997</v>
      </c>
      <c r="J366">
        <v>24.784917684545938</v>
      </c>
      <c r="K366" t="s">
        <v>1238</v>
      </c>
      <c r="L366">
        <v>10.564410632213715</v>
      </c>
      <c r="M366">
        <v>8.319120918414141</v>
      </c>
      <c r="N366">
        <v>1.883</v>
      </c>
      <c r="O366">
        <v>-62.415169660678636</v>
      </c>
      <c r="P366">
        <v>6.8030854938932928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6.8030854975832931</v>
      </c>
      <c r="AH366" t="str">
        <f t="shared" si="134"/>
        <v xml:space="preserve"> </v>
      </c>
      <c r="AI366">
        <f t="shared" si="142"/>
        <v>6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-62.415169656988638</v>
      </c>
      <c r="AM366" t="str">
        <f t="shared" si="144"/>
        <v xml:space="preserve"> </v>
      </c>
      <c r="AN366">
        <f t="shared" si="145"/>
        <v>1</v>
      </c>
      <c r="AO366" t="s">
        <v>395</v>
      </c>
      <c r="AP366" t="s">
        <v>1295</v>
      </c>
      <c r="AQ366">
        <v>-30.236496883879749</v>
      </c>
      <c r="AR366">
        <v>17.344105394272404</v>
      </c>
      <c r="AS366">
        <v>2.8497964431112077</v>
      </c>
      <c r="AT366">
        <v>30.236496883879749</v>
      </c>
      <c r="AU366">
        <v>-17.344105394272404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15</v>
      </c>
      <c r="F367">
        <v>22</v>
      </c>
      <c r="G367">
        <v>86</v>
      </c>
      <c r="H367">
        <v>87.97</v>
      </c>
      <c r="I367">
        <v>31527.258645599999</v>
      </c>
      <c r="J367">
        <v>30.791039551977597</v>
      </c>
      <c r="K367">
        <v>28.295271791572851</v>
      </c>
      <c r="L367">
        <v>20.719809300345457</v>
      </c>
      <c r="M367">
        <v>18.48845021345748</v>
      </c>
      <c r="N367">
        <v>3.109</v>
      </c>
      <c r="O367">
        <v>9.4718309859154992</v>
      </c>
      <c r="P367">
        <v>2.8464249175855407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2.8464249212855406</v>
      </c>
      <c r="AH367" t="str">
        <f t="shared" si="134"/>
        <v xml:space="preserve"> </v>
      </c>
      <c r="AI367">
        <f t="shared" si="142"/>
        <v>110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-61.796669155894101</v>
      </c>
      <c r="AR367">
        <v>-62.111681702139542</v>
      </c>
      <c r="AS367">
        <v>-2.2393997953847888</v>
      </c>
      <c r="AT367">
        <v>61.796669155894101</v>
      </c>
      <c r="AU367">
        <v>62.111681702139542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17.5</v>
      </c>
      <c r="H368">
        <v>16.62</v>
      </c>
      <c r="I368">
        <v>7367.2195640400005</v>
      </c>
      <c r="J368">
        <v>12.338530066815146</v>
      </c>
      <c r="K368">
        <v>12.008670520231213</v>
      </c>
      <c r="L368" t="s">
        <v>1238</v>
      </c>
      <c r="M368" t="s">
        <v>1238</v>
      </c>
      <c r="N368">
        <v>1.3840000000000001</v>
      </c>
      <c r="O368">
        <v>-0.43165467625899312</v>
      </c>
      <c r="P368">
        <v>4.308062575210589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-0.35165129331844047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80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4.3080625789205893</v>
      </c>
      <c r="AH368" t="str">
        <f t="shared" si="134"/>
        <v xml:space="preserve"> </v>
      </c>
      <c r="AI368">
        <f t="shared" si="142"/>
        <v>34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35.165129331844049</v>
      </c>
      <c r="AR368" t="e">
        <v>#VALUE!</v>
      </c>
      <c r="AS368">
        <v>5.2948255114320109</v>
      </c>
      <c r="AT368">
        <v>-35.165129331844049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6</v>
      </c>
      <c r="D369" s="2">
        <v>5</v>
      </c>
      <c r="E369">
        <v>12</v>
      </c>
      <c r="F369">
        <v>23</v>
      </c>
      <c r="G369">
        <v>76.5</v>
      </c>
      <c r="H369">
        <v>78.56</v>
      </c>
      <c r="I369">
        <v>27171.831430080001</v>
      </c>
      <c r="J369">
        <v>11.453564659571366</v>
      </c>
      <c r="K369">
        <v>14.433216975932389</v>
      </c>
      <c r="L369">
        <v>6.9711429833027365</v>
      </c>
      <c r="M369">
        <v>8.4770190500128688</v>
      </c>
      <c r="N369">
        <v>6.859</v>
      </c>
      <c r="O369">
        <v>9.919871794871792</v>
      </c>
      <c r="P369">
        <v>3.7118126272912417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-0.39815328132976646</v>
      </c>
      <c r="W369" s="37" t="str">
        <f t="shared" si="128"/>
        <v/>
      </c>
      <c r="X369" s="37">
        <f t="shared" si="129"/>
        <v>-0.45457813050893536</v>
      </c>
      <c r="Y369" t="str">
        <f t="shared" si="137"/>
        <v xml:space="preserve"> </v>
      </c>
      <c r="Z369" s="1">
        <f t="shared" si="130"/>
        <v>63</v>
      </c>
      <c r="AA369" t="str">
        <f t="shared" si="138"/>
        <v xml:space="preserve"> </v>
      </c>
      <c r="AB369" s="1">
        <f t="shared" si="131"/>
        <v>30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3.7118126310112416</v>
      </c>
      <c r="AH369" t="str">
        <f t="shared" si="134"/>
        <v xml:space="preserve"> </v>
      </c>
      <c r="AI369">
        <f t="shared" si="142"/>
        <v>54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39.815328132976646</v>
      </c>
      <c r="AR369">
        <v>45.457813050893535</v>
      </c>
      <c r="AS369">
        <v>-2.6221995926680286</v>
      </c>
      <c r="AT369">
        <v>-39.815328132976646</v>
      </c>
      <c r="AU369">
        <v>-45.457813050893535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65</v>
      </c>
      <c r="H370">
        <v>59.02</v>
      </c>
      <c r="I370">
        <v>29847.975964300003</v>
      </c>
      <c r="J370">
        <v>18.249845392702536</v>
      </c>
      <c r="K370">
        <v>17.32315820369827</v>
      </c>
      <c r="L370">
        <v>12.213537484788938</v>
      </c>
      <c r="M370">
        <v>11.239712430871865</v>
      </c>
      <c r="N370">
        <v>3.234</v>
      </c>
      <c r="O370">
        <v>3.6538461538461497</v>
      </c>
      <c r="P370">
        <v>3.3344628939342598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3.3344628976642596</v>
      </c>
      <c r="AH370" t="str">
        <f t="shared" si="134"/>
        <v xml:space="preserve"> </v>
      </c>
      <c r="AI370">
        <f t="shared" si="142"/>
        <v>70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4.1031338950144214</v>
      </c>
      <c r="AR370">
        <v>4.4413453574477124</v>
      </c>
      <c r="AS370">
        <v>10.132158590308361</v>
      </c>
      <c r="AT370">
        <v>-4.1031338950144214</v>
      </c>
      <c r="AU370">
        <v>-4.4413453574477124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8</v>
      </c>
      <c r="D371" s="2">
        <v>1</v>
      </c>
      <c r="E371">
        <v>15</v>
      </c>
      <c r="F371">
        <v>24</v>
      </c>
      <c r="G371">
        <v>138</v>
      </c>
      <c r="H371">
        <v>139.61000000000001</v>
      </c>
      <c r="I371">
        <v>194677.11753818003</v>
      </c>
      <c r="J371">
        <v>25.328374455732948</v>
      </c>
      <c r="K371">
        <v>23.400938652363394</v>
      </c>
      <c r="L371">
        <v>17.047733138354864</v>
      </c>
      <c r="M371">
        <v>15.969990570723619</v>
      </c>
      <c r="N371">
        <v>5.5120000000000005</v>
      </c>
      <c r="O371">
        <v>-2.6148409893992879</v>
      </c>
      <c r="P371">
        <v>2.8794498961392452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2.879449899879245</v>
      </c>
      <c r="AH371" t="str">
        <f t="shared" si="134"/>
        <v xml:space="preserve"> </v>
      </c>
      <c r="AI371">
        <f t="shared" si="142"/>
        <v>108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-33.092181417032428</v>
      </c>
      <c r="AR371">
        <v>-33.381376643361428</v>
      </c>
      <c r="AS371">
        <v>-1.1532125205930943</v>
      </c>
      <c r="AT371">
        <v>33.092181417032428</v>
      </c>
      <c r="AU371">
        <v>33.381376643361428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8</v>
      </c>
      <c r="D372" s="2">
        <v>0</v>
      </c>
      <c r="E372">
        <v>9</v>
      </c>
      <c r="F372">
        <v>17</v>
      </c>
      <c r="G372">
        <v>41</v>
      </c>
      <c r="H372">
        <v>40.61</v>
      </c>
      <c r="I372">
        <v>224740.70920203999</v>
      </c>
      <c r="J372">
        <v>13.724231159175396</v>
      </c>
      <c r="K372">
        <v>14.602660913340523</v>
      </c>
      <c r="L372">
        <v>10.996217775076218</v>
      </c>
      <c r="M372">
        <v>12.725150565208784</v>
      </c>
      <c r="N372">
        <v>2.9590000000000001</v>
      </c>
      <c r="O372">
        <v>-1.366666666666664</v>
      </c>
      <c r="P372">
        <v>3.6247229746367888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3.6247229783867887</v>
      </c>
      <c r="AH372" t="str">
        <f t="shared" si="134"/>
        <v xml:space="preserve"> </v>
      </c>
      <c r="AI372">
        <f t="shared" si="142"/>
        <v>60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27.883731092232711</v>
      </c>
      <c r="AR372">
        <v>13.965648523085406</v>
      </c>
      <c r="AS372">
        <v>0.96035459246490706</v>
      </c>
      <c r="AT372">
        <v>-27.883731092232711</v>
      </c>
      <c r="AU372">
        <v>-13.965648523085406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2</v>
      </c>
      <c r="D373" s="2">
        <v>1</v>
      </c>
      <c r="E373">
        <v>10</v>
      </c>
      <c r="F373">
        <v>13</v>
      </c>
      <c r="G373">
        <v>58.5</v>
      </c>
      <c r="H373">
        <v>56.1</v>
      </c>
      <c r="I373">
        <v>15577.395497400001</v>
      </c>
      <c r="J373">
        <v>10.075431034482758</v>
      </c>
      <c r="K373">
        <v>9.4127516778523486</v>
      </c>
      <c r="L373" t="s">
        <v>1238</v>
      </c>
      <c r="M373" t="s">
        <v>1238</v>
      </c>
      <c r="N373">
        <v>5.5680000000000005</v>
      </c>
      <c r="O373">
        <v>0.6871609403255019</v>
      </c>
      <c r="P373">
        <v>4.0926916221033869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-0.47056961849651657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33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4.0926916258633872</v>
      </c>
      <c r="AH373" t="str">
        <f t="shared" si="134"/>
        <v xml:space="preserve"> </v>
      </c>
      <c r="AI373">
        <f t="shared" si="142"/>
        <v>44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47.056961849651657</v>
      </c>
      <c r="AR373" t="e">
        <v>#VALUE!</v>
      </c>
      <c r="AS373">
        <v>4.2780748663101553</v>
      </c>
      <c r="AT373">
        <v>-47.056961849651657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128</v>
      </c>
      <c r="H374">
        <v>126.07</v>
      </c>
      <c r="I374">
        <v>314394.88489135995</v>
      </c>
      <c r="J374">
        <v>28.165773011617514</v>
      </c>
      <c r="K374">
        <v>25.484131797048715</v>
      </c>
      <c r="L374">
        <v>19.799073878131651</v>
      </c>
      <c r="M374">
        <v>18.197746430354176</v>
      </c>
      <c r="N374">
        <v>4.9470000000000001</v>
      </c>
      <c r="O374">
        <v>9.4469026548672463</v>
      </c>
      <c r="P374">
        <v>2.3764575235980012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2.3764575273680011</v>
      </c>
      <c r="AH374" t="str">
        <f t="shared" si="134"/>
        <v xml:space="preserve"> </v>
      </c>
      <c r="AI374">
        <f t="shared" si="142"/>
        <v>153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-48.001766870777907</v>
      </c>
      <c r="AR374">
        <v>-54.907852480829057</v>
      </c>
      <c r="AS374">
        <v>1.5308955342270281</v>
      </c>
      <c r="AT374">
        <v>48.001766870777907</v>
      </c>
      <c r="AU374">
        <v>54.907852480829057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9</v>
      </c>
      <c r="F375">
        <v>21</v>
      </c>
      <c r="G375">
        <v>83</v>
      </c>
      <c r="H375">
        <v>75.44</v>
      </c>
      <c r="I375">
        <v>44102.224000000002</v>
      </c>
      <c r="J375">
        <v>14.250094446543255</v>
      </c>
      <c r="K375">
        <v>14.061509785647715</v>
      </c>
      <c r="L375" t="s">
        <v>1238</v>
      </c>
      <c r="M375" t="s">
        <v>1238</v>
      </c>
      <c r="N375">
        <v>5.2940000000000005</v>
      </c>
      <c r="O375">
        <v>5.7953637090327739</v>
      </c>
      <c r="P375">
        <v>2.9825026511134678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2.9825026548934677</v>
      </c>
      <c r="AH375" t="str">
        <f t="shared" si="134"/>
        <v xml:space="preserve"> </v>
      </c>
      <c r="AI375">
        <f t="shared" si="142"/>
        <v>96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25.120494463477073</v>
      </c>
      <c r="AR375" t="e">
        <v>#VALUE!</v>
      </c>
      <c r="AS375">
        <v>10.021208907741253</v>
      </c>
      <c r="AT375">
        <v>-25.120494463477073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216</v>
      </c>
      <c r="H376">
        <v>207.75</v>
      </c>
      <c r="I376">
        <v>26688.543502500001</v>
      </c>
      <c r="J376">
        <v>17.874042846081043</v>
      </c>
      <c r="K376">
        <v>19.367017805537429</v>
      </c>
      <c r="L376">
        <v>12.28475742285228</v>
      </c>
      <c r="M376">
        <v>12.469464039369738</v>
      </c>
      <c r="N376">
        <v>10.727</v>
      </c>
      <c r="O376">
        <v>-9.4767932489451425</v>
      </c>
      <c r="P376">
        <v>1.6548736462093863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6.0778512539726766</v>
      </c>
      <c r="AR376">
        <v>3.8841209272992172</v>
      </c>
      <c r="AS376">
        <v>3.971119133573997</v>
      </c>
      <c r="AT376">
        <v>-6.0778512539726766</v>
      </c>
      <c r="AU376">
        <v>-3.8841209272992172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4</v>
      </c>
      <c r="D377" s="2">
        <v>0</v>
      </c>
      <c r="E377">
        <v>13</v>
      </c>
      <c r="F377">
        <v>17</v>
      </c>
      <c r="G377">
        <v>43</v>
      </c>
      <c r="H377">
        <v>41.66</v>
      </c>
      <c r="I377">
        <v>11289.85587566</v>
      </c>
      <c r="J377">
        <v>11.597995545657014</v>
      </c>
      <c r="K377">
        <v>10.565559218868881</v>
      </c>
      <c r="L377">
        <v>8.8587852910138807</v>
      </c>
      <c r="M377">
        <v>8.4108234287303265</v>
      </c>
      <c r="N377">
        <v>3.5920000000000001</v>
      </c>
      <c r="O377">
        <v>-0.2222222222222224</v>
      </c>
      <c r="P377">
        <v>1.1233797407585215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-0.39056391876458108</v>
      </c>
      <c r="W377" s="37" t="str">
        <f t="shared" si="128"/>
        <v/>
      </c>
      <c r="X377" s="37">
        <f t="shared" si="129"/>
        <v>-0.30688909316337487</v>
      </c>
      <c r="Y377" t="str">
        <f t="shared" si="137"/>
        <v xml:space="preserve"> </v>
      </c>
      <c r="Z377" s="1">
        <f t="shared" si="130"/>
        <v>69</v>
      </c>
      <c r="AA377" t="str">
        <f t="shared" si="138"/>
        <v xml:space="preserve"> </v>
      </c>
      <c r="AB377" s="1">
        <f t="shared" si="131"/>
        <v>67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39.056391876458108</v>
      </c>
      <c r="AR377">
        <v>30.688909316337487</v>
      </c>
      <c r="AS377">
        <v>3.2165146423427826</v>
      </c>
      <c r="AT377">
        <v>-39.056391876458108</v>
      </c>
      <c r="AU377">
        <v>-30.688909316337487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3</v>
      </c>
      <c r="E378">
        <v>10</v>
      </c>
      <c r="F378">
        <v>15</v>
      </c>
      <c r="G378">
        <v>106.5</v>
      </c>
      <c r="H378">
        <v>109.08</v>
      </c>
      <c r="I378">
        <v>10325.285804520001</v>
      </c>
      <c r="J378">
        <v>14.271882768546382</v>
      </c>
      <c r="K378">
        <v>15.956699824458747</v>
      </c>
      <c r="L378">
        <v>8.5193249984279618</v>
      </c>
      <c r="M378">
        <v>9.173844813332968</v>
      </c>
      <c r="N378">
        <v>7.6429999999999998</v>
      </c>
      <c r="O378">
        <v>-4.8194271481942668</v>
      </c>
      <c r="P378">
        <v>2.9776310964429777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-0.33344844904571214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60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2.9776311002529776</v>
      </c>
      <c r="AH378" t="str">
        <f t="shared" si="134"/>
        <v xml:space="preserve"> </v>
      </c>
      <c r="AI378">
        <f t="shared" si="142"/>
        <v>98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25.00600407997926</v>
      </c>
      <c r="AR378">
        <v>33.344844904571211</v>
      </c>
      <c r="AS378">
        <v>-2.3652365236523587</v>
      </c>
      <c r="AT378">
        <v>-25.00600407997926</v>
      </c>
      <c r="AU378">
        <v>-33.344844904571211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101</v>
      </c>
      <c r="H379">
        <v>101.22</v>
      </c>
      <c r="I379">
        <v>11245.62408942</v>
      </c>
      <c r="J379">
        <v>24.839263803680979</v>
      </c>
      <c r="K379">
        <v>21.871218668971476</v>
      </c>
      <c r="L379">
        <v>20.717911214953268</v>
      </c>
      <c r="M379">
        <v>18.379226245419321</v>
      </c>
      <c r="N379">
        <v>4.0750000000000002</v>
      </c>
      <c r="O379">
        <v>12.880886426592806</v>
      </c>
      <c r="P379">
        <v>0.27662517289073307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-30.52206765984382</v>
      </c>
      <c r="AR379">
        <v>-62.096831091765601</v>
      </c>
      <c r="AS379">
        <v>-0.21734835012843234</v>
      </c>
      <c r="AT379">
        <v>30.52206765984382</v>
      </c>
      <c r="AU379">
        <v>62.096831091765601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13</v>
      </c>
      <c r="D380" s="2">
        <v>1</v>
      </c>
      <c r="E380">
        <v>3</v>
      </c>
      <c r="F380">
        <v>17</v>
      </c>
      <c r="G380">
        <v>95</v>
      </c>
      <c r="H380">
        <v>93.35</v>
      </c>
      <c r="I380">
        <v>58976.189248750001</v>
      </c>
      <c r="J380">
        <v>35.400075843761847</v>
      </c>
      <c r="K380">
        <v>39.255677039529012</v>
      </c>
      <c r="L380">
        <v>33.444246556599474</v>
      </c>
      <c r="M380">
        <v>28.693039820915637</v>
      </c>
      <c r="N380">
        <v>2.637</v>
      </c>
      <c r="O380">
        <v>-8.1184668989547077</v>
      </c>
      <c r="P380">
        <v>2.3867166577396897</v>
      </c>
      <c r="Q380" s="36">
        <f t="shared" si="122"/>
        <v>76.470588239124112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50</v>
      </c>
      <c r="AF380" t="str">
        <f t="shared" si="141"/>
        <v xml:space="preserve"> </v>
      </c>
      <c r="AG380">
        <f t="shared" si="133"/>
        <v>2.3867166615696895</v>
      </c>
      <c r="AH380" t="str">
        <f t="shared" si="134"/>
        <v xml:space="preserve"> </v>
      </c>
      <c r="AI380">
        <f t="shared" si="142"/>
        <v>152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>
        <v>-86.01562151605988</v>
      </c>
      <c r="AR380">
        <v>-161.66761353643037</v>
      </c>
      <c r="AS380">
        <v>1.7675415104445591</v>
      </c>
      <c r="AT380">
        <v>86.01562151605988</v>
      </c>
      <c r="AU380">
        <v>161.66761353643037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12</v>
      </c>
      <c r="D381" s="2">
        <v>1</v>
      </c>
      <c r="E381">
        <v>6</v>
      </c>
      <c r="F381">
        <v>19</v>
      </c>
      <c r="G381">
        <v>93</v>
      </c>
      <c r="H381">
        <v>88.56</v>
      </c>
      <c r="I381">
        <v>137788.25643576001</v>
      </c>
      <c r="J381">
        <v>17.080038572806171</v>
      </c>
      <c r="K381">
        <v>15.800178412132023</v>
      </c>
      <c r="L381">
        <v>12.88747938783634</v>
      </c>
      <c r="M381">
        <v>12.122043288178187</v>
      </c>
      <c r="N381">
        <v>5.1850000000000005</v>
      </c>
      <c r="O381">
        <v>1.6666666666666659</v>
      </c>
      <c r="P381">
        <v>5.4471544715447147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5.447154475384715</v>
      </c>
      <c r="AH381" t="str">
        <f t="shared" si="134"/>
        <v xml:space="preserve"> </v>
      </c>
      <c r="AI381">
        <f t="shared" si="142"/>
        <v>16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10.250079557423042</v>
      </c>
      <c r="AR381">
        <v>-0.83157263561184358</v>
      </c>
      <c r="AS381">
        <v>5.0135501355013545</v>
      </c>
      <c r="AT381">
        <v>-10.250079557423042</v>
      </c>
      <c r="AU381">
        <v>0.83157263561184358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8</v>
      </c>
      <c r="D382" s="2">
        <v>1</v>
      </c>
      <c r="E382">
        <v>17</v>
      </c>
      <c r="F382">
        <v>26</v>
      </c>
      <c r="G382">
        <v>162</v>
      </c>
      <c r="H382">
        <v>152.62</v>
      </c>
      <c r="I382">
        <v>66873.568279440005</v>
      </c>
      <c r="J382">
        <v>13.464490516100573</v>
      </c>
      <c r="K382">
        <v>12.901098901098901</v>
      </c>
      <c r="L382" t="s">
        <v>1238</v>
      </c>
      <c r="M382" t="s">
        <v>1238</v>
      </c>
      <c r="N382">
        <v>11.83</v>
      </c>
      <c r="O382">
        <v>3.8630377524143937</v>
      </c>
      <c r="P382">
        <v>3.1784825055693879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3.1784825094193878</v>
      </c>
      <c r="AH382" t="str">
        <f t="shared" si="134"/>
        <v xml:space="preserve"> </v>
      </c>
      <c r="AI382">
        <f t="shared" si="142"/>
        <v>78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29.2485817600049</v>
      </c>
      <c r="AR382" t="e">
        <v>#VALUE!</v>
      </c>
      <c r="AS382">
        <v>6.1459834884025621</v>
      </c>
      <c r="AT382">
        <v>-29.2485817600049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6</v>
      </c>
      <c r="D383" s="2">
        <v>2</v>
      </c>
      <c r="E383">
        <v>11</v>
      </c>
      <c r="F383">
        <v>19</v>
      </c>
      <c r="G383">
        <v>46</v>
      </c>
      <c r="H383">
        <v>46.71</v>
      </c>
      <c r="I383">
        <v>7851.6239365800002</v>
      </c>
      <c r="J383">
        <v>19.885057471264368</v>
      </c>
      <c r="K383">
        <v>18.281800391389432</v>
      </c>
      <c r="L383">
        <v>15.8469111555049</v>
      </c>
      <c r="M383">
        <v>14.691740345110929</v>
      </c>
      <c r="N383">
        <v>2.3490000000000002</v>
      </c>
      <c r="O383">
        <v>-4.255319148935701E-2</v>
      </c>
      <c r="P383">
        <v>1.6420466709484052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-4.4893615687445543</v>
      </c>
      <c r="AR383">
        <v>-23.986151608087567</v>
      </c>
      <c r="AS383">
        <v>-1.5200171269535434</v>
      </c>
      <c r="AT383">
        <v>4.4893615687445543</v>
      </c>
      <c r="AU383">
        <v>23.986151608087567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93</v>
      </c>
      <c r="H384">
        <v>93.24</v>
      </c>
      <c r="I384">
        <v>10481.18522976</v>
      </c>
      <c r="J384">
        <v>19.961464354527937</v>
      </c>
      <c r="K384">
        <v>19.20494335736354</v>
      </c>
      <c r="L384">
        <v>11.990672605790646</v>
      </c>
      <c r="M384">
        <v>10.731851162790697</v>
      </c>
      <c r="N384">
        <v>4.6710000000000003</v>
      </c>
      <c r="O384">
        <v>2.8854625550660842</v>
      </c>
      <c r="P384">
        <v>3.4202059202059201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3.4202059240759199</v>
      </c>
      <c r="AH384" t="str">
        <f t="shared" si="134"/>
        <v xml:space="preserve"> </v>
      </c>
      <c r="AI384">
        <f t="shared" si="142"/>
        <v>63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-4.8908543209382538</v>
      </c>
      <c r="AR384">
        <v>6.1850390277439331</v>
      </c>
      <c r="AS384">
        <v>-0.25740025740025319</v>
      </c>
      <c r="AT384">
        <v>4.8908543209382538</v>
      </c>
      <c r="AU384">
        <v>-6.1850390277439331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11</v>
      </c>
      <c r="D385" s="2">
        <v>2</v>
      </c>
      <c r="E385">
        <v>13</v>
      </c>
      <c r="F385">
        <v>26</v>
      </c>
      <c r="G385">
        <v>136.5</v>
      </c>
      <c r="H385">
        <v>127.41</v>
      </c>
      <c r="I385">
        <v>30127.77771351</v>
      </c>
      <c r="J385">
        <v>20.41826923076923</v>
      </c>
      <c r="K385">
        <v>18.76988803771361</v>
      </c>
      <c r="L385">
        <v>13.164720631749208</v>
      </c>
      <c r="M385">
        <v>12.393475974804238</v>
      </c>
      <c r="N385">
        <v>6.7880000000000003</v>
      </c>
      <c r="O385">
        <v>9.131832797427661</v>
      </c>
      <c r="P385">
        <v>1.6749077780394002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-7.291211973860201</v>
      </c>
      <c r="AR385">
        <v>-3.0007067061246895</v>
      </c>
      <c r="AS385">
        <v>7.1344478455380278</v>
      </c>
      <c r="AT385">
        <v>7.291211973860201</v>
      </c>
      <c r="AU385">
        <v>3.0007067061246895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1</v>
      </c>
      <c r="E386">
        <v>8</v>
      </c>
      <c r="F386">
        <v>14</v>
      </c>
      <c r="G386">
        <v>35</v>
      </c>
      <c r="H386">
        <v>35.96</v>
      </c>
      <c r="I386">
        <v>26000.268226280001</v>
      </c>
      <c r="J386">
        <v>14.804446274186907</v>
      </c>
      <c r="K386">
        <v>14.202211690363349</v>
      </c>
      <c r="L386">
        <v>11.505192638182738</v>
      </c>
      <c r="M386">
        <v>10.744249451617382</v>
      </c>
      <c r="N386">
        <v>2.4290000000000003</v>
      </c>
      <c r="O386">
        <v>1.2083333333333484</v>
      </c>
      <c r="P386">
        <v>4.6857619577308123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4.6857619616208126</v>
      </c>
      <c r="AH386" t="str">
        <f t="shared" si="134"/>
        <v xml:space="preserve"> </v>
      </c>
      <c r="AI386">
        <f t="shared" si="142"/>
        <v>25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22.207560033256946</v>
      </c>
      <c r="AR386">
        <v>9.9834318044721435</v>
      </c>
      <c r="AS386">
        <v>-2.6696329254727535</v>
      </c>
      <c r="AT386">
        <v>-22.207560033256946</v>
      </c>
      <c r="AU386">
        <v>-9.9834318044721435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54</v>
      </c>
      <c r="H387">
        <v>59.51</v>
      </c>
      <c r="I387">
        <v>8099.8818794299987</v>
      </c>
      <c r="J387">
        <v>14.948505400653103</v>
      </c>
      <c r="K387">
        <v>14.00235294117647</v>
      </c>
      <c r="L387">
        <v>12.368543846689789</v>
      </c>
      <c r="M387">
        <v>11.34723080445146</v>
      </c>
      <c r="N387">
        <v>3.9809999999999999</v>
      </c>
      <c r="O387">
        <v>-12.505494505494505</v>
      </c>
      <c r="P387">
        <v>1.3157452528986724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21.450577249860103</v>
      </c>
      <c r="AR387">
        <v>3.2285763769022036</v>
      </c>
      <c r="AS387">
        <v>-9.2589480759536222</v>
      </c>
      <c r="AT387">
        <v>-21.450577249860103</v>
      </c>
      <c r="AU387">
        <v>-3.2285763769022036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8</v>
      </c>
      <c r="D388" s="2">
        <v>1</v>
      </c>
      <c r="E388">
        <v>9</v>
      </c>
      <c r="F388">
        <v>18</v>
      </c>
      <c r="G388">
        <v>102</v>
      </c>
      <c r="H388">
        <v>95.39</v>
      </c>
      <c r="I388">
        <v>38346.78</v>
      </c>
      <c r="J388">
        <v>8.2775078097882666</v>
      </c>
      <c r="K388">
        <v>7.6624628484215602</v>
      </c>
      <c r="L388" t="s">
        <v>1238</v>
      </c>
      <c r="M388" t="s">
        <v>1238</v>
      </c>
      <c r="N388">
        <v>11.524000000000001</v>
      </c>
      <c r="O388">
        <v>-1.420017108639851</v>
      </c>
      <c r="P388">
        <v>4.5455498479924525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-0.56504450254924077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15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4.5455498519024529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56.50445025492408</v>
      </c>
      <c r="AR388" t="e">
        <v>#VALUE!</v>
      </c>
      <c r="AS388">
        <v>6.9294475311877601</v>
      </c>
      <c r="AT388">
        <v>-56.50445025492408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11</v>
      </c>
      <c r="F389">
        <v>17</v>
      </c>
      <c r="G389">
        <v>216</v>
      </c>
      <c r="H389">
        <v>220.02</v>
      </c>
      <c r="I389">
        <v>38433.202729920005</v>
      </c>
      <c r="J389">
        <v>29.285238919206709</v>
      </c>
      <c r="K389">
        <v>28.700756587529352</v>
      </c>
      <c r="L389">
        <v>21.869023812492209</v>
      </c>
      <c r="M389">
        <v>21.573169351863239</v>
      </c>
      <c r="N389">
        <v>7.5129999999999999</v>
      </c>
      <c r="O389">
        <v>-2.2126773395808921</v>
      </c>
      <c r="P389">
        <v>3.7264794109626393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3.7264794148826392</v>
      </c>
      <c r="AH389" t="str">
        <f t="shared" si="134"/>
        <v xml:space="preserve"> </v>
      </c>
      <c r="AI389">
        <f t="shared" si="142"/>
        <v>52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-53.884187786634222</v>
      </c>
      <c r="AR389">
        <v>-71.103130151305919</v>
      </c>
      <c r="AS389">
        <v>-1.8271066266703051</v>
      </c>
      <c r="AT389">
        <v>53.884187786634222</v>
      </c>
      <c r="AU389">
        <v>71.103130151305919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14</v>
      </c>
      <c r="D390" s="2">
        <v>0</v>
      </c>
      <c r="E390">
        <v>8</v>
      </c>
      <c r="F390">
        <v>22</v>
      </c>
      <c r="G390">
        <v>125</v>
      </c>
      <c r="H390">
        <v>103.79</v>
      </c>
      <c r="I390">
        <v>46119.872813040005</v>
      </c>
      <c r="J390">
        <v>12.407650926479379</v>
      </c>
      <c r="K390">
        <v>10.05230024213075</v>
      </c>
      <c r="L390">
        <v>8.3718452687678671</v>
      </c>
      <c r="M390">
        <v>7.1410673305344625</v>
      </c>
      <c r="N390">
        <v>8.3650000000000002</v>
      </c>
      <c r="O390">
        <v>-28.565328778821524</v>
      </c>
      <c r="P390">
        <v>3.7045958184796222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0.20435495142012428</v>
      </c>
      <c r="T390" s="37" t="str">
        <f t="shared" si="125"/>
        <v/>
      </c>
      <c r="U390" s="37" t="str">
        <f t="shared" si="126"/>
        <v/>
      </c>
      <c r="V390" s="37">
        <f t="shared" si="127"/>
        <v>-0.34801922209720537</v>
      </c>
      <c r="W390" s="37" t="str">
        <f t="shared" si="128"/>
        <v/>
      </c>
      <c r="X390" s="37">
        <f t="shared" si="129"/>
        <v>-0.3449872555306619</v>
      </c>
      <c r="Y390" t="str">
        <f t="shared" si="137"/>
        <v xml:space="preserve"> </v>
      </c>
      <c r="Z390" s="1">
        <f t="shared" si="130"/>
        <v>82</v>
      </c>
      <c r="AA390" t="str">
        <f t="shared" si="138"/>
        <v xml:space="preserve"> </v>
      </c>
      <c r="AB390" s="1">
        <f t="shared" si="131"/>
        <v>48</v>
      </c>
      <c r="AC390">
        <f t="shared" si="139"/>
        <v>13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3.704595822409622</v>
      </c>
      <c r="AH390" t="str">
        <f t="shared" si="134"/>
        <v xml:space="preserve"> </v>
      </c>
      <c r="AI390">
        <f t="shared" si="142"/>
        <v>55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34.801922209720537</v>
      </c>
      <c r="AR390">
        <v>34.498725553066187</v>
      </c>
      <c r="AS390">
        <v>20.435494749012427</v>
      </c>
      <c r="AT390">
        <v>-34.801922209720537</v>
      </c>
      <c r="AU390">
        <v>-34.498725553066187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13</v>
      </c>
      <c r="D391" s="2">
        <v>1</v>
      </c>
      <c r="E391">
        <v>5</v>
      </c>
      <c r="F391">
        <v>19</v>
      </c>
      <c r="G391">
        <v>114.5</v>
      </c>
      <c r="H391">
        <v>99.39</v>
      </c>
      <c r="I391">
        <v>7251.3271266299998</v>
      </c>
      <c r="J391">
        <v>10.457702020202021</v>
      </c>
      <c r="K391">
        <v>10.49746514575412</v>
      </c>
      <c r="L391">
        <v>9.1060652939748739</v>
      </c>
      <c r="M391">
        <v>9.3495437898089175</v>
      </c>
      <c r="N391">
        <v>9.468</v>
      </c>
      <c r="O391">
        <v>-1.3749999999999967</v>
      </c>
      <c r="P391">
        <v>0.15192675319448637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0.15202737087832385</v>
      </c>
      <c r="T391" s="37" t="str">
        <f t="shared" si="125"/>
        <v/>
      </c>
      <c r="U391" s="37" t="str">
        <f t="shared" si="126"/>
        <v/>
      </c>
      <c r="V391" s="37">
        <f t="shared" si="127"/>
        <v>-0.45048254995181569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42</v>
      </c>
      <c r="AA391" t="str">
        <f t="shared" si="138"/>
        <v xml:space="preserve"> </v>
      </c>
      <c r="AB391" s="1" t="str">
        <f t="shared" si="131"/>
        <v xml:space="preserve"> </v>
      </c>
      <c r="AC391">
        <f t="shared" si="139"/>
        <v>35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45.048254995181566</v>
      </c>
      <c r="AR391">
        <v>28.754191841372677</v>
      </c>
      <c r="AS391">
        <v>15.202736693832385</v>
      </c>
      <c r="AT391">
        <v>-45.048254995181566</v>
      </c>
      <c r="AU391">
        <v>-28.754191841372677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49.5</v>
      </c>
      <c r="H392">
        <v>40.93</v>
      </c>
      <c r="I392">
        <v>5843.9728754200005</v>
      </c>
      <c r="J392">
        <v>12.87511796162315</v>
      </c>
      <c r="K392">
        <v>10.661630632977339</v>
      </c>
      <c r="L392">
        <v>8.8752720366439508</v>
      </c>
      <c r="M392">
        <v>7.4239624402966866</v>
      </c>
      <c r="N392">
        <v>3.1790000000000003</v>
      </c>
      <c r="O392">
        <v>13.131672597864776</v>
      </c>
      <c r="P392">
        <v>0.37136574639628633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0.2093818754379061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-0.32345538458896972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-0.30559917103081857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32.345538458896975</v>
      </c>
      <c r="AR392">
        <v>30.559917103081858</v>
      </c>
      <c r="AS392">
        <v>20.938187148790611</v>
      </c>
      <c r="AT392">
        <v>-32.345538458896975</v>
      </c>
      <c r="AU392">
        <v>-30.559917103081858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5</v>
      </c>
      <c r="F393">
        <v>38</v>
      </c>
      <c r="G393">
        <v>180</v>
      </c>
      <c r="H393">
        <v>146.99</v>
      </c>
      <c r="I393">
        <v>24348.383003729999</v>
      </c>
      <c r="J393">
        <v>18.670138447859774</v>
      </c>
      <c r="K393">
        <v>16.087337200394003</v>
      </c>
      <c r="L393">
        <v>7.5264655551614048</v>
      </c>
      <c r="M393">
        <v>6.431609030943835</v>
      </c>
      <c r="N393">
        <v>7.8730000000000002</v>
      </c>
      <c r="O393">
        <v>24.770206022187001</v>
      </c>
      <c r="P393">
        <v>1.2204911898768622</v>
      </c>
      <c r="Q393" s="36">
        <f t="shared" si="146"/>
        <v>86.842105267117887</v>
      </c>
      <c r="R393" t="str">
        <f t="shared" si="147"/>
        <v xml:space="preserve"> </v>
      </c>
      <c r="S393" s="37">
        <f t="shared" si="148"/>
        <v>0.2245731041708986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-0.4111297209670266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1.8946337149863046</v>
      </c>
      <c r="AR393">
        <v>41.112972096702663</v>
      </c>
      <c r="AS393">
        <v>22.45731002108986</v>
      </c>
      <c r="AT393">
        <v>-1.8946337149863046</v>
      </c>
      <c r="AU393">
        <v>-41.112972096702663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6</v>
      </c>
      <c r="F394">
        <v>44</v>
      </c>
      <c r="G394">
        <v>129</v>
      </c>
      <c r="H394">
        <v>115.4</v>
      </c>
      <c r="I394">
        <v>135501.80861459998</v>
      </c>
      <c r="J394">
        <v>37.663185378590079</v>
      </c>
      <c r="K394">
        <v>33.199079401611051</v>
      </c>
      <c r="L394">
        <v>28.180623167145928</v>
      </c>
      <c r="M394">
        <v>24.13770311896635</v>
      </c>
      <c r="N394">
        <v>3.0640000000000001</v>
      </c>
      <c r="O394">
        <v>26.611570247933891</v>
      </c>
      <c r="P394">
        <v>0</v>
      </c>
      <c r="Q394" s="36">
        <f t="shared" si="146"/>
        <v>84.090909094879095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-97.907509220989141</v>
      </c>
      <c r="AR394">
        <v>-120.48505113240266</v>
      </c>
      <c r="AS394">
        <v>11.785095320623906</v>
      </c>
      <c r="AT394">
        <v>97.907509220989141</v>
      </c>
      <c r="AU394">
        <v>120.48505113240266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19</v>
      </c>
      <c r="D395" s="2">
        <v>1</v>
      </c>
      <c r="E395">
        <v>12</v>
      </c>
      <c r="F395">
        <v>32</v>
      </c>
      <c r="G395">
        <v>100</v>
      </c>
      <c r="H395">
        <v>91.79</v>
      </c>
      <c r="I395">
        <v>104809.93997477001</v>
      </c>
      <c r="J395">
        <v>26.598087510866417</v>
      </c>
      <c r="K395">
        <v>22.070209184900218</v>
      </c>
      <c r="L395">
        <v>17.873455803608206</v>
      </c>
      <c r="M395">
        <v>15.780713953217735</v>
      </c>
      <c r="N395">
        <v>4.1589999999999998</v>
      </c>
      <c r="O395">
        <v>17.485875706214681</v>
      </c>
      <c r="P395">
        <v>2.7846170606819913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2.7846170646619912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-39.76410110839457</v>
      </c>
      <c r="AR395">
        <v>-39.841826541496353</v>
      </c>
      <c r="AS395">
        <v>8.9443294476522439</v>
      </c>
      <c r="AT395">
        <v>39.76410110839457</v>
      </c>
      <c r="AU395">
        <v>39.841826541496353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12</v>
      </c>
      <c r="D396" s="2">
        <v>1</v>
      </c>
      <c r="E396">
        <v>11</v>
      </c>
      <c r="F396">
        <v>24</v>
      </c>
      <c r="G396">
        <v>107.5</v>
      </c>
      <c r="H396">
        <v>113.8</v>
      </c>
      <c r="I396">
        <v>13220.6161078</v>
      </c>
      <c r="J396">
        <v>20.292439372325248</v>
      </c>
      <c r="K396">
        <v>19.94042404065183</v>
      </c>
      <c r="L396">
        <v>13.404967767142018</v>
      </c>
      <c r="M396">
        <v>13.389274146341462</v>
      </c>
      <c r="N396">
        <v>5.7069999999999999</v>
      </c>
      <c r="O396">
        <v>-1.2629757785467197</v>
      </c>
      <c r="P396">
        <v>0.21968365553602812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-6.630017929332177</v>
      </c>
      <c r="AR396">
        <v>-4.8803990613048409</v>
      </c>
      <c r="AS396">
        <v>-5.5360281195079075</v>
      </c>
      <c r="AT396">
        <v>6.630017929332177</v>
      </c>
      <c r="AU396">
        <v>4.8803990613048409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17</v>
      </c>
      <c r="D397" s="2">
        <v>0</v>
      </c>
      <c r="E397">
        <v>4</v>
      </c>
      <c r="F397">
        <v>21</v>
      </c>
      <c r="G397">
        <v>144.5</v>
      </c>
      <c r="H397">
        <v>134.05000000000001</v>
      </c>
      <c r="I397">
        <v>28101.058070400002</v>
      </c>
      <c r="J397">
        <v>14.039589442815251</v>
      </c>
      <c r="K397">
        <v>12.646226415094342</v>
      </c>
      <c r="L397">
        <v>11.707091022405001</v>
      </c>
      <c r="M397">
        <v>10.584978713418927</v>
      </c>
      <c r="N397">
        <v>9.548</v>
      </c>
      <c r="O397">
        <v>7.765237020316035</v>
      </c>
      <c r="P397">
        <v>2.2916822081312942</v>
      </c>
      <c r="Q397" s="36">
        <f t="shared" si="146"/>
        <v>80.952380956380949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2.2916822121312941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26.22662822639683</v>
      </c>
      <c r="AR397">
        <v>8.4037798817746641</v>
      </c>
      <c r="AS397">
        <v>7.7955986572174396</v>
      </c>
      <c r="AT397">
        <v>-26.22662822639683</v>
      </c>
      <c r="AU397">
        <v>-8.4037798817746641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2</v>
      </c>
      <c r="D398" s="2">
        <v>0</v>
      </c>
      <c r="E398">
        <v>8</v>
      </c>
      <c r="F398">
        <v>10</v>
      </c>
      <c r="G398">
        <v>267</v>
      </c>
      <c r="H398">
        <v>277.43</v>
      </c>
      <c r="I398">
        <v>11314.18577104</v>
      </c>
      <c r="J398">
        <v>11.865109913608759</v>
      </c>
      <c r="K398">
        <v>11.424865131985339</v>
      </c>
      <c r="L398" t="s">
        <v>1238</v>
      </c>
      <c r="M398" t="s">
        <v>1238</v>
      </c>
      <c r="N398">
        <v>23.382000000000001</v>
      </c>
      <c r="O398">
        <v>402.83870967741933</v>
      </c>
      <c r="P398">
        <v>2.2052409616840287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-0.37652794737578843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2.2052409656940286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37.652794737578844</v>
      </c>
      <c r="AR398" t="e">
        <v>#VALUE!</v>
      </c>
      <c r="AS398">
        <v>-3.7595069026421069</v>
      </c>
      <c r="AT398">
        <v>-37.652794737578844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8</v>
      </c>
      <c r="F399">
        <v>20</v>
      </c>
      <c r="G399">
        <v>71</v>
      </c>
      <c r="H399">
        <v>63.25</v>
      </c>
      <c r="I399">
        <v>10608.90346175</v>
      </c>
      <c r="J399">
        <v>30.838615309605068</v>
      </c>
      <c r="K399">
        <v>30.674102812803106</v>
      </c>
      <c r="L399">
        <v>18.989827475215655</v>
      </c>
      <c r="M399">
        <v>18.984938859570086</v>
      </c>
      <c r="N399">
        <v>2.0510000000000002</v>
      </c>
      <c r="O399">
        <v>50.366568914956012</v>
      </c>
      <c r="P399">
        <v>3.7754940711462446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3.7754940751662445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>
        <f t="shared" si="159"/>
        <v>50.366568918976014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-62.046663934527643</v>
      </c>
      <c r="AR399">
        <v>-48.576312774721231</v>
      </c>
      <c r="AS399">
        <v>12.252964426877465</v>
      </c>
      <c r="AT399">
        <v>62.046663934527643</v>
      </c>
      <c r="AU399">
        <v>48.576312774721231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8</v>
      </c>
      <c r="D400" s="2">
        <v>0</v>
      </c>
      <c r="E400">
        <v>16</v>
      </c>
      <c r="F400">
        <v>24</v>
      </c>
      <c r="G400">
        <v>392</v>
      </c>
      <c r="H400">
        <v>385.57</v>
      </c>
      <c r="I400">
        <v>42333.952725479998</v>
      </c>
      <c r="J400">
        <v>16.10097298200192</v>
      </c>
      <c r="K400">
        <v>14.879978388391478</v>
      </c>
      <c r="L400">
        <v>10.591674664381605</v>
      </c>
      <c r="M400">
        <v>9.4924874564816708</v>
      </c>
      <c r="N400">
        <v>23.946999999999999</v>
      </c>
      <c r="O400">
        <v>4.8467600700525368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15.394743517529619</v>
      </c>
      <c r="AR400">
        <v>17.130791746417341</v>
      </c>
      <c r="AS400">
        <v>1.6676608657312464</v>
      </c>
      <c r="AT400">
        <v>-15.394743517529619</v>
      </c>
      <c r="AU400">
        <v>-17.130791746417341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2</v>
      </c>
      <c r="E401">
        <v>13</v>
      </c>
      <c r="F401">
        <v>28</v>
      </c>
      <c r="G401">
        <v>18</v>
      </c>
      <c r="H401">
        <v>16.649999999999999</v>
      </c>
      <c r="I401">
        <v>16061.240865149999</v>
      </c>
      <c r="J401">
        <v>10.896596858638743</v>
      </c>
      <c r="K401">
        <v>10.258780036968576</v>
      </c>
      <c r="L401" t="s">
        <v>1238</v>
      </c>
      <c r="M401" t="s">
        <v>1238</v>
      </c>
      <c r="N401">
        <v>1.528</v>
      </c>
      <c r="O401">
        <v>6.111111111111116</v>
      </c>
      <c r="P401">
        <v>3.9639639639639643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-0.42742008632537565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3.9639639680039642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42.742008632537562</v>
      </c>
      <c r="AR401" t="e">
        <v>#VALUE!</v>
      </c>
      <c r="AS401">
        <v>8.1081081081081141</v>
      </c>
      <c r="AT401">
        <v>-42.742008632537562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64</v>
      </c>
      <c r="H402">
        <v>63.48</v>
      </c>
      <c r="I402">
        <v>7369.81235844</v>
      </c>
      <c r="J402">
        <v>16.239447429009974</v>
      </c>
      <c r="K402">
        <v>15.329630524028012</v>
      </c>
      <c r="L402">
        <v>10.610491494752081</v>
      </c>
      <c r="M402">
        <v>10.212531717356379</v>
      </c>
      <c r="N402">
        <v>3.9090000000000003</v>
      </c>
      <c r="O402">
        <v>8.2825484764543038</v>
      </c>
      <c r="P402">
        <v>2.0494643982356648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2.0494644022856647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14.66710636675117</v>
      </c>
      <c r="AR402">
        <v>16.983568962102868</v>
      </c>
      <c r="AS402">
        <v>0.81915563957153381</v>
      </c>
      <c r="AT402">
        <v>-14.66710636675117</v>
      </c>
      <c r="AU402">
        <v>-16.983568962102868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103.5</v>
      </c>
      <c r="H403">
        <v>95.38</v>
      </c>
      <c r="I403">
        <v>13277.51081948</v>
      </c>
      <c r="J403">
        <v>13.067543499109465</v>
      </c>
      <c r="K403">
        <v>12.071889634223515</v>
      </c>
      <c r="L403">
        <v>6.9746356898517679</v>
      </c>
      <c r="M403">
        <v>7.6811480365952196</v>
      </c>
      <c r="N403">
        <v>7.9009999999999998</v>
      </c>
      <c r="O403">
        <v>10.1952580195258</v>
      </c>
      <c r="P403">
        <v>1.5191864122457539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-0.31334406276326054</v>
      </c>
      <c r="W403" s="37" t="str">
        <f t="shared" si="152"/>
        <v/>
      </c>
      <c r="X403" s="37">
        <f t="shared" si="153"/>
        <v>-0.45430486132766634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31.334406276326053</v>
      </c>
      <c r="AR403">
        <v>45.430486132766632</v>
      </c>
      <c r="AS403">
        <v>8.5133151604109827</v>
      </c>
      <c r="AT403">
        <v>-31.334406276326053</v>
      </c>
      <c r="AU403">
        <v>-45.430486132766632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2</v>
      </c>
      <c r="E404">
        <v>7</v>
      </c>
      <c r="F404">
        <v>19</v>
      </c>
      <c r="G404">
        <v>130</v>
      </c>
      <c r="H404">
        <v>120.31</v>
      </c>
      <c r="I404">
        <v>8977.1005277200002</v>
      </c>
      <c r="J404">
        <v>17.104065965311346</v>
      </c>
      <c r="K404">
        <v>15.545936167463497</v>
      </c>
      <c r="L404">
        <v>10.228639616188623</v>
      </c>
      <c r="M404">
        <v>9.806690856540861</v>
      </c>
      <c r="N404">
        <v>7.7389999999999999</v>
      </c>
      <c r="O404">
        <v>7.6356050069540951</v>
      </c>
      <c r="P404">
        <v>2.2641509433962268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2.2641509474662267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10.123823603340165</v>
      </c>
      <c r="AR404">
        <v>19.971176101615061</v>
      </c>
      <c r="AS404">
        <v>8.0541933338874614</v>
      </c>
      <c r="AT404">
        <v>-10.123823603340165</v>
      </c>
      <c r="AU404">
        <v>-19.971176101615061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5</v>
      </c>
      <c r="D405" s="2">
        <v>2</v>
      </c>
      <c r="E405">
        <v>4</v>
      </c>
      <c r="F405">
        <v>11</v>
      </c>
      <c r="G405">
        <v>146</v>
      </c>
      <c r="H405">
        <v>160.72999999999999</v>
      </c>
      <c r="I405">
        <v>23110.743549790001</v>
      </c>
      <c r="J405" t="s">
        <v>1238</v>
      </c>
      <c r="K405">
        <v>39.578921447919228</v>
      </c>
      <c r="L405">
        <v>31.227406858798904</v>
      </c>
      <c r="M405">
        <v>26.113120120116886</v>
      </c>
      <c r="N405">
        <v>4.0609999999999999</v>
      </c>
      <c r="O405">
        <v>11.56593406593406</v>
      </c>
      <c r="P405">
        <v>0.99483606047408712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-144.32307111013873</v>
      </c>
      <c r="AS405">
        <v>-9.1644372550239499</v>
      </c>
      <c r="AT405" t="e">
        <v>#VALUE!</v>
      </c>
      <c r="AU405">
        <v>144.32307111013873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18</v>
      </c>
      <c r="F406">
        <v>26</v>
      </c>
      <c r="G406">
        <v>197</v>
      </c>
      <c r="H406">
        <v>205.26</v>
      </c>
      <c r="I406">
        <v>23778.930512039999</v>
      </c>
      <c r="J406">
        <v>23.875770617657324</v>
      </c>
      <c r="K406">
        <v>23.187980117487573</v>
      </c>
      <c r="L406">
        <v>16.686428239789699</v>
      </c>
      <c r="M406">
        <v>16.584322802237018</v>
      </c>
      <c r="N406">
        <v>8.8520000000000003</v>
      </c>
      <c r="O406">
        <v>2.0991926182237646</v>
      </c>
      <c r="P406">
        <v>1.9843125791678851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-25.45923150616758</v>
      </c>
      <c r="AR406">
        <v>-30.554528969978477</v>
      </c>
      <c r="AS406">
        <v>-4.0241644743252429</v>
      </c>
      <c r="AT406">
        <v>25.45923150616758</v>
      </c>
      <c r="AU406">
        <v>30.554528969978477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35.5</v>
      </c>
      <c r="H407">
        <v>35.64</v>
      </c>
      <c r="I407">
        <v>11670.02311464</v>
      </c>
      <c r="J407" t="s">
        <v>1238</v>
      </c>
      <c r="K407" t="s">
        <v>1238</v>
      </c>
      <c r="L407">
        <v>29.961130111524167</v>
      </c>
      <c r="M407">
        <v>27.400988213961924</v>
      </c>
      <c r="N407">
        <v>0.73</v>
      </c>
      <c r="O407">
        <v>3.3994334277620428</v>
      </c>
      <c r="P407">
        <v>1.3888888888888888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-134.41572833369725</v>
      </c>
      <c r="AS407">
        <v>-0.39281705948372991</v>
      </c>
      <c r="AT407" t="e">
        <v>#VALUE!</v>
      </c>
      <c r="AU407">
        <v>134.41572833369725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389</v>
      </c>
      <c r="H408">
        <v>375.7</v>
      </c>
      <c r="I408">
        <v>39094.567306599994</v>
      </c>
      <c r="J408">
        <v>28.893332307928937</v>
      </c>
      <c r="K408">
        <v>27.401356575012763</v>
      </c>
      <c r="L408">
        <v>23.649182572343065</v>
      </c>
      <c r="M408">
        <v>21.558530392530489</v>
      </c>
      <c r="N408">
        <v>13.003</v>
      </c>
      <c r="O408">
        <v>10.101608806096525</v>
      </c>
      <c r="P408">
        <v>0.55230236891136553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-51.824848925473724</v>
      </c>
      <c r="AR408">
        <v>-85.031083158643966</v>
      </c>
      <c r="AS408">
        <v>3.5400585573595933</v>
      </c>
      <c r="AT408">
        <v>51.824848925473724</v>
      </c>
      <c r="AU408">
        <v>85.031083158643966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13</v>
      </c>
      <c r="D409" s="2">
        <v>2</v>
      </c>
      <c r="E409">
        <v>11</v>
      </c>
      <c r="F409">
        <v>26</v>
      </c>
      <c r="G409">
        <v>120</v>
      </c>
      <c r="H409">
        <v>118.05</v>
      </c>
      <c r="I409">
        <v>42366.060473099998</v>
      </c>
      <c r="J409">
        <v>28.187679083094558</v>
      </c>
      <c r="K409">
        <v>25.718954248366014</v>
      </c>
      <c r="L409">
        <v>18.825048550477124</v>
      </c>
      <c r="M409">
        <v>17.847839724190035</v>
      </c>
      <c r="N409">
        <v>4.59</v>
      </c>
      <c r="O409">
        <v>7.7464788732394387</v>
      </c>
      <c r="P409">
        <v>0.86234646336298182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-48.116875988587758</v>
      </c>
      <c r="AR409">
        <v>-47.287083312653344</v>
      </c>
      <c r="AS409">
        <v>1.6518424396442244</v>
      </c>
      <c r="AT409">
        <v>48.116875988587758</v>
      </c>
      <c r="AU409">
        <v>47.287083312653344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8</v>
      </c>
      <c r="F410">
        <v>14</v>
      </c>
      <c r="G410">
        <v>95.5</v>
      </c>
      <c r="H410">
        <v>93.52</v>
      </c>
      <c r="I410">
        <v>29846.414401439997</v>
      </c>
      <c r="J410">
        <v>28.41689456092373</v>
      </c>
      <c r="K410">
        <v>26.796561604584525</v>
      </c>
      <c r="L410">
        <v>13.301640399771347</v>
      </c>
      <c r="M410">
        <v>12.594559793036879</v>
      </c>
      <c r="N410">
        <v>3.2909999999999999</v>
      </c>
      <c r="O410">
        <v>6.5048543689320404</v>
      </c>
      <c r="P410">
        <v>1.7750213857998289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-49.321327068231646</v>
      </c>
      <c r="AR410">
        <v>-4.0719662689222114</v>
      </c>
      <c r="AS410">
        <v>2.117194183062443</v>
      </c>
      <c r="AT410">
        <v>49.321327068231646</v>
      </c>
      <c r="AU410">
        <v>4.0719662689222114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11</v>
      </c>
      <c r="D411" s="2">
        <v>0</v>
      </c>
      <c r="E411">
        <v>7</v>
      </c>
      <c r="F411">
        <v>18</v>
      </c>
      <c r="G411">
        <v>235</v>
      </c>
      <c r="H411">
        <v>232.31</v>
      </c>
      <c r="I411">
        <v>64693.456489999997</v>
      </c>
      <c r="J411">
        <v>19.54484267205115</v>
      </c>
      <c r="K411">
        <v>17.886510625192486</v>
      </c>
      <c r="L411">
        <v>13.086979247808205</v>
      </c>
      <c r="M411">
        <v>12.09345444339967</v>
      </c>
      <c r="N411">
        <v>11.886000000000001</v>
      </c>
      <c r="O411">
        <v>17.103448275862075</v>
      </c>
      <c r="P411">
        <v>1.7614394558994448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-2.7016459829385164</v>
      </c>
      <c r="AR411">
        <v>-2.3924585168753065</v>
      </c>
      <c r="AS411">
        <v>1.1579355171968508</v>
      </c>
      <c r="AT411">
        <v>2.7016459829385164</v>
      </c>
      <c r="AU411">
        <v>2.3924585168753065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255</v>
      </c>
      <c r="H412">
        <v>250.73</v>
      </c>
      <c r="I412">
        <v>28232.450735839997</v>
      </c>
      <c r="J412" t="s">
        <v>1238</v>
      </c>
      <c r="K412" t="s">
        <v>1238</v>
      </c>
      <c r="L412">
        <v>28.694882712539098</v>
      </c>
      <c r="M412">
        <v>26.769204907161807</v>
      </c>
      <c r="N412">
        <v>1.119</v>
      </c>
      <c r="O412">
        <v>46.657929226736563</v>
      </c>
      <c r="P412">
        <v>0.70075379890719114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-124.50861517812362</v>
      </c>
      <c r="AS412">
        <v>1.7030271606907954</v>
      </c>
      <c r="AT412" t="e">
        <v>#VALUE!</v>
      </c>
      <c r="AU412">
        <v>124.50861517812362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15</v>
      </c>
      <c r="D413" s="2">
        <v>1</v>
      </c>
      <c r="E413">
        <v>16</v>
      </c>
      <c r="F413">
        <v>32</v>
      </c>
      <c r="G413">
        <v>95</v>
      </c>
      <c r="H413">
        <v>92.58</v>
      </c>
      <c r="I413">
        <v>109336.98</v>
      </c>
      <c r="J413">
        <v>32.771681415929201</v>
      </c>
      <c r="K413">
        <v>30.314341846758346</v>
      </c>
      <c r="L413">
        <v>20.661008645654505</v>
      </c>
      <c r="M413">
        <v>18.583557852150747</v>
      </c>
      <c r="N413">
        <v>3.0540000000000003</v>
      </c>
      <c r="O413">
        <v>7.91519434628976</v>
      </c>
      <c r="P413">
        <v>1.7822423849643552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-72.20428322287384</v>
      </c>
      <c r="AR413">
        <v>-61.65162568140299</v>
      </c>
      <c r="AS413">
        <v>2.6139554979477175</v>
      </c>
      <c r="AT413">
        <v>72.20428322287384</v>
      </c>
      <c r="AU413">
        <v>61.65162568140299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8</v>
      </c>
      <c r="F414">
        <v>18</v>
      </c>
      <c r="G414">
        <v>55</v>
      </c>
      <c r="H414">
        <v>49</v>
      </c>
      <c r="I414">
        <v>62944.387953999998</v>
      </c>
      <c r="J414">
        <v>18.17507418397626</v>
      </c>
      <c r="K414">
        <v>18.781142200076658</v>
      </c>
      <c r="L414">
        <v>10.55759981695458</v>
      </c>
      <c r="M414">
        <v>11.51055795775819</v>
      </c>
      <c r="N414">
        <v>2.609</v>
      </c>
      <c r="O414">
        <v>-2.3212280044927094</v>
      </c>
      <c r="P414">
        <v>1.5306122448979591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4.4960317216775847</v>
      </c>
      <c r="AR414">
        <v>17.397393177929878</v>
      </c>
      <c r="AS414">
        <v>12.244897959183664</v>
      </c>
      <c r="AT414">
        <v>-4.4960317216775847</v>
      </c>
      <c r="AU414">
        <v>-17.397393177929878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8</v>
      </c>
      <c r="F415">
        <v>16</v>
      </c>
      <c r="G415">
        <v>44</v>
      </c>
      <c r="H415">
        <v>39.74</v>
      </c>
      <c r="I415">
        <v>6140.4556268199995</v>
      </c>
      <c r="J415">
        <v>14.336219336219335</v>
      </c>
      <c r="K415">
        <v>13.286526245402875</v>
      </c>
      <c r="L415">
        <v>10.395120318058172</v>
      </c>
      <c r="M415">
        <v>9.7465724936237006</v>
      </c>
      <c r="N415">
        <v>2.7720000000000002</v>
      </c>
      <c r="O415">
        <v>10.88000000000001</v>
      </c>
      <c r="P415">
        <v>1.668344237544036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24.667936820611981</v>
      </c>
      <c r="AR415">
        <v>18.668631944001845</v>
      </c>
      <c r="AS415">
        <v>10.719677906391546</v>
      </c>
      <c r="AT415">
        <v>-24.667936820611981</v>
      </c>
      <c r="AU415">
        <v>-18.668631944001845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14</v>
      </c>
      <c r="F416">
        <v>28</v>
      </c>
      <c r="G416">
        <v>624.5</v>
      </c>
      <c r="H416">
        <v>584.98</v>
      </c>
      <c r="I416">
        <v>53999.059215200003</v>
      </c>
      <c r="J416">
        <v>27.60251026282263</v>
      </c>
      <c r="K416">
        <v>24.055432190147215</v>
      </c>
      <c r="L416">
        <v>20.940207269074438</v>
      </c>
      <c r="M416">
        <v>18.570460976412519</v>
      </c>
      <c r="N416">
        <v>21.193000000000001</v>
      </c>
      <c r="O416">
        <v>14.371289800323799</v>
      </c>
      <c r="P416">
        <v>0.88464562891039011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-45.042008514429988</v>
      </c>
      <c r="AR416">
        <v>-63.83607427914049</v>
      </c>
      <c r="AS416">
        <v>6.7557865226161473</v>
      </c>
      <c r="AT416">
        <v>45.042008514429988</v>
      </c>
      <c r="AU416">
        <v>63.83607427914049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267.5</v>
      </c>
      <c r="H417">
        <v>252.3</v>
      </c>
      <c r="I417">
        <v>13010.608923000002</v>
      </c>
      <c r="J417">
        <v>11.841734722613348</v>
      </c>
      <c r="K417">
        <v>12.981066062975922</v>
      </c>
      <c r="L417" t="s">
        <v>1238</v>
      </c>
      <c r="M417" t="s">
        <v>1238</v>
      </c>
      <c r="N417">
        <v>21.306000000000001</v>
      </c>
      <c r="O417">
        <v>17.641212522776215</v>
      </c>
      <c r="P417">
        <v>1.8232263178755446E-2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-0.37775623589704999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37.775623589704999</v>
      </c>
      <c r="AR417" t="e">
        <v>#VALUE!</v>
      </c>
      <c r="AS417">
        <v>6.0245739199365822</v>
      </c>
      <c r="AT417">
        <v>-37.775623589704999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11</v>
      </c>
      <c r="F418">
        <v>16</v>
      </c>
      <c r="G418">
        <v>106.5</v>
      </c>
      <c r="H418">
        <v>104.99</v>
      </c>
      <c r="I418">
        <v>11974.780281109999</v>
      </c>
      <c r="J418">
        <v>12.952134221564274</v>
      </c>
      <c r="K418">
        <v>12.896450067559266</v>
      </c>
      <c r="L418">
        <v>10.622731690495042</v>
      </c>
      <c r="M418">
        <v>11.071873420098738</v>
      </c>
      <c r="N418">
        <v>8.141</v>
      </c>
      <c r="O418">
        <v>-1.7973462002412652</v>
      </c>
      <c r="P418">
        <v>3.2803124107057813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-0.31940843634992655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3.2803124149157812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31.940843634992653</v>
      </c>
      <c r="AR418">
        <v>16.8878017333851</v>
      </c>
      <c r="AS418">
        <v>1.4382322125916724</v>
      </c>
      <c r="AT418">
        <v>-31.940843634992653</v>
      </c>
      <c r="AU418">
        <v>-16.8878017333851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25</v>
      </c>
      <c r="D419" s="2">
        <v>1</v>
      </c>
      <c r="E419">
        <v>8</v>
      </c>
      <c r="F419">
        <v>34</v>
      </c>
      <c r="G419">
        <v>42</v>
      </c>
      <c r="H419">
        <v>38.78</v>
      </c>
      <c r="I419">
        <v>53686.615774260004</v>
      </c>
      <c r="J419">
        <v>26.671251719394775</v>
      </c>
      <c r="K419">
        <v>23.138424821002388</v>
      </c>
      <c r="L419">
        <v>10.392799392594059</v>
      </c>
      <c r="M419">
        <v>10.15389820868289</v>
      </c>
      <c r="N419">
        <v>1.454</v>
      </c>
      <c r="O419">
        <v>-10.246913580246922</v>
      </c>
      <c r="P419">
        <v>5.1572975760701389</v>
      </c>
      <c r="Q419" s="36">
        <f t="shared" si="146"/>
        <v>73.529411768925883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5.1572975802901393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-40.148554683641095</v>
      </c>
      <c r="AR419">
        <v>18.686790852929946</v>
      </c>
      <c r="AS419">
        <v>8.303249097472932</v>
      </c>
      <c r="AT419">
        <v>40.148554683641095</v>
      </c>
      <c r="AU419">
        <v>-18.686790852929946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10</v>
      </c>
      <c r="D420" s="2">
        <v>2</v>
      </c>
      <c r="E420">
        <v>8</v>
      </c>
      <c r="F420">
        <v>20</v>
      </c>
      <c r="G420">
        <v>99</v>
      </c>
      <c r="H420">
        <v>91.53</v>
      </c>
      <c r="I420">
        <v>7426.0942454700007</v>
      </c>
      <c r="J420">
        <v>21.766944114149823</v>
      </c>
      <c r="K420">
        <v>28.302411873840445</v>
      </c>
      <c r="L420">
        <v>18.108229353106619</v>
      </c>
      <c r="M420">
        <v>18.701157908634805</v>
      </c>
      <c r="N420">
        <v>4.2050000000000001</v>
      </c>
      <c r="O420">
        <v>30.549518782986652</v>
      </c>
      <c r="P420">
        <v>3.8752321643177097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3.8752321685477096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-14.378049803314985</v>
      </c>
      <c r="AR420">
        <v>-41.678693588710615</v>
      </c>
      <c r="AS420">
        <v>8.1612586037364885</v>
      </c>
      <c r="AT420">
        <v>14.378049803314985</v>
      </c>
      <c r="AU420">
        <v>41.678693588710615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2</v>
      </c>
      <c r="E421">
        <v>5</v>
      </c>
      <c r="F421">
        <v>12</v>
      </c>
      <c r="G421">
        <v>169</v>
      </c>
      <c r="H421">
        <v>168.67</v>
      </c>
      <c r="I421">
        <v>9250.9336858299994</v>
      </c>
      <c r="J421">
        <v>13.751019077123756</v>
      </c>
      <c r="K421">
        <v>13.246681850310216</v>
      </c>
      <c r="L421">
        <v>9.8355667458432308</v>
      </c>
      <c r="M421">
        <v>9.6656713352007486</v>
      </c>
      <c r="N421">
        <v>12.266</v>
      </c>
      <c r="O421">
        <v>3.8611346316680737</v>
      </c>
      <c r="P421">
        <v>2.5701073101322112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2.5701073143722111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27.742969495328861</v>
      </c>
      <c r="AR421">
        <v>23.046576223281058</v>
      </c>
      <c r="AS421">
        <v>0.19564830734570826</v>
      </c>
      <c r="AT421">
        <v>-27.742969495328861</v>
      </c>
      <c r="AU421">
        <v>-23.046576223281058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10</v>
      </c>
      <c r="D422" s="2">
        <v>1</v>
      </c>
      <c r="E422">
        <v>0</v>
      </c>
      <c r="F422">
        <v>11</v>
      </c>
      <c r="G422">
        <v>160</v>
      </c>
      <c r="H422">
        <v>149.69</v>
      </c>
      <c r="I422">
        <v>22533.565738129997</v>
      </c>
      <c r="J422">
        <v>32.877223808477929</v>
      </c>
      <c r="K422">
        <v>28.643321852277076</v>
      </c>
      <c r="L422">
        <v>23.972514419963062</v>
      </c>
      <c r="M422">
        <v>21.188773160774122</v>
      </c>
      <c r="N422">
        <v>5.226</v>
      </c>
      <c r="O422">
        <v>14.605263157894724</v>
      </c>
      <c r="P422" t="s">
        <v>137</v>
      </c>
      <c r="Q422" s="36">
        <f t="shared" si="146"/>
        <v>90.909090913340904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-72.758873383439919</v>
      </c>
      <c r="AR422">
        <v>-87.560829876180762</v>
      </c>
      <c r="AS422">
        <v>6.8875676397889052</v>
      </c>
      <c r="AT422">
        <v>72.758873383439919</v>
      </c>
      <c r="AU422">
        <v>87.560829876180762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1</v>
      </c>
      <c r="D423" s="2">
        <v>6</v>
      </c>
      <c r="E423">
        <v>13</v>
      </c>
      <c r="F423">
        <v>20</v>
      </c>
      <c r="G423">
        <v>63.25</v>
      </c>
      <c r="H423">
        <v>66.150000000000006</v>
      </c>
      <c r="I423">
        <v>69373.753372350009</v>
      </c>
      <c r="J423">
        <v>21.345595353339789</v>
      </c>
      <c r="K423">
        <v>20.847778127954619</v>
      </c>
      <c r="L423">
        <v>13.257603147145806</v>
      </c>
      <c r="M423">
        <v>13.345925605536332</v>
      </c>
      <c r="N423">
        <v>3.0990000000000002</v>
      </c>
      <c r="O423">
        <v>0.94462540716612098</v>
      </c>
      <c r="P423">
        <v>3.8352229780801204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3.8352229823401203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-12.164002241297922</v>
      </c>
      <c r="AR423">
        <v>-3.7274190302297283</v>
      </c>
      <c r="AS423">
        <v>-4.3839758125472468</v>
      </c>
      <c r="AT423">
        <v>12.164002241297922</v>
      </c>
      <c r="AU423">
        <v>3.7274190302297283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10</v>
      </c>
      <c r="D424" s="2">
        <v>0</v>
      </c>
      <c r="E424">
        <v>11</v>
      </c>
      <c r="F424">
        <v>21</v>
      </c>
      <c r="G424">
        <v>166.5</v>
      </c>
      <c r="H424">
        <v>148.54</v>
      </c>
      <c r="I424">
        <v>45582.315318399997</v>
      </c>
      <c r="J424">
        <v>22.526539278131633</v>
      </c>
      <c r="K424">
        <v>21.232132647226983</v>
      </c>
      <c r="L424">
        <v>15.732115670800452</v>
      </c>
      <c r="M424">
        <v>15.157925917879645</v>
      </c>
      <c r="N424">
        <v>6.5940000000000003</v>
      </c>
      <c r="O424">
        <v>-5.2313883299798771</v>
      </c>
      <c r="P424">
        <v>5.8186347111889063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5.8186347154589066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-18.369469684794403</v>
      </c>
      <c r="AR424">
        <v>-23.087992324500917</v>
      </c>
      <c r="AS424">
        <v>12.091019254072988</v>
      </c>
      <c r="AT424">
        <v>18.369469684794403</v>
      </c>
      <c r="AU424">
        <v>23.087992324500917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1</v>
      </c>
      <c r="E425">
        <v>4</v>
      </c>
      <c r="F425">
        <v>17</v>
      </c>
      <c r="G425">
        <v>285</v>
      </c>
      <c r="H425">
        <v>298.19</v>
      </c>
      <c r="I425">
        <v>72877.635999999999</v>
      </c>
      <c r="J425">
        <v>31.732467808875171</v>
      </c>
      <c r="K425">
        <v>28.633570193969657</v>
      </c>
      <c r="L425">
        <v>22.659393051731207</v>
      </c>
      <c r="M425">
        <v>21.043726978427053</v>
      </c>
      <c r="N425">
        <v>9.3970000000000002</v>
      </c>
      <c r="O425">
        <v>10.552941176470592</v>
      </c>
      <c r="P425">
        <v>0.81357523726483127</v>
      </c>
      <c r="Q425" s="36">
        <f t="shared" si="146"/>
        <v>70.588235298397649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-66.74356144766422</v>
      </c>
      <c r="AR425">
        <v>-77.28697502561846</v>
      </c>
      <c r="AS425">
        <v>-4.4233542372312922</v>
      </c>
      <c r="AT425">
        <v>66.74356144766422</v>
      </c>
      <c r="AU425">
        <v>77.28697502561846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6</v>
      </c>
      <c r="F426">
        <v>16</v>
      </c>
      <c r="G426">
        <v>160</v>
      </c>
      <c r="H426">
        <v>155.18</v>
      </c>
      <c r="I426">
        <v>43744.611348480001</v>
      </c>
      <c r="J426">
        <v>25.130364372469636</v>
      </c>
      <c r="K426">
        <v>21.648995535714285</v>
      </c>
      <c r="L426">
        <v>16.865847041520535</v>
      </c>
      <c r="M426">
        <v>15.201878549941366</v>
      </c>
      <c r="N426">
        <v>6.1749999999999998</v>
      </c>
      <c r="O426">
        <v>10.861759425493707</v>
      </c>
      <c r="P426">
        <v>2.7149117154272457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2.7149117197172457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-32.051704304293068</v>
      </c>
      <c r="AR426">
        <v>-31.958300754551971</v>
      </c>
      <c r="AS426">
        <v>3.1060703698930325</v>
      </c>
      <c r="AT426">
        <v>32.051704304293068</v>
      </c>
      <c r="AU426">
        <v>31.958300754551971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3</v>
      </c>
      <c r="D427" s="2">
        <v>0</v>
      </c>
      <c r="E427">
        <v>5</v>
      </c>
      <c r="F427">
        <v>8</v>
      </c>
      <c r="G427">
        <v>68</v>
      </c>
      <c r="H427">
        <v>70.13</v>
      </c>
      <c r="I427">
        <v>31140.520361030001</v>
      </c>
      <c r="J427">
        <v>12.776462014938968</v>
      </c>
      <c r="K427">
        <v>12.697809161687488</v>
      </c>
      <c r="L427" t="s">
        <v>1238</v>
      </c>
      <c r="M427" t="s">
        <v>1238</v>
      </c>
      <c r="N427">
        <v>5.4889999999999999</v>
      </c>
      <c r="O427">
        <v>-3.7017543859649171</v>
      </c>
      <c r="P427">
        <v>3.2653643233994014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-0.32863942637456023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3.2653643276994013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>
        <v>32.86394263745602</v>
      </c>
      <c r="AR427" t="e">
        <v>#VALUE!</v>
      </c>
      <c r="AS427">
        <v>-3.0372165977470389</v>
      </c>
      <c r="AT427">
        <v>-32.86394263745602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13</v>
      </c>
      <c r="D428" s="2">
        <v>1</v>
      </c>
      <c r="E428">
        <v>8</v>
      </c>
      <c r="F428">
        <v>22</v>
      </c>
      <c r="G428">
        <v>89</v>
      </c>
      <c r="H428">
        <v>81.14</v>
      </c>
      <c r="I428">
        <v>29504.3933449</v>
      </c>
      <c r="J428">
        <v>13.900976529038891</v>
      </c>
      <c r="K428">
        <v>12.157626610728199</v>
      </c>
      <c r="L428" t="s">
        <v>1238</v>
      </c>
      <c r="M428" t="s">
        <v>1238</v>
      </c>
      <c r="N428">
        <v>5.8369999999999997</v>
      </c>
      <c r="O428">
        <v>-19.155124653739612</v>
      </c>
      <c r="P428">
        <v>2.666995316736505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2.6669953210465049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26.954992973977031</v>
      </c>
      <c r="AR428" t="e">
        <v>#VALUE!</v>
      </c>
      <c r="AS428">
        <v>9.6869608084791725</v>
      </c>
      <c r="AT428">
        <v>-26.954992973977031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15</v>
      </c>
      <c r="F429">
        <v>28</v>
      </c>
      <c r="G429">
        <v>57</v>
      </c>
      <c r="H429">
        <v>61.53</v>
      </c>
      <c r="I429">
        <v>16164.61496748</v>
      </c>
      <c r="J429">
        <v>12.967334035827186</v>
      </c>
      <c r="K429">
        <v>12.557142857142857</v>
      </c>
      <c r="L429">
        <v>9.0407278831411162</v>
      </c>
      <c r="M429">
        <v>9.3856421740691029</v>
      </c>
      <c r="N429">
        <v>4.9000000000000004</v>
      </c>
      <c r="O429">
        <v>1.6597510373443998</v>
      </c>
      <c r="P429">
        <v>4.1686981960019498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-0.31860973667777814</v>
      </c>
      <c r="W429" s="37" t="str">
        <f t="shared" si="152"/>
        <v/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4.1686982003219502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31.860973667777813</v>
      </c>
      <c r="AR429">
        <v>29.265391408646092</v>
      </c>
      <c r="AS429">
        <v>-7.3622623110677683</v>
      </c>
      <c r="AT429">
        <v>-31.860973667777813</v>
      </c>
      <c r="AU429">
        <v>-29.265391408646092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0</v>
      </c>
      <c r="E430">
        <v>7</v>
      </c>
      <c r="F430">
        <v>22</v>
      </c>
      <c r="G430">
        <v>230</v>
      </c>
      <c r="H430">
        <v>190.86</v>
      </c>
      <c r="I430">
        <v>36587.829640050004</v>
      </c>
      <c r="J430">
        <v>20.745652173913044</v>
      </c>
      <c r="K430">
        <v>21.752906314109868</v>
      </c>
      <c r="L430">
        <v>16.813438902926841</v>
      </c>
      <c r="M430">
        <v>17.024379962973466</v>
      </c>
      <c r="N430">
        <v>8.7740000000000009</v>
      </c>
      <c r="O430">
        <v>-5.4525862068965356</v>
      </c>
      <c r="P430">
        <v>1.5713088127423243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0.20507178469256923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-9.0115004249761821</v>
      </c>
      <c r="AR430">
        <v>-31.54825974697566</v>
      </c>
      <c r="AS430">
        <v>20.507178036256924</v>
      </c>
      <c r="AT430">
        <v>9.0115004249761821</v>
      </c>
      <c r="AU430">
        <v>31.54825974697566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7</v>
      </c>
      <c r="F431">
        <v>21</v>
      </c>
      <c r="G431">
        <v>182</v>
      </c>
      <c r="H431">
        <v>170.5</v>
      </c>
      <c r="I431">
        <v>25918.012582000003</v>
      </c>
      <c r="J431">
        <v>20.290372486016899</v>
      </c>
      <c r="K431">
        <v>18.894060283687942</v>
      </c>
      <c r="L431">
        <v>13.902470844483918</v>
      </c>
      <c r="M431">
        <v>12.872902220089214</v>
      </c>
      <c r="N431">
        <v>8.4030000000000005</v>
      </c>
      <c r="O431">
        <v>3.1042944785276085</v>
      </c>
      <c r="P431">
        <v>1.6645161290322581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-6.6191571294020646</v>
      </c>
      <c r="AR431">
        <v>-8.7728605869300083</v>
      </c>
      <c r="AS431">
        <v>6.7448680351906098</v>
      </c>
      <c r="AT431">
        <v>6.6191571294020646</v>
      </c>
      <c r="AU431">
        <v>8.7728605869300083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15</v>
      </c>
      <c r="D432" s="2">
        <v>2</v>
      </c>
      <c r="E432">
        <v>11</v>
      </c>
      <c r="F432">
        <v>28</v>
      </c>
      <c r="G432">
        <v>110</v>
      </c>
      <c r="H432">
        <v>123.09</v>
      </c>
      <c r="I432">
        <v>20971.498631160001</v>
      </c>
      <c r="J432">
        <v>20.030919446704637</v>
      </c>
      <c r="K432">
        <v>19.110386585933863</v>
      </c>
      <c r="L432">
        <v>13.466011509817196</v>
      </c>
      <c r="M432">
        <v>13.540663931206373</v>
      </c>
      <c r="N432">
        <v>6.4409999999999998</v>
      </c>
      <c r="O432">
        <v>4.3922204213938398</v>
      </c>
      <c r="P432">
        <v>1.4485335933057113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-5.2558177237209236</v>
      </c>
      <c r="AR432">
        <v>-5.3580049909260685</v>
      </c>
      <c r="AS432">
        <v>-10.634495084897233</v>
      </c>
      <c r="AT432">
        <v>5.2558177237209236</v>
      </c>
      <c r="AU432">
        <v>5.3580049909260685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13</v>
      </c>
      <c r="D433" s="2">
        <v>0</v>
      </c>
      <c r="E433">
        <v>8</v>
      </c>
      <c r="F433">
        <v>21</v>
      </c>
      <c r="G433">
        <v>40</v>
      </c>
      <c r="H433">
        <v>35.479999999999997</v>
      </c>
      <c r="I433">
        <v>22926.91880548</v>
      </c>
      <c r="J433">
        <v>8.3247301736274029</v>
      </c>
      <c r="K433">
        <v>7.9658733722496633</v>
      </c>
      <c r="L433" t="s">
        <v>1238</v>
      </c>
      <c r="M433" t="s">
        <v>1238</v>
      </c>
      <c r="N433">
        <v>4.2620000000000005</v>
      </c>
      <c r="O433">
        <v>13.957219251336905</v>
      </c>
      <c r="P433">
        <v>2.6099210822998877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-0.56256312443079748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2.6099210866598876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56.25631244307975</v>
      </c>
      <c r="AR433" t="e">
        <v>#VALUE!</v>
      </c>
      <c r="AS433">
        <v>12.739571589627975</v>
      </c>
      <c r="AT433">
        <v>-56.25631244307975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1</v>
      </c>
      <c r="E434">
        <v>12</v>
      </c>
      <c r="F434">
        <v>28</v>
      </c>
      <c r="G434">
        <v>239.5</v>
      </c>
      <c r="H434">
        <v>209.46</v>
      </c>
      <c r="I434">
        <v>78414.864900960005</v>
      </c>
      <c r="J434">
        <v>25.456976178901314</v>
      </c>
      <c r="K434">
        <v>23.175481301172827</v>
      </c>
      <c r="L434">
        <v>20.271836910946032</v>
      </c>
      <c r="M434">
        <v>18.396248506473015</v>
      </c>
      <c r="N434">
        <v>8.2279999999999998</v>
      </c>
      <c r="O434">
        <v>12.558139534883711</v>
      </c>
      <c r="P434">
        <v>1.111429389859639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-33.767940688531709</v>
      </c>
      <c r="AR434">
        <v>-58.606748024952871</v>
      </c>
      <c r="AS434">
        <v>14.341640408669898</v>
      </c>
      <c r="AT434">
        <v>33.767940688531709</v>
      </c>
      <c r="AU434">
        <v>58.606748024952871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3</v>
      </c>
      <c r="D435" s="2">
        <v>3</v>
      </c>
      <c r="E435">
        <v>17</v>
      </c>
      <c r="F435">
        <v>23</v>
      </c>
      <c r="G435">
        <v>25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0.77400000000000002</v>
      </c>
      <c r="O435">
        <v>-51.320754716981135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>
        <f t="shared" si="160"/>
        <v>-51.320754712601136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7</v>
      </c>
      <c r="D436" s="2">
        <v>2</v>
      </c>
      <c r="E436">
        <v>6</v>
      </c>
      <c r="F436">
        <v>15</v>
      </c>
      <c r="G436">
        <v>86</v>
      </c>
      <c r="H436">
        <v>82.66</v>
      </c>
      <c r="I436">
        <v>42175.349767799999</v>
      </c>
      <c r="J436">
        <v>23.543150099686699</v>
      </c>
      <c r="K436">
        <v>21.650078575170244</v>
      </c>
      <c r="L436">
        <v>14.573186355598652</v>
      </c>
      <c r="M436">
        <v>13.794487497047211</v>
      </c>
      <c r="N436">
        <v>3.8180000000000001</v>
      </c>
      <c r="O436">
        <v>7.5492957746478808</v>
      </c>
      <c r="P436">
        <v>2.0324219695136705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2.0324219739036704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-23.711421341794647</v>
      </c>
      <c r="AR436">
        <v>-14.020535306055294</v>
      </c>
      <c r="AS436">
        <v>4.0406484393902709</v>
      </c>
      <c r="AT436">
        <v>23.711421341794647</v>
      </c>
      <c r="AU436">
        <v>14.020535306055294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16</v>
      </c>
      <c r="F437">
        <v>33</v>
      </c>
      <c r="G437">
        <v>41</v>
      </c>
      <c r="H437">
        <v>38.03</v>
      </c>
      <c r="I437">
        <v>277809.15000000002</v>
      </c>
      <c r="J437">
        <v>10.706644144144144</v>
      </c>
      <c r="K437">
        <v>10.528792912513843</v>
      </c>
      <c r="L437">
        <v>7.9492745115594365</v>
      </c>
      <c r="M437">
        <v>7.9342582814305747</v>
      </c>
      <c r="N437">
        <v>3.552</v>
      </c>
      <c r="O437">
        <v>0.90909090909090995</v>
      </c>
      <c r="P437">
        <v>5.4772547988430187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-0.43740146952955938</v>
      </c>
      <c r="W437" s="37" t="str">
        <f t="shared" si="152"/>
        <v/>
      </c>
      <c r="X437" s="37">
        <f t="shared" si="153"/>
        <v>-0.37804916990265525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5.4772548032430191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43.740146952955939</v>
      </c>
      <c r="AR437">
        <v>37.804916990265525</v>
      </c>
      <c r="AS437">
        <v>7.8096239810675705</v>
      </c>
      <c r="AT437">
        <v>-43.740146952955939</v>
      </c>
      <c r="AU437">
        <v>-37.804916990265525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10</v>
      </c>
      <c r="F438">
        <v>21</v>
      </c>
      <c r="G438">
        <v>56</v>
      </c>
      <c r="H438">
        <v>56.57</v>
      </c>
      <c r="I438">
        <v>12314.297109987701</v>
      </c>
      <c r="J438">
        <v>13.128336040844744</v>
      </c>
      <c r="K438">
        <v>14.224289665577068</v>
      </c>
      <c r="L438">
        <v>9.4469008464482513</v>
      </c>
      <c r="M438">
        <v>9.9114670105656089</v>
      </c>
      <c r="N438">
        <v>4.3090000000000002</v>
      </c>
      <c r="O438">
        <v>-14.503968253968253</v>
      </c>
      <c r="P438">
        <v>4.0463143008661833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-0.31014961694220122</v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4.0463143052761836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31.014961694220123</v>
      </c>
      <c r="AR438">
        <v>26.087496226832652</v>
      </c>
      <c r="AS438">
        <v>-1.0076012020505565</v>
      </c>
      <c r="AT438">
        <v>-31.014961694220123</v>
      </c>
      <c r="AU438">
        <v>-26.087496226832652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4</v>
      </c>
      <c r="F439">
        <v>16</v>
      </c>
      <c r="G439">
        <v>619</v>
      </c>
      <c r="H439">
        <v>633.33000000000004</v>
      </c>
      <c r="I439">
        <v>33913.775872170001</v>
      </c>
      <c r="J439">
        <v>35.031251728524808</v>
      </c>
      <c r="K439">
        <v>30.139913386950933</v>
      </c>
      <c r="L439">
        <v>20.661296676237843</v>
      </c>
      <c r="M439">
        <v>17.678372954256218</v>
      </c>
      <c r="N439">
        <v>21.013000000000002</v>
      </c>
      <c r="O439">
        <v>15.013683634373301</v>
      </c>
      <c r="P439">
        <v>0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-84.077573492413677</v>
      </c>
      <c r="AR439">
        <v>-61.653879231209842</v>
      </c>
      <c r="AS439">
        <v>-2.2626434875973045</v>
      </c>
      <c r="AT439">
        <v>84.077573492413677</v>
      </c>
      <c r="AU439">
        <v>61.653879231209842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8</v>
      </c>
      <c r="D440" s="2">
        <v>1</v>
      </c>
      <c r="E440">
        <v>9</v>
      </c>
      <c r="F440">
        <v>18</v>
      </c>
      <c r="G440">
        <v>96.5</v>
      </c>
      <c r="H440">
        <v>99.5</v>
      </c>
      <c r="I440">
        <v>33265.968628499999</v>
      </c>
      <c r="J440">
        <v>18.035164038426679</v>
      </c>
      <c r="K440">
        <v>19.571203776553894</v>
      </c>
      <c r="L440">
        <v>12.200673080897749</v>
      </c>
      <c r="M440">
        <v>12.916937163302403</v>
      </c>
      <c r="N440">
        <v>5.0840000000000005</v>
      </c>
      <c r="O440">
        <v>-8.3963963963963835</v>
      </c>
      <c r="P440">
        <v>1.8673366834170855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5.2312129906576637</v>
      </c>
      <c r="AR440">
        <v>4.5419963875159013</v>
      </c>
      <c r="AS440">
        <v>-3.0150753768844241</v>
      </c>
      <c r="AT440">
        <v>-5.2312129906576637</v>
      </c>
      <c r="AU440">
        <v>-4.5419963875159013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408</v>
      </c>
      <c r="H441">
        <v>384.38</v>
      </c>
      <c r="I441">
        <v>17795.2238077</v>
      </c>
      <c r="J441">
        <v>34.675687866486243</v>
      </c>
      <c r="K441">
        <v>30.278062229224101</v>
      </c>
      <c r="L441">
        <v>24.866718858887499</v>
      </c>
      <c r="M441">
        <v>22.500908674753948</v>
      </c>
      <c r="N441">
        <v>11.085000000000001</v>
      </c>
      <c r="O441">
        <v>11.969696969696974</v>
      </c>
      <c r="P441">
        <v>0.34991414745824445</v>
      </c>
      <c r="Q441" s="36">
        <f t="shared" si="146"/>
        <v>85.714285718725705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-82.209203687849836</v>
      </c>
      <c r="AR441">
        <v>-94.557080820302232</v>
      </c>
      <c r="AS441">
        <v>6.1449607159581587</v>
      </c>
      <c r="AT441">
        <v>82.209203687849836</v>
      </c>
      <c r="AU441">
        <v>94.557080820302232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1</v>
      </c>
      <c r="E442">
        <v>8</v>
      </c>
      <c r="F442">
        <v>28</v>
      </c>
      <c r="G442">
        <v>139</v>
      </c>
      <c r="H442">
        <v>116.32</v>
      </c>
      <c r="I442">
        <v>58943.661914719996</v>
      </c>
      <c r="J442">
        <v>21.409902448002946</v>
      </c>
      <c r="K442">
        <v>18.093016021154142</v>
      </c>
      <c r="L442">
        <v>11.131831999407579</v>
      </c>
      <c r="M442">
        <v>10.294786004125671</v>
      </c>
      <c r="N442">
        <v>6.4290000000000003</v>
      </c>
      <c r="O442">
        <v>19.276437847866433</v>
      </c>
      <c r="P442">
        <v>2.2738995873452548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0.19497937171272359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2.2738995917952547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-12.501914629803924</v>
      </c>
      <c r="AR442">
        <v>12.904603527428925</v>
      </c>
      <c r="AS442">
        <v>19.497936726272357</v>
      </c>
      <c r="AT442">
        <v>12.501914629803924</v>
      </c>
      <c r="AU442">
        <v>-12.904603527428925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20</v>
      </c>
      <c r="F443">
        <v>21</v>
      </c>
      <c r="G443">
        <v>135</v>
      </c>
      <c r="H443">
        <v>134.12</v>
      </c>
      <c r="I443">
        <v>16246.174752080002</v>
      </c>
      <c r="J443">
        <v>28.645877829987185</v>
      </c>
      <c r="K443">
        <v>28.505844845908609</v>
      </c>
      <c r="L443">
        <v>17.552542456071464</v>
      </c>
      <c r="M443">
        <v>17.628111281009296</v>
      </c>
      <c r="N443">
        <v>4.7050000000000001</v>
      </c>
      <c r="O443">
        <v>-0.90564448188711344</v>
      </c>
      <c r="P443">
        <v>1.7387414255890246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-50.524557968063853</v>
      </c>
      <c r="AR443">
        <v>-37.33100215620739</v>
      </c>
      <c r="AS443">
        <v>0.6561288398449161</v>
      </c>
      <c r="AT443">
        <v>50.524557968063853</v>
      </c>
      <c r="AU443">
        <v>37.33100215620739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21</v>
      </c>
      <c r="D444" s="2">
        <v>1</v>
      </c>
      <c r="E444">
        <v>7</v>
      </c>
      <c r="F444">
        <v>29</v>
      </c>
      <c r="G444">
        <v>66</v>
      </c>
      <c r="H444">
        <v>62.81</v>
      </c>
      <c r="I444">
        <v>75571.968385429995</v>
      </c>
      <c r="J444">
        <v>25.615823817292007</v>
      </c>
      <c r="K444">
        <v>23.918507235338922</v>
      </c>
      <c r="L444">
        <v>17.08502566211968</v>
      </c>
      <c r="M444">
        <v>16.308743876208446</v>
      </c>
      <c r="N444">
        <v>2.6259999999999999</v>
      </c>
      <c r="O444">
        <v>7.052588666938445</v>
      </c>
      <c r="P444">
        <v>1.4647349148224804</v>
      </c>
      <c r="Q444" s="36">
        <f t="shared" si="146"/>
        <v>72.413793107918266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-34.602632182188778</v>
      </c>
      <c r="AR444">
        <v>-33.67315315803863</v>
      </c>
      <c r="AS444">
        <v>5.0788091068301178</v>
      </c>
      <c r="AT444">
        <v>34.602632182188778</v>
      </c>
      <c r="AU444">
        <v>33.67315315803863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4</v>
      </c>
      <c r="E445">
        <v>2</v>
      </c>
      <c r="F445">
        <v>9</v>
      </c>
      <c r="G445">
        <v>98.5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6.766</v>
      </c>
      <c r="O445">
        <v>10.375203915171291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2</v>
      </c>
      <c r="F446">
        <v>19</v>
      </c>
      <c r="G446">
        <v>350</v>
      </c>
      <c r="H446">
        <v>336.74</v>
      </c>
      <c r="I446">
        <v>135029.78577998001</v>
      </c>
      <c r="J446">
        <v>27.31948726269674</v>
      </c>
      <c r="K446">
        <v>24.738466059359389</v>
      </c>
      <c r="L446">
        <v>23.156598020290499</v>
      </c>
      <c r="M446">
        <v>21.636732267107767</v>
      </c>
      <c r="N446">
        <v>12.326000000000001</v>
      </c>
      <c r="O446">
        <v>10.845323741007189</v>
      </c>
      <c r="P446">
        <v>0.22955395854368355</v>
      </c>
      <c r="Q446" s="36">
        <f t="shared" si="146"/>
        <v>84.210526320279484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-43.554816806024796</v>
      </c>
      <c r="AR446">
        <v>-81.177104149657353</v>
      </c>
      <c r="AS446">
        <v>3.9377561323276078</v>
      </c>
      <c r="AT446">
        <v>43.554816806024796</v>
      </c>
      <c r="AU446">
        <v>81.177104149657353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0</v>
      </c>
      <c r="E447">
        <v>5</v>
      </c>
      <c r="F447">
        <v>23</v>
      </c>
      <c r="G447">
        <v>94</v>
      </c>
      <c r="H447">
        <v>81.44</v>
      </c>
      <c r="I447">
        <v>69678.011549119998</v>
      </c>
      <c r="J447">
        <v>20.38038038038038</v>
      </c>
      <c r="K447">
        <v>16.956069123464502</v>
      </c>
      <c r="L447">
        <v>8.3338598783509799</v>
      </c>
      <c r="M447">
        <v>8.0429242899012188</v>
      </c>
      <c r="N447">
        <v>3.996</v>
      </c>
      <c r="O447">
        <v>18.928571428571434</v>
      </c>
      <c r="P447">
        <v>3.1777996070726919</v>
      </c>
      <c r="Q447" s="36">
        <f t="shared" si="146"/>
        <v>78.260869569717386</v>
      </c>
      <c r="R447" t="str">
        <f t="shared" si="147"/>
        <v xml:space="preserve"> </v>
      </c>
      <c r="S447" s="37">
        <f t="shared" si="148"/>
        <v>0.15422397306581534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-0.34795923052875766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3.1777996115726919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-7.0921186700854566</v>
      </c>
      <c r="AR447">
        <v>34.795923052875764</v>
      </c>
      <c r="AS447">
        <v>15.422396856581532</v>
      </c>
      <c r="AT447">
        <v>7.0921186700854566</v>
      </c>
      <c r="AU447">
        <v>-34.795923052875764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10</v>
      </c>
      <c r="D448" s="2">
        <v>0</v>
      </c>
      <c r="E448">
        <v>17</v>
      </c>
      <c r="F448">
        <v>27</v>
      </c>
      <c r="G448">
        <v>27.5</v>
      </c>
      <c r="H448">
        <v>28.85</v>
      </c>
      <c r="I448">
        <v>7960.7433582500007</v>
      </c>
      <c r="J448">
        <v>11.177838047268501</v>
      </c>
      <c r="K448">
        <v>11.38516179952644</v>
      </c>
      <c r="L448">
        <v>9.0168018742996843</v>
      </c>
      <c r="M448">
        <v>9.228825130345065</v>
      </c>
      <c r="N448">
        <v>2.5340000000000003</v>
      </c>
      <c r="O448">
        <v>-1.4007782101167157</v>
      </c>
      <c r="P448">
        <v>4.7071057192374353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-0.41264179750764163</v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4.7071057237474356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41.264179750764164</v>
      </c>
      <c r="AR448">
        <v>29.452588379114353</v>
      </c>
      <c r="AS448">
        <v>-4.6793760831889131</v>
      </c>
      <c r="AT448">
        <v>-41.264179750764164</v>
      </c>
      <c r="AU448">
        <v>-29.452588379114353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35</v>
      </c>
      <c r="H449">
        <v>31.52</v>
      </c>
      <c r="I449">
        <v>4393.6345161600002</v>
      </c>
      <c r="J449">
        <v>18.083763625932299</v>
      </c>
      <c r="K449">
        <v>17.001078748651562</v>
      </c>
      <c r="L449">
        <v>8.3590347683301207</v>
      </c>
      <c r="M449">
        <v>7.8890874037945329</v>
      </c>
      <c r="N449">
        <v>1.7430000000000001</v>
      </c>
      <c r="O449">
        <v>1.9298245614035168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-0.34598954842791096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4.9758383266264028</v>
      </c>
      <c r="AR449">
        <v>34.598954842791095</v>
      </c>
      <c r="AS449">
        <v>11.040609137055846</v>
      </c>
      <c r="AT449">
        <v>-4.9758383266264028</v>
      </c>
      <c r="AU449">
        <v>-34.598954842791095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135</v>
      </c>
      <c r="H450">
        <v>132.02000000000001</v>
      </c>
      <c r="I450">
        <v>30850.081634680002</v>
      </c>
      <c r="J450">
        <v>16.326984912193915</v>
      </c>
      <c r="K450">
        <v>15.344026034402603</v>
      </c>
      <c r="L450">
        <v>11.116303514971174</v>
      </c>
      <c r="M450">
        <v>10.704219914040115</v>
      </c>
      <c r="N450">
        <v>8.0860000000000003</v>
      </c>
      <c r="O450">
        <v>11.224209078404398</v>
      </c>
      <c r="P450">
        <v>2.4185729434934098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2.4185729480234097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14.207126014949701</v>
      </c>
      <c r="AR450">
        <v>13.026098310019862</v>
      </c>
      <c r="AS450">
        <v>2.2572337524617403</v>
      </c>
      <c r="AT450">
        <v>-14.207126014949701</v>
      </c>
      <c r="AU450">
        <v>-13.026098310019862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7</v>
      </c>
      <c r="E451">
        <v>12</v>
      </c>
      <c r="F451">
        <v>23</v>
      </c>
      <c r="G451">
        <v>141</v>
      </c>
      <c r="H451">
        <v>138.85</v>
      </c>
      <c r="I451">
        <v>35838.95825335</v>
      </c>
      <c r="J451">
        <v>14.474095694777441</v>
      </c>
      <c r="K451">
        <v>12.953633734490158</v>
      </c>
      <c r="L451" t="s">
        <v>1238</v>
      </c>
      <c r="M451" t="s">
        <v>1238</v>
      </c>
      <c r="N451">
        <v>9.593</v>
      </c>
      <c r="O451">
        <v>7.3042505592841218</v>
      </c>
      <c r="P451">
        <v>2.4241987756571843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2.4241987801971843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23.943442425663484</v>
      </c>
      <c r="AR451" t="e">
        <v>#VALUE!</v>
      </c>
      <c r="AS451">
        <v>1.5484335613972</v>
      </c>
      <c r="AT451">
        <v>-23.943442425663484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0</v>
      </c>
      <c r="E452">
        <v>15</v>
      </c>
      <c r="F452">
        <v>28</v>
      </c>
      <c r="G452">
        <v>107</v>
      </c>
      <c r="H452">
        <v>91.09</v>
      </c>
      <c r="I452">
        <v>10783.801326339999</v>
      </c>
      <c r="J452">
        <v>19.364370748299322</v>
      </c>
      <c r="K452">
        <v>17.420156817747181</v>
      </c>
      <c r="L452">
        <v>14.368506760778621</v>
      </c>
      <c r="M452">
        <v>13.343629324708418</v>
      </c>
      <c r="N452">
        <v>4.7039999999999997</v>
      </c>
      <c r="O452">
        <v>9.1922005571030621</v>
      </c>
      <c r="P452">
        <v>1.6434295751454606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0.17466242633065648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-1.7533260637649262</v>
      </c>
      <c r="AR452">
        <v>-12.419123205904592</v>
      </c>
      <c r="AS452">
        <v>17.466242178065649</v>
      </c>
      <c r="AT452">
        <v>1.7533260637649262</v>
      </c>
      <c r="AU452">
        <v>12.419123205904592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11</v>
      </c>
      <c r="D453" s="2">
        <v>0</v>
      </c>
      <c r="E453">
        <v>4</v>
      </c>
      <c r="F453">
        <v>15</v>
      </c>
      <c r="G453">
        <v>100</v>
      </c>
      <c r="H453">
        <v>90.02</v>
      </c>
      <c r="I453">
        <v>32891.133476880001</v>
      </c>
      <c r="J453">
        <v>16.349436977842352</v>
      </c>
      <c r="K453">
        <v>13.162743091095187</v>
      </c>
      <c r="L453">
        <v>10.904599563650626</v>
      </c>
      <c r="M453">
        <v>9.1125951039639457</v>
      </c>
      <c r="N453">
        <v>6.8390000000000004</v>
      </c>
      <c r="O453">
        <v>25.256410256410266</v>
      </c>
      <c r="P453">
        <v>1.8740279937791604</v>
      </c>
      <c r="Q453" s="36">
        <f t="shared" si="146"/>
        <v>73.333333337893322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14.089147879412756</v>
      </c>
      <c r="AR453">
        <v>14.682468939405414</v>
      </c>
      <c r="AS453">
        <v>11.08642523883583</v>
      </c>
      <c r="AT453">
        <v>-14.089147879412756</v>
      </c>
      <c r="AU453">
        <v>-14.682468939405414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4</v>
      </c>
      <c r="D454" s="2">
        <v>0</v>
      </c>
      <c r="E454">
        <v>2</v>
      </c>
      <c r="F454">
        <v>6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19</v>
      </c>
      <c r="D455" s="2">
        <v>2</v>
      </c>
      <c r="E455">
        <v>6</v>
      </c>
      <c r="F455">
        <v>27</v>
      </c>
      <c r="G455">
        <v>135</v>
      </c>
      <c r="H455">
        <v>127.64</v>
      </c>
      <c r="I455">
        <v>14467.60367688</v>
      </c>
      <c r="J455">
        <v>26.990907168534573</v>
      </c>
      <c r="K455">
        <v>26.295838483724761</v>
      </c>
      <c r="L455">
        <v>18.442392947315977</v>
      </c>
      <c r="M455">
        <v>19.11065172118094</v>
      </c>
      <c r="N455">
        <v>4.8540000000000001</v>
      </c>
      <c r="O455">
        <v>0.49689440993788864</v>
      </c>
      <c r="P455" t="s">
        <v>137</v>
      </c>
      <c r="Q455" s="36">
        <f t="shared" si="146"/>
        <v>70.370370374950369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-41.828237724580489</v>
      </c>
      <c r="AR455">
        <v>-44.293187836010816</v>
      </c>
      <c r="AS455">
        <v>5.766217486681291</v>
      </c>
      <c r="AT455">
        <v>41.828237724580489</v>
      </c>
      <c r="AU455">
        <v>44.293187836010816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9</v>
      </c>
      <c r="D456" s="2">
        <v>8</v>
      </c>
      <c r="E456">
        <v>26</v>
      </c>
      <c r="F456">
        <v>43</v>
      </c>
      <c r="G456">
        <v>34</v>
      </c>
      <c r="H456">
        <v>34.19</v>
      </c>
      <c r="I456">
        <v>26543.635025959997</v>
      </c>
      <c r="J456">
        <v>39.480369515011546</v>
      </c>
      <c r="K456">
        <v>36.488794023479187</v>
      </c>
      <c r="L456">
        <v>19.013369281045751</v>
      </c>
      <c r="M456">
        <v>16.877619590844514</v>
      </c>
      <c r="N456">
        <v>0.86599999999999999</v>
      </c>
      <c r="O456">
        <v>0.69767441860465174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-107.45620730958746</v>
      </c>
      <c r="AR456">
        <v>-48.76050374279923</v>
      </c>
      <c r="AS456">
        <v>-0.555718046212339</v>
      </c>
      <c r="AT456">
        <v>107.45620730958746</v>
      </c>
      <c r="AU456">
        <v>48.76050374279923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2</v>
      </c>
      <c r="E457">
        <v>18</v>
      </c>
      <c r="F457">
        <v>33</v>
      </c>
      <c r="G457">
        <v>125</v>
      </c>
      <c r="H457">
        <v>130.16</v>
      </c>
      <c r="I457">
        <v>121670.37140055999</v>
      </c>
      <c r="J457">
        <v>24.749952462445329</v>
      </c>
      <c r="K457">
        <v>26.455284552845526</v>
      </c>
      <c r="L457">
        <v>18.511902551829778</v>
      </c>
      <c r="M457">
        <v>18.678726569681633</v>
      </c>
      <c r="N457">
        <v>5.2590000000000003</v>
      </c>
      <c r="O457">
        <v>-10.909706928680334</v>
      </c>
      <c r="P457">
        <v>2.730485556238476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2.7304855608384759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-30.052766274115015</v>
      </c>
      <c r="AR457">
        <v>-44.837030625239336</v>
      </c>
      <c r="AS457">
        <v>-3.9643515673017826</v>
      </c>
      <c r="AT457">
        <v>30.052766274115015</v>
      </c>
      <c r="AU457">
        <v>44.837030625239336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54</v>
      </c>
      <c r="H458">
        <v>46</v>
      </c>
      <c r="I458">
        <v>10500.086546</v>
      </c>
      <c r="J458">
        <v>12.510198531411477</v>
      </c>
      <c r="K458">
        <v>12.306046013911182</v>
      </c>
      <c r="L458">
        <v>8.1572049097967714</v>
      </c>
      <c r="M458">
        <v>7.8937353952347475</v>
      </c>
      <c r="N458">
        <v>3.677</v>
      </c>
      <c r="O458">
        <v>10.089820359281443</v>
      </c>
      <c r="P458">
        <v>0.17391304347826086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0.17391304808826097</v>
      </c>
      <c r="T458" s="37" t="str">
        <f t="shared" si="173"/>
        <v/>
      </c>
      <c r="U458" s="37" t="str">
        <f t="shared" si="174"/>
        <v/>
      </c>
      <c r="V458" s="37">
        <f t="shared" si="175"/>
        <v>-0.34263068661761564</v>
      </c>
      <c r="W458" s="37" t="str">
        <f t="shared" si="176"/>
        <v/>
      </c>
      <c r="X458" s="37">
        <f t="shared" si="177"/>
        <v>-0.36178070620849956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34.263068661761565</v>
      </c>
      <c r="AR458">
        <v>36.178070620849958</v>
      </c>
      <c r="AS458">
        <v>17.391304347826097</v>
      </c>
      <c r="AT458">
        <v>-34.263068661761565</v>
      </c>
      <c r="AU458">
        <v>-36.178070620849958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2</v>
      </c>
      <c r="F459">
        <v>3</v>
      </c>
      <c r="G459">
        <v>21.049999237060547</v>
      </c>
      <c r="H459">
        <v>19.02</v>
      </c>
      <c r="I459">
        <v>9034.5488572000013</v>
      </c>
      <c r="J459" t="s">
        <v>1238</v>
      </c>
      <c r="K459" t="s">
        <v>1238</v>
      </c>
      <c r="L459">
        <v>24.368248157248157</v>
      </c>
      <c r="M459">
        <v>20.302716479017402</v>
      </c>
      <c r="N459">
        <v>0.33</v>
      </c>
      <c r="O459">
        <v>22.222222222222221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-90.65704860713646</v>
      </c>
      <c r="AS459">
        <v>10.672971803683208</v>
      </c>
      <c r="AT459" t="e">
        <v>#VALUE!</v>
      </c>
      <c r="AU459">
        <v>90.65704860713646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8</v>
      </c>
      <c r="D460" s="2">
        <v>4</v>
      </c>
      <c r="E460">
        <v>19</v>
      </c>
      <c r="F460">
        <v>31</v>
      </c>
      <c r="G460">
        <v>20</v>
      </c>
      <c r="H460">
        <v>21.19</v>
      </c>
      <c r="I460">
        <v>9034.5488572000013</v>
      </c>
      <c r="J460" t="s">
        <v>1238</v>
      </c>
      <c r="K460" t="s">
        <v>1238</v>
      </c>
      <c r="L460">
        <v>23.425418240308375</v>
      </c>
      <c r="M460">
        <v>19.817719874913831</v>
      </c>
      <c r="N460">
        <v>0.34200000000000003</v>
      </c>
      <c r="O460">
        <v>26.666666666666668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-83.280352172403909</v>
      </c>
      <c r="AS460">
        <v>-5.615856536101937</v>
      </c>
      <c r="AT460" t="e">
        <v>#VALUE!</v>
      </c>
      <c r="AU460">
        <v>83.280352172403909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6</v>
      </c>
      <c r="F461">
        <v>21</v>
      </c>
      <c r="G461">
        <v>109.5</v>
      </c>
      <c r="H461">
        <v>89.54</v>
      </c>
      <c r="I461">
        <v>22657.528421000003</v>
      </c>
      <c r="J461">
        <v>7.458558933777593</v>
      </c>
      <c r="K461">
        <v>7.0503937007874011</v>
      </c>
      <c r="L461">
        <v>5.5019027311231197</v>
      </c>
      <c r="M461">
        <v>5.3434162406314929</v>
      </c>
      <c r="N461">
        <v>12.005000000000001</v>
      </c>
      <c r="O461">
        <v>31.489594742606787</v>
      </c>
      <c r="P461">
        <v>0</v>
      </c>
      <c r="Q461" s="36">
        <f t="shared" si="170"/>
        <v>71.428571433211431</v>
      </c>
      <c r="R461" t="str">
        <f t="shared" si="171"/>
        <v xml:space="preserve"> </v>
      </c>
      <c r="S461" s="37">
        <f t="shared" si="172"/>
        <v>0.22291713664804097</v>
      </c>
      <c r="T461" s="37" t="str">
        <f t="shared" si="173"/>
        <v/>
      </c>
      <c r="U461" s="37" t="str">
        <f t="shared" si="174"/>
        <v/>
      </c>
      <c r="V461" s="37">
        <f t="shared" si="175"/>
        <v>-0.60807754147077997</v>
      </c>
      <c r="W461" s="37" t="str">
        <f t="shared" si="176"/>
        <v/>
      </c>
      <c r="X461" s="37">
        <f t="shared" si="177"/>
        <v>-0.56953141248790717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60.807754147078001</v>
      </c>
      <c r="AR461">
        <v>56.953141248790715</v>
      </c>
      <c r="AS461">
        <v>22.291713200804097</v>
      </c>
      <c r="AT461">
        <v>-60.807754147078001</v>
      </c>
      <c r="AU461">
        <v>-56.953141248790715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13</v>
      </c>
      <c r="F462">
        <v>22</v>
      </c>
      <c r="G462">
        <v>50.5</v>
      </c>
      <c r="H462">
        <v>47.33</v>
      </c>
      <c r="I462">
        <v>13870.218510590001</v>
      </c>
      <c r="J462" t="s">
        <v>1238</v>
      </c>
      <c r="K462" t="s">
        <v>1238</v>
      </c>
      <c r="L462">
        <v>25.341106946174914</v>
      </c>
      <c r="M462">
        <v>23.488331521451411</v>
      </c>
      <c r="N462">
        <v>0.32</v>
      </c>
      <c r="O462">
        <v>25.984251968503933</v>
      </c>
      <c r="P462">
        <v>3.0319036551869849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3.0319036598369848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-98.268690782288814</v>
      </c>
      <c r="AS462">
        <v>6.6976547644200357</v>
      </c>
      <c r="AT462" t="e">
        <v>#VALUE!</v>
      </c>
      <c r="AU462">
        <v>98.268690782288814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1</v>
      </c>
      <c r="E463">
        <v>7</v>
      </c>
      <c r="F463">
        <v>18</v>
      </c>
      <c r="G463">
        <v>160</v>
      </c>
      <c r="H463">
        <v>143.94</v>
      </c>
      <c r="I463">
        <v>12606.591799859998</v>
      </c>
      <c r="J463">
        <v>14.668297156832772</v>
      </c>
      <c r="K463">
        <v>13.364902506963789</v>
      </c>
      <c r="L463">
        <v>9.3303032979163785</v>
      </c>
      <c r="M463">
        <v>8.9209984827495212</v>
      </c>
      <c r="N463">
        <v>9.8130000000000006</v>
      </c>
      <c r="O463">
        <v>2.969569779643245</v>
      </c>
      <c r="P463">
        <v>0.46894539391413087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22.922978350304291</v>
      </c>
      <c r="AR463">
        <v>26.999754848562997</v>
      </c>
      <c r="AS463">
        <v>11.15742670557176</v>
      </c>
      <c r="AT463">
        <v>-22.922978350304291</v>
      </c>
      <c r="AU463">
        <v>-26.999754848562997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16</v>
      </c>
      <c r="D464" s="2">
        <v>1</v>
      </c>
      <c r="E464">
        <v>11</v>
      </c>
      <c r="F464">
        <v>28</v>
      </c>
      <c r="G464">
        <v>286</v>
      </c>
      <c r="H464">
        <v>277</v>
      </c>
      <c r="I464">
        <v>15833.691734</v>
      </c>
      <c r="J464">
        <v>25.452540659744553</v>
      </c>
      <c r="K464">
        <v>23.110295344568662</v>
      </c>
      <c r="L464">
        <v>15.426463596714393</v>
      </c>
      <c r="M464">
        <v>14.650690876556933</v>
      </c>
      <c r="N464">
        <v>11.986000000000001</v>
      </c>
      <c r="O464">
        <v>10.470046082949318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-33.744633510989708</v>
      </c>
      <c r="AR464">
        <v>-20.696572064421037</v>
      </c>
      <c r="AS464">
        <v>3.2490974729241895</v>
      </c>
      <c r="AT464">
        <v>33.744633510989708</v>
      </c>
      <c r="AU464">
        <v>20.696572064421037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340</v>
      </c>
      <c r="H465">
        <v>300.74</v>
      </c>
      <c r="I465">
        <v>284925.56574746</v>
      </c>
      <c r="J465">
        <v>20.062708472314878</v>
      </c>
      <c r="K465">
        <v>18.356833302813893</v>
      </c>
      <c r="L465">
        <v>14.041673399691694</v>
      </c>
      <c r="M465">
        <v>12.542476804988842</v>
      </c>
      <c r="N465">
        <v>16.382999999999999</v>
      </c>
      <c r="O465">
        <v>8.4248841826604881</v>
      </c>
      <c r="P465">
        <v>1.5332180621134532</v>
      </c>
      <c r="Q465" s="36">
        <f t="shared" si="170"/>
        <v>82.142857147537143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-5.4228584775988908</v>
      </c>
      <c r="AR465">
        <v>-9.8619806649604236</v>
      </c>
      <c r="AS465">
        <v>13.054465651393233</v>
      </c>
      <c r="AT465">
        <v>5.4228584775988908</v>
      </c>
      <c r="AU465">
        <v>9.8619806649604236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2</v>
      </c>
      <c r="D466" s="2">
        <v>4</v>
      </c>
      <c r="E466">
        <v>7</v>
      </c>
      <c r="F466">
        <v>13</v>
      </c>
      <c r="G466">
        <v>32</v>
      </c>
      <c r="H466">
        <v>29.14</v>
      </c>
      <c r="I466">
        <v>6010.6633323599999</v>
      </c>
      <c r="J466">
        <v>5.3853261873960445</v>
      </c>
      <c r="K466">
        <v>5.0572717806317247</v>
      </c>
      <c r="L466" t="s">
        <v>1238</v>
      </c>
      <c r="M466" t="s">
        <v>1238</v>
      </c>
      <c r="N466">
        <v>5.4110000000000005</v>
      </c>
      <c r="O466">
        <v>4.0576923076923137</v>
      </c>
      <c r="P466">
        <v>4.0803019903912148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-0.71701902497711278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4.0803019950812152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71.701902497711274</v>
      </c>
      <c r="AR466" t="e">
        <v>#VALUE!</v>
      </c>
      <c r="AS466">
        <v>9.814687714481817</v>
      </c>
      <c r="AT466">
        <v>-71.701902497711274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1</v>
      </c>
      <c r="E467">
        <v>9</v>
      </c>
      <c r="F467">
        <v>27</v>
      </c>
      <c r="G467">
        <v>188</v>
      </c>
      <c r="H467">
        <v>183.9</v>
      </c>
      <c r="I467">
        <v>127663.3588515</v>
      </c>
      <c r="J467">
        <v>21.825302634702112</v>
      </c>
      <c r="K467">
        <v>19.491255961844196</v>
      </c>
      <c r="L467">
        <v>14.257998655923808</v>
      </c>
      <c r="M467">
        <v>13.331051495304621</v>
      </c>
      <c r="N467">
        <v>8.4260000000000002</v>
      </c>
      <c r="O467">
        <v>6.523388116308471</v>
      </c>
      <c r="P467">
        <v>2.153887982599239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2.1538879872992389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-14.684704413864512</v>
      </c>
      <c r="AR467">
        <v>-11.554508360273207</v>
      </c>
      <c r="AS467">
        <v>2.2294725394236048</v>
      </c>
      <c r="AT467">
        <v>14.684704413864512</v>
      </c>
      <c r="AU467">
        <v>11.554508360273207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13</v>
      </c>
      <c r="D468" s="2">
        <v>2</v>
      </c>
      <c r="E468">
        <v>14</v>
      </c>
      <c r="F468">
        <v>29</v>
      </c>
      <c r="G468">
        <v>128</v>
      </c>
      <c r="H468">
        <v>118.61</v>
      </c>
      <c r="I468">
        <v>101746.34878646</v>
      </c>
      <c r="J468">
        <v>15.764221158958001</v>
      </c>
      <c r="K468">
        <v>14.64320987654321</v>
      </c>
      <c r="L468">
        <v>11.780791957142451</v>
      </c>
      <c r="M468">
        <v>11.062793572886394</v>
      </c>
      <c r="N468">
        <v>7.524</v>
      </c>
      <c r="O468">
        <v>3.9226519337016548</v>
      </c>
      <c r="P468">
        <v>3.3808279234465899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3.3808279281565898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17.164262315643132</v>
      </c>
      <c r="AR468">
        <v>7.8271441463720004</v>
      </c>
      <c r="AS468">
        <v>7.916701795801373</v>
      </c>
      <c r="AT468">
        <v>-17.164262315643132</v>
      </c>
      <c r="AU468">
        <v>-7.8271441463720004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5</v>
      </c>
      <c r="F469">
        <v>18</v>
      </c>
      <c r="G469">
        <v>180</v>
      </c>
      <c r="H469">
        <v>157.65</v>
      </c>
      <c r="I469">
        <v>11848.333783350001</v>
      </c>
      <c r="J469">
        <v>8.2491758673015543</v>
      </c>
      <c r="K469">
        <v>7.8191647654002585</v>
      </c>
      <c r="L469">
        <v>5.5293407288883678</v>
      </c>
      <c r="M469">
        <v>5.392012750589589</v>
      </c>
      <c r="N469">
        <v>19.111000000000001</v>
      </c>
      <c r="O469">
        <v>17.533825338253376</v>
      </c>
      <c r="P469">
        <v>0</v>
      </c>
      <c r="Q469" s="36">
        <f t="shared" si="170"/>
        <v>72.222222226942222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-0.56653325187104531</v>
      </c>
      <c r="W469" s="37" t="str">
        <f t="shared" si="176"/>
        <v/>
      </c>
      <c r="X469" s="37">
        <f t="shared" si="177"/>
        <v>-0.56738466494994122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56.653325187104528</v>
      </c>
      <c r="AR469">
        <v>56.738466494994121</v>
      </c>
      <c r="AS469">
        <v>14.176974310180768</v>
      </c>
      <c r="AT469">
        <v>-56.653325187104528</v>
      </c>
      <c r="AU469">
        <v>-56.738466494994121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5</v>
      </c>
      <c r="E470">
        <v>17</v>
      </c>
      <c r="F470">
        <v>26</v>
      </c>
      <c r="G470">
        <v>60</v>
      </c>
      <c r="H470">
        <v>55.19</v>
      </c>
      <c r="I470">
        <v>84661.459999999992</v>
      </c>
      <c r="J470">
        <v>12.748902748902749</v>
      </c>
      <c r="K470">
        <v>12.588959854014597</v>
      </c>
      <c r="L470" t="s">
        <v>1238</v>
      </c>
      <c r="M470" t="s">
        <v>1238</v>
      </c>
      <c r="N470">
        <v>4.3840000000000003</v>
      </c>
      <c r="O470">
        <v>5.3846153846153895</v>
      </c>
      <c r="P470">
        <v>3.1744881319079541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-0.33008757411946321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3.174488136637954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33.00875741194632</v>
      </c>
      <c r="AR470" t="e">
        <v>#VALUE!</v>
      </c>
      <c r="AS470">
        <v>8.7153469831491304</v>
      </c>
      <c r="AT470">
        <v>-33.00875741194632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5</v>
      </c>
      <c r="F471">
        <v>20</v>
      </c>
      <c r="G471">
        <v>169</v>
      </c>
      <c r="H471">
        <v>153.55000000000001</v>
      </c>
      <c r="I471">
        <v>132554.94573700003</v>
      </c>
      <c r="J471">
        <v>18.838179364495154</v>
      </c>
      <c r="K471">
        <v>17.570660258610825</v>
      </c>
      <c r="L471">
        <v>12.555241623179276</v>
      </c>
      <c r="M471">
        <v>11.675878287606739</v>
      </c>
      <c r="N471">
        <v>8.1509999999999998</v>
      </c>
      <c r="O471">
        <v>7.1090670170827792</v>
      </c>
      <c r="P471">
        <v>2.0019537609899052</v>
      </c>
      <c r="Q471" s="36">
        <f t="shared" si="170"/>
        <v>75.000000004740002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2.0019537657299051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1.0116346026110445</v>
      </c>
      <c r="AR471">
        <v>1.7678539311480224</v>
      </c>
      <c r="AS471">
        <v>10.061869098013677</v>
      </c>
      <c r="AT471">
        <v>-1.0116346026110445</v>
      </c>
      <c r="AU471">
        <v>-1.7678539311480224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34</v>
      </c>
      <c r="D472" s="2">
        <v>1</v>
      </c>
      <c r="E472">
        <v>4</v>
      </c>
      <c r="F472">
        <v>39</v>
      </c>
      <c r="G472">
        <v>210</v>
      </c>
      <c r="H472">
        <v>200.95</v>
      </c>
      <c r="I472">
        <v>395567.05351579993</v>
      </c>
      <c r="J472">
        <v>37.206072949453805</v>
      </c>
      <c r="K472">
        <v>32.390393294648611</v>
      </c>
      <c r="L472">
        <v>25.176382206139255</v>
      </c>
      <c r="M472">
        <v>22.590034650286043</v>
      </c>
      <c r="N472">
        <v>6.2039999999999997</v>
      </c>
      <c r="O472">
        <v>14.04411764705881</v>
      </c>
      <c r="P472">
        <v>0.56979348096541427</v>
      </c>
      <c r="Q472" s="36">
        <f t="shared" si="170"/>
        <v>87.179487184237189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-95.505535479922017</v>
      </c>
      <c r="AR472">
        <v>-96.9798852610583</v>
      </c>
      <c r="AS472">
        <v>4.5036078626524034</v>
      </c>
      <c r="AT472">
        <v>95.505535479922017</v>
      </c>
      <c r="AU472">
        <v>96.9798852610583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6</v>
      </c>
      <c r="D473" s="2">
        <v>2</v>
      </c>
      <c r="E473">
        <v>0</v>
      </c>
      <c r="F473">
        <v>8</v>
      </c>
      <c r="G473">
        <v>155</v>
      </c>
      <c r="H473">
        <v>148.75</v>
      </c>
      <c r="I473">
        <v>13522.7366575</v>
      </c>
      <c r="J473">
        <v>31.982369382928404</v>
      </c>
      <c r="K473">
        <v>27.188813745201973</v>
      </c>
      <c r="L473">
        <v>21.936713705950769</v>
      </c>
      <c r="M473">
        <v>18.059031780231621</v>
      </c>
      <c r="N473">
        <v>5.4710000000000001</v>
      </c>
      <c r="O473">
        <v>18.164146868250544</v>
      </c>
      <c r="P473">
        <v>0</v>
      </c>
      <c r="Q473" s="36">
        <f t="shared" si="170"/>
        <v>75.000000004759997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-68.056711081029931</v>
      </c>
      <c r="AR473">
        <v>-71.632735530570812</v>
      </c>
      <c r="AS473">
        <v>4.2016806722689148</v>
      </c>
      <c r="AT473">
        <v>68.056711081029931</v>
      </c>
      <c r="AU473">
        <v>71.632735530570812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1</v>
      </c>
      <c r="E474">
        <v>7</v>
      </c>
      <c r="F474">
        <v>25</v>
      </c>
      <c r="G474">
        <v>102</v>
      </c>
      <c r="H474">
        <v>95.13</v>
      </c>
      <c r="I474">
        <v>37992.41351703</v>
      </c>
      <c r="J474">
        <v>25.113516367476237</v>
      </c>
      <c r="K474">
        <v>28.262032085561493</v>
      </c>
      <c r="L474">
        <v>18.794580867440594</v>
      </c>
      <c r="M474">
        <v>20.414069254467034</v>
      </c>
      <c r="N474">
        <v>3.3660000000000001</v>
      </c>
      <c r="O474">
        <v>-10.952380952380954</v>
      </c>
      <c r="P474">
        <v>1.9846525806790709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-31.963173643116384</v>
      </c>
      <c r="AR474">
        <v>-47.048704316832321</v>
      </c>
      <c r="AS474">
        <v>7.2216966256701376</v>
      </c>
      <c r="AT474">
        <v>31.963173643116384</v>
      </c>
      <c r="AU474">
        <v>47.048704316832321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6</v>
      </c>
      <c r="D475" s="2">
        <v>1</v>
      </c>
      <c r="E475">
        <v>3</v>
      </c>
      <c r="F475">
        <v>10</v>
      </c>
      <c r="G475">
        <v>31</v>
      </c>
      <c r="H475">
        <v>24.22</v>
      </c>
      <c r="I475">
        <v>9863.9528549099996</v>
      </c>
      <c r="J475">
        <v>6.0504621533849612</v>
      </c>
      <c r="K475">
        <v>5.9001218026796582</v>
      </c>
      <c r="L475">
        <v>6.3046378757945956</v>
      </c>
      <c r="M475">
        <v>6.1206505463375152</v>
      </c>
      <c r="N475">
        <v>4.1050000000000004</v>
      </c>
      <c r="O475">
        <v>1.1083743842364513</v>
      </c>
      <c r="P475">
        <v>3.3030553261767137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0.27993394367347652</v>
      </c>
      <c r="T475" s="37" t="str">
        <f t="shared" si="173"/>
        <v/>
      </c>
      <c r="U475" s="37" t="str">
        <f t="shared" si="174"/>
        <v/>
      </c>
      <c r="V475" s="37">
        <f t="shared" si="175"/>
        <v>-0.68206834276609829</v>
      </c>
      <c r="W475" s="37" t="str">
        <f t="shared" si="176"/>
        <v/>
      </c>
      <c r="X475" s="37">
        <f t="shared" si="177"/>
        <v>-0.50672545593794327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3.3030553309567137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>
        <v>68.206834276609825</v>
      </c>
      <c r="AR475">
        <v>50.672545593794325</v>
      </c>
      <c r="AS475">
        <v>27.993393889347651</v>
      </c>
      <c r="AT475">
        <v>-68.206834276609825</v>
      </c>
      <c r="AU475">
        <v>-50.672545593794325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111</v>
      </c>
      <c r="H476">
        <v>91.98</v>
      </c>
      <c r="I476">
        <v>37771.838289360006</v>
      </c>
      <c r="J476">
        <v>18.455056179775283</v>
      </c>
      <c r="K476">
        <v>9.3866721093989192</v>
      </c>
      <c r="L476">
        <v>8.7117868243943484</v>
      </c>
      <c r="M476">
        <v>5.9567843572232171</v>
      </c>
      <c r="N476">
        <v>4.984</v>
      </c>
      <c r="O476">
        <v>-32.374491180461327</v>
      </c>
      <c r="P476">
        <v>4.2498369210697984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0.20678408828641232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-0.31839024565271312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4.2498369258597988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3.0248194793162542</v>
      </c>
      <c r="AR476">
        <v>31.839024565271313</v>
      </c>
      <c r="AS476">
        <v>20.678408349641231</v>
      </c>
      <c r="AT476">
        <v>-3.0248194793162542</v>
      </c>
      <c r="AU476">
        <v>-31.839024565271313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2</v>
      </c>
      <c r="E477">
        <v>7</v>
      </c>
      <c r="F477">
        <v>21</v>
      </c>
      <c r="G477">
        <v>160</v>
      </c>
      <c r="H477">
        <v>139.87</v>
      </c>
      <c r="I477">
        <v>18512.438601350001</v>
      </c>
      <c r="J477">
        <v>29.157806962685015</v>
      </c>
      <c r="K477">
        <v>24.350626740947078</v>
      </c>
      <c r="L477">
        <v>16.698554023554735</v>
      </c>
      <c r="M477">
        <v>14.709110113869622</v>
      </c>
      <c r="N477">
        <v>4.7969999999999997</v>
      </c>
      <c r="O477">
        <v>18.444444444444443</v>
      </c>
      <c r="P477">
        <v>0.92800457567741479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-53.214575249700417</v>
      </c>
      <c r="AR477">
        <v>-30.649401039967739</v>
      </c>
      <c r="AS477">
        <v>14.391935368556519</v>
      </c>
      <c r="AT477">
        <v>53.214575249700417</v>
      </c>
      <c r="AU477">
        <v>30.649401039967739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4</v>
      </c>
      <c r="D478" s="2">
        <v>1</v>
      </c>
      <c r="E478">
        <v>10</v>
      </c>
      <c r="F478">
        <v>15</v>
      </c>
      <c r="G478">
        <v>68.5</v>
      </c>
      <c r="H478">
        <v>67.27</v>
      </c>
      <c r="I478">
        <v>12838.50109367</v>
      </c>
      <c r="J478">
        <v>6.0603603603603604</v>
      </c>
      <c r="K478">
        <v>28.264705882352942</v>
      </c>
      <c r="L478">
        <v>16.340915183894374</v>
      </c>
      <c r="M478">
        <v>21.490050158266374</v>
      </c>
      <c r="N478">
        <v>11.1</v>
      </c>
      <c r="O478">
        <v>1594.6564885496184</v>
      </c>
      <c r="P478">
        <v>5.0245280214062733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-0.68154822491930334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5.0245280262162737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68.154822491930332</v>
      </c>
      <c r="AR478">
        <v>-27.851236592654203</v>
      </c>
      <c r="AS478">
        <v>1.8284525048312794</v>
      </c>
      <c r="AT478">
        <v>-68.154822491930332</v>
      </c>
      <c r="AU478">
        <v>27.851236592654203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10</v>
      </c>
      <c r="F479">
        <v>19</v>
      </c>
      <c r="G479">
        <v>160</v>
      </c>
      <c r="H479">
        <v>160.56</v>
      </c>
      <c r="I479">
        <v>26310.940065360002</v>
      </c>
      <c r="J479">
        <v>36.775080164910676</v>
      </c>
      <c r="K479">
        <v>33.132480396203057</v>
      </c>
      <c r="L479">
        <v>24.010070510161757</v>
      </c>
      <c r="M479">
        <v>21.808193705009138</v>
      </c>
      <c r="N479">
        <v>4.3659999999999997</v>
      </c>
      <c r="O479">
        <v>6.2287104622870881</v>
      </c>
      <c r="P479">
        <v>0.65396113602391626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-93.240811781601067</v>
      </c>
      <c r="AR479">
        <v>-87.854668533284922</v>
      </c>
      <c r="AS479">
        <v>-0.34877927254608476</v>
      </c>
      <c r="AT479">
        <v>93.240811781601067</v>
      </c>
      <c r="AU479">
        <v>87.854668533284922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230</v>
      </c>
      <c r="H480">
        <v>213.54</v>
      </c>
      <c r="I480">
        <v>25071.519995399998</v>
      </c>
      <c r="J480">
        <v>39.232041153775484</v>
      </c>
      <c r="K480">
        <v>37.364829396325462</v>
      </c>
      <c r="L480">
        <v>28.721529977023906</v>
      </c>
      <c r="M480">
        <v>26.582438569206843</v>
      </c>
      <c r="N480">
        <v>5.4430000000000005</v>
      </c>
      <c r="O480">
        <v>7.7821782178217962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-106.15132438619304</v>
      </c>
      <c r="AR480">
        <v>-124.71710323878939</v>
      </c>
      <c r="AS480">
        <v>7.70815772220661</v>
      </c>
      <c r="AT480">
        <v>106.15132438619304</v>
      </c>
      <c r="AU480">
        <v>124.71710323878939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21</v>
      </c>
      <c r="D481" s="2">
        <v>1</v>
      </c>
      <c r="E481">
        <v>5</v>
      </c>
      <c r="F481">
        <v>27</v>
      </c>
      <c r="G481">
        <v>245</v>
      </c>
      <c r="H481">
        <v>235.5</v>
      </c>
      <c r="I481">
        <v>60558.727974000001</v>
      </c>
      <c r="J481" t="s">
        <v>1238</v>
      </c>
      <c r="K481">
        <v>35.133522303446213</v>
      </c>
      <c r="L481">
        <v>33.335585142024769</v>
      </c>
      <c r="M481">
        <v>24.739340136642742</v>
      </c>
      <c r="N481">
        <v>4.806</v>
      </c>
      <c r="O481">
        <v>17.794117647058822</v>
      </c>
      <c r="P481">
        <v>0</v>
      </c>
      <c r="Q481" s="36">
        <f t="shared" si="170"/>
        <v>77.777777782617775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-160.81744718607956</v>
      </c>
      <c r="AS481">
        <v>4.0339702760084917</v>
      </c>
      <c r="AT481" t="e">
        <v>#VALUE!</v>
      </c>
      <c r="AU481">
        <v>160.81744718607956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2</v>
      </c>
      <c r="E482">
        <v>19</v>
      </c>
      <c r="F482">
        <v>23</v>
      </c>
      <c r="G482">
        <v>60.5</v>
      </c>
      <c r="H482">
        <v>58.64</v>
      </c>
      <c r="I482">
        <v>21857.240623279999</v>
      </c>
      <c r="J482" t="s">
        <v>1238</v>
      </c>
      <c r="K482" t="s">
        <v>1238</v>
      </c>
      <c r="L482">
        <v>18.258590826937876</v>
      </c>
      <c r="M482">
        <v>17.974263688310817</v>
      </c>
      <c r="N482">
        <v>1.407</v>
      </c>
      <c r="O482">
        <v>10.266457680250785</v>
      </c>
      <c r="P482">
        <v>5.4826057298772168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5.4826057347272172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-42.855120988821426</v>
      </c>
      <c r="AS482">
        <v>3.1718963165074943</v>
      </c>
      <c r="AT482" t="e">
        <v>#VALUE!</v>
      </c>
      <c r="AU482">
        <v>42.855120988821426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9</v>
      </c>
      <c r="D483" s="2">
        <v>1</v>
      </c>
      <c r="E483">
        <v>22</v>
      </c>
      <c r="F483">
        <v>32</v>
      </c>
      <c r="G483">
        <v>61</v>
      </c>
      <c r="H483">
        <v>59.67</v>
      </c>
      <c r="I483">
        <v>246782.24375103004</v>
      </c>
      <c r="J483">
        <v>12.39252336448598</v>
      </c>
      <c r="K483">
        <v>12.078947368421051</v>
      </c>
      <c r="L483">
        <v>7.8709667720525118</v>
      </c>
      <c r="M483">
        <v>7.6995731232854414</v>
      </c>
      <c r="N483">
        <v>4.8150000000000004</v>
      </c>
      <c r="O483">
        <v>2.2292993630573341</v>
      </c>
      <c r="P483">
        <v>4.0958605664488017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-0.34881412515296273</v>
      </c>
      <c r="W483" s="37" t="str">
        <f t="shared" si="176"/>
        <v/>
      </c>
      <c r="X483" s="37">
        <f t="shared" si="177"/>
        <v>-0.38417596342558058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4.0958605713088021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34.881412515296276</v>
      </c>
      <c r="AR483">
        <v>38.417596342558056</v>
      </c>
      <c r="AS483">
        <v>2.2289257583375299</v>
      </c>
      <c r="AT483">
        <v>-34.881412515296276</v>
      </c>
      <c r="AU483">
        <v>-38.417596342558056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4</v>
      </c>
      <c r="F484">
        <v>12</v>
      </c>
      <c r="G484">
        <v>90</v>
      </c>
      <c r="H484">
        <v>79.84</v>
      </c>
      <c r="I484">
        <v>15303.929362880001</v>
      </c>
      <c r="J484">
        <v>19.023111746485586</v>
      </c>
      <c r="K484">
        <v>16.699435264588999</v>
      </c>
      <c r="L484">
        <v>12.665333729479277</v>
      </c>
      <c r="M484">
        <v>11.38969495429353</v>
      </c>
      <c r="N484">
        <v>4.1970000000000001</v>
      </c>
      <c r="O484">
        <v>10.15748031496063</v>
      </c>
      <c r="P484">
        <v>0.63251503006012022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3.9876459317189639E-2</v>
      </c>
      <c r="AR484">
        <v>0.90649385607598498</v>
      </c>
      <c r="AS484">
        <v>12.725450901803592</v>
      </c>
      <c r="AT484">
        <v>-3.9876459317189639E-2</v>
      </c>
      <c r="AU484">
        <v>-0.90649385607598498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7</v>
      </c>
      <c r="E485">
        <v>10</v>
      </c>
      <c r="F485">
        <v>17</v>
      </c>
      <c r="G485">
        <v>210</v>
      </c>
      <c r="H485">
        <v>237.61</v>
      </c>
      <c r="I485">
        <v>15310.25231897</v>
      </c>
      <c r="J485">
        <v>26.995001136105433</v>
      </c>
      <c r="K485">
        <v>24.255818701510822</v>
      </c>
      <c r="L485">
        <v>19.578395288701195</v>
      </c>
      <c r="M485">
        <v>18.586208072768617</v>
      </c>
      <c r="N485">
        <v>8.8019999999999996</v>
      </c>
      <c r="O485">
        <v>6.1761158021712736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-41.849750162167389</v>
      </c>
      <c r="AR485">
        <v>-53.181264328898962</v>
      </c>
      <c r="AS485">
        <v>-11.619881318126346</v>
      </c>
      <c r="AT485">
        <v>41.849750162167389</v>
      </c>
      <c r="AU485">
        <v>53.181264328898962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58</v>
      </c>
      <c r="H486">
        <v>54.42</v>
      </c>
      <c r="I486">
        <v>48208.589578079998</v>
      </c>
      <c r="J486">
        <v>9.1293407146451937</v>
      </c>
      <c r="K486">
        <v>9.2993848257006153</v>
      </c>
      <c r="L486">
        <v>10.541322570267029</v>
      </c>
      <c r="M486">
        <v>11.30747963596539</v>
      </c>
      <c r="N486">
        <v>5.8520000000000003</v>
      </c>
      <c r="O486">
        <v>-2.3038397328881453</v>
      </c>
      <c r="P486">
        <v>3.3811098860712971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-0.52028351731177147</v>
      </c>
      <c r="W486" s="37" t="str">
        <f t="shared" si="176"/>
        <v/>
      </c>
      <c r="X486" s="37" t="str">
        <f t="shared" si="177"/>
        <v/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3.3811098909612971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52.028351731177146</v>
      </c>
      <c r="AR486">
        <v>17.524746272533665</v>
      </c>
      <c r="AS486">
        <v>6.5784638000734974</v>
      </c>
      <c r="AT486">
        <v>-52.028351731177146</v>
      </c>
      <c r="AU486">
        <v>-17.524746272533665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2</v>
      </c>
      <c r="D487" s="2">
        <v>0</v>
      </c>
      <c r="E487">
        <v>11</v>
      </c>
      <c r="F487">
        <v>13</v>
      </c>
      <c r="G487">
        <v>337</v>
      </c>
      <c r="H487">
        <v>338.83</v>
      </c>
      <c r="I487">
        <v>17052.504773960001</v>
      </c>
      <c r="J487">
        <v>21.614570043378411</v>
      </c>
      <c r="K487">
        <v>19.838983547046077</v>
      </c>
      <c r="L487">
        <v>12.592143326310522</v>
      </c>
      <c r="M487">
        <v>10.313778260078445</v>
      </c>
      <c r="N487">
        <v>15.676</v>
      </c>
      <c r="O487">
        <v>42.121486854034465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-13.577374753844129</v>
      </c>
      <c r="AR487">
        <v>1.4791351951034981</v>
      </c>
      <c r="AS487">
        <v>-0.54009385237434593</v>
      </c>
      <c r="AT487">
        <v>13.577374753844129</v>
      </c>
      <c r="AU487">
        <v>-1.4791351951034981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18</v>
      </c>
      <c r="D488" s="2">
        <v>3</v>
      </c>
      <c r="E488">
        <v>11</v>
      </c>
      <c r="F488">
        <v>32</v>
      </c>
      <c r="G488">
        <v>70</v>
      </c>
      <c r="H488">
        <v>68.67</v>
      </c>
      <c r="I488">
        <v>20422.76941845</v>
      </c>
      <c r="J488">
        <v>14.214448354377975</v>
      </c>
      <c r="K488">
        <v>27.228390166534496</v>
      </c>
      <c r="L488">
        <v>7.2567252060691976</v>
      </c>
      <c r="M488">
        <v>9.0516597904387694</v>
      </c>
      <c r="N488">
        <v>2.5220000000000002</v>
      </c>
      <c r="O488">
        <v>-47.892561983471069</v>
      </c>
      <c r="P488">
        <v>2.9124799767001601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-0.43223419204607794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2.9124799816101601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25.307802818916979</v>
      </c>
      <c r="AR488">
        <v>43.223419204607794</v>
      </c>
      <c r="AS488">
        <v>1.9367991845055998</v>
      </c>
      <c r="AT488">
        <v>-25.307802818916979</v>
      </c>
      <c r="AU488">
        <v>-43.223419204607794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5</v>
      </c>
      <c r="E489">
        <v>9</v>
      </c>
      <c r="F489">
        <v>16</v>
      </c>
      <c r="G489">
        <v>92</v>
      </c>
      <c r="H489">
        <v>96.17</v>
      </c>
      <c r="I489">
        <v>30335.44117115</v>
      </c>
      <c r="J489">
        <v>27.259070294784582</v>
      </c>
      <c r="K489">
        <v>25.741434689507493</v>
      </c>
      <c r="L489">
        <v>16.660884940308385</v>
      </c>
      <c r="M489">
        <v>15.329261452322148</v>
      </c>
      <c r="N489">
        <v>3.528</v>
      </c>
      <c r="O489">
        <v>5.6287425149700647</v>
      </c>
      <c r="P489">
        <v>2.6151606530102942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2.6151606579302942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-43.237345739411914</v>
      </c>
      <c r="AR489">
        <v>-30.354678325838226</v>
      </c>
      <c r="AS489">
        <v>-4.3360715399812904</v>
      </c>
      <c r="AT489">
        <v>43.237345739411914</v>
      </c>
      <c r="AU489">
        <v>30.354678325838226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10</v>
      </c>
      <c r="D490" s="2">
        <v>0</v>
      </c>
      <c r="E490">
        <v>11</v>
      </c>
      <c r="F490">
        <v>21</v>
      </c>
      <c r="G490">
        <v>90</v>
      </c>
      <c r="H490">
        <v>86.55</v>
      </c>
      <c r="I490">
        <v>35121.955120350001</v>
      </c>
      <c r="J490">
        <v>29.299255247122542</v>
      </c>
      <c r="K490" t="s">
        <v>1238</v>
      </c>
      <c r="L490">
        <v>21.976011243299777</v>
      </c>
      <c r="M490">
        <v>20.82251969388286</v>
      </c>
      <c r="N490">
        <v>2.9540000000000002</v>
      </c>
      <c r="O490">
        <v>88.995521433141406</v>
      </c>
      <c r="P490">
        <v>4.1109185441941074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4.1109185491241078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>
        <f t="shared" si="183"/>
        <v>88.995521438071407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-53.957838926822262</v>
      </c>
      <c r="AR490">
        <v>-71.940199261247798</v>
      </c>
      <c r="AS490">
        <v>3.9861351819757473</v>
      </c>
      <c r="AT490">
        <v>53.957838926822262</v>
      </c>
      <c r="AU490">
        <v>71.940199261247798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9</v>
      </c>
      <c r="E491">
        <v>16</v>
      </c>
      <c r="F491">
        <v>31</v>
      </c>
      <c r="G491">
        <v>52</v>
      </c>
      <c r="H491">
        <v>49.25</v>
      </c>
      <c r="I491">
        <v>203619.19999999998</v>
      </c>
      <c r="J491">
        <v>11.020362497202953</v>
      </c>
      <c r="K491">
        <v>11.838942307692307</v>
      </c>
      <c r="L491" t="s">
        <v>1238</v>
      </c>
      <c r="M491" t="s">
        <v>1238</v>
      </c>
      <c r="N491">
        <v>4.16</v>
      </c>
      <c r="O491">
        <v>0.72639225181598666</v>
      </c>
      <c r="P491">
        <v>4.2558375634517773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-0.42091661376744594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4.2558375683917777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42.091661376744597</v>
      </c>
      <c r="AR491" t="e">
        <v>#VALUE!</v>
      </c>
      <c r="AS491">
        <v>5.5837563451776706</v>
      </c>
      <c r="AT491">
        <v>-42.091661376744597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157</v>
      </c>
      <c r="H492">
        <v>154.16</v>
      </c>
      <c r="I492">
        <v>9742.8774681599989</v>
      </c>
      <c r="J492">
        <v>10.031233732431025</v>
      </c>
      <c r="K492">
        <v>9.4663801043905433</v>
      </c>
      <c r="L492">
        <v>7.9296725428341688</v>
      </c>
      <c r="M492">
        <v>7.5375714957666986</v>
      </c>
      <c r="N492">
        <v>15.368</v>
      </c>
      <c r="O492">
        <v>1.3720316622691304</v>
      </c>
      <c r="P492">
        <v>3.2304099636741053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-0.47289203968193194</v>
      </c>
      <c r="W492" s="37" t="str">
        <f t="shared" si="176"/>
        <v/>
      </c>
      <c r="X492" s="37">
        <f t="shared" si="177"/>
        <v>-0.37958282693041212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3.2304099686241052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47.289203968193192</v>
      </c>
      <c r="AR492">
        <v>37.958282693041212</v>
      </c>
      <c r="AS492">
        <v>1.8422418266735852</v>
      </c>
      <c r="AT492">
        <v>-47.289203968193192</v>
      </c>
      <c r="AU492">
        <v>-37.958282693041212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14</v>
      </c>
      <c r="D493" s="2">
        <v>1</v>
      </c>
      <c r="E493">
        <v>3</v>
      </c>
      <c r="F493">
        <v>18</v>
      </c>
      <c r="G493">
        <v>224</v>
      </c>
      <c r="H493">
        <v>204.19</v>
      </c>
      <c r="I493">
        <v>26253.260838140002</v>
      </c>
      <c r="J493">
        <v>19.028049575994782</v>
      </c>
      <c r="K493">
        <v>17.245777027027028</v>
      </c>
      <c r="L493">
        <v>14.098495375085708</v>
      </c>
      <c r="M493">
        <v>13.016166341821977</v>
      </c>
      <c r="N493">
        <v>10.731</v>
      </c>
      <c r="O493">
        <v>10.287769784172655</v>
      </c>
      <c r="P493">
        <v>1.349233556981243</v>
      </c>
      <c r="Q493" s="36">
        <f t="shared" si="170"/>
        <v>77.777777782737772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1.3929807983803499E-2</v>
      </c>
      <c r="AR493">
        <v>-10.306555509025594</v>
      </c>
      <c r="AS493">
        <v>9.7017483716146824</v>
      </c>
      <c r="AT493">
        <v>-1.3929807983803499E-2</v>
      </c>
      <c r="AU493">
        <v>10.306555509025594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6</v>
      </c>
      <c r="F494">
        <v>15</v>
      </c>
      <c r="G494">
        <v>125</v>
      </c>
      <c r="H494">
        <v>119.49</v>
      </c>
      <c r="I494">
        <v>50692.580987999994</v>
      </c>
      <c r="J494">
        <v>27.506906077348063</v>
      </c>
      <c r="K494">
        <v>25.752155172413794</v>
      </c>
      <c r="L494">
        <v>13.982621228285042</v>
      </c>
      <c r="M494">
        <v>13.211737676094089</v>
      </c>
      <c r="N494">
        <v>4.3440000000000003</v>
      </c>
      <c r="O494">
        <v>3.4285714285714315</v>
      </c>
      <c r="P494">
        <v>1.8294417942924095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-44.539640325754974</v>
      </c>
      <c r="AR494">
        <v>-9.3999567787301572</v>
      </c>
      <c r="AS494">
        <v>4.6112645409657649</v>
      </c>
      <c r="AT494">
        <v>44.539640325754974</v>
      </c>
      <c r="AU494">
        <v>9.3999567787301572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9</v>
      </c>
      <c r="F495">
        <v>27</v>
      </c>
      <c r="G495">
        <v>28</v>
      </c>
      <c r="H495">
        <v>24.04</v>
      </c>
      <c r="I495">
        <v>29137.654017439996</v>
      </c>
      <c r="J495">
        <v>26.446644664466444</v>
      </c>
      <c r="K495">
        <v>23.778437190900096</v>
      </c>
      <c r="L495">
        <v>10.955792134215219</v>
      </c>
      <c r="M495">
        <v>10.675431150712235</v>
      </c>
      <c r="N495">
        <v>0.90900000000000003</v>
      </c>
      <c r="O495">
        <v>15.063291139240507</v>
      </c>
      <c r="P495">
        <v>6.6930116472545764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0.16472546255071555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6.6930116522345768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-38.968319333192049</v>
      </c>
      <c r="AR495">
        <v>14.281938529854621</v>
      </c>
      <c r="AS495">
        <v>16.472545757071554</v>
      </c>
      <c r="AT495">
        <v>38.968319333192049</v>
      </c>
      <c r="AU495">
        <v>-14.281938529854621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20</v>
      </c>
      <c r="D496" s="2">
        <v>1</v>
      </c>
      <c r="E496">
        <v>14</v>
      </c>
      <c r="F496">
        <v>35</v>
      </c>
      <c r="G496">
        <v>131</v>
      </c>
      <c r="H496">
        <v>115.9</v>
      </c>
      <c r="I496">
        <v>328828.5750824</v>
      </c>
      <c r="J496">
        <v>23.951229592891092</v>
      </c>
      <c r="K496">
        <v>23.217147435897438</v>
      </c>
      <c r="L496">
        <v>12.218605879650896</v>
      </c>
      <c r="M496">
        <v>12.196098652790901</v>
      </c>
      <c r="N496">
        <v>4.992</v>
      </c>
      <c r="O496">
        <v>1.670061099796331</v>
      </c>
      <c r="P496">
        <v>1.8533218291630715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-25.855743317018607</v>
      </c>
      <c r="AR496">
        <v>4.4016902620415577</v>
      </c>
      <c r="AS496">
        <v>13.028472821397742</v>
      </c>
      <c r="AT496">
        <v>25.855743317018607</v>
      </c>
      <c r="AU496">
        <v>-4.4016902620415577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10</v>
      </c>
      <c r="D497" s="2">
        <v>1</v>
      </c>
      <c r="E497">
        <v>5</v>
      </c>
      <c r="F497">
        <v>16</v>
      </c>
      <c r="G497">
        <v>48</v>
      </c>
      <c r="H497">
        <v>43.44</v>
      </c>
      <c r="I497">
        <v>11217.444432719998</v>
      </c>
      <c r="J497">
        <v>11.033782067564134</v>
      </c>
      <c r="K497">
        <v>12.791519434628976</v>
      </c>
      <c r="L497">
        <v>6.5030385998604272</v>
      </c>
      <c r="M497">
        <v>6.8978631626784406</v>
      </c>
      <c r="N497">
        <v>3.3959999999999999</v>
      </c>
      <c r="O497">
        <v>-14.673366834170857</v>
      </c>
      <c r="P497">
        <v>4.2817679558011053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-0.42021145998974474</v>
      </c>
      <c r="W497" s="37" t="str">
        <f t="shared" si="176"/>
        <v/>
      </c>
      <c r="X497" s="37">
        <f t="shared" si="177"/>
        <v>-0.4912025934622265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4.2817679608011057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42.021145998974475</v>
      </c>
      <c r="AR497">
        <v>49.120259346222653</v>
      </c>
      <c r="AS497">
        <v>10.497237569060779</v>
      </c>
      <c r="AT497">
        <v>-42.021145998974475</v>
      </c>
      <c r="AU497">
        <v>-49.120259346222653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6</v>
      </c>
      <c r="E498">
        <v>14</v>
      </c>
      <c r="F498">
        <v>21</v>
      </c>
      <c r="G498">
        <v>25</v>
      </c>
      <c r="H498">
        <v>27.59</v>
      </c>
      <c r="I498">
        <v>11567.27185363</v>
      </c>
      <c r="J498">
        <v>15.622876557191393</v>
      </c>
      <c r="K498">
        <v>13.983781044095286</v>
      </c>
      <c r="L498">
        <v>10.935656902929122</v>
      </c>
      <c r="M498">
        <v>10.093133050378299</v>
      </c>
      <c r="N498">
        <v>1.766</v>
      </c>
      <c r="O498">
        <v>-8.0208333333333304</v>
      </c>
      <c r="P498">
        <v>3.0010873504893083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3.0010873554993083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17.906981174822889</v>
      </c>
      <c r="AR498">
        <v>14.439476476171365</v>
      </c>
      <c r="AS498">
        <v>-9.3874592243566539</v>
      </c>
      <c r="AT498">
        <v>-17.906981174822889</v>
      </c>
      <c r="AU498">
        <v>-14.439476476171365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10</v>
      </c>
      <c r="D499" s="2">
        <v>1</v>
      </c>
      <c r="E499">
        <v>3</v>
      </c>
      <c r="F499">
        <v>14</v>
      </c>
      <c r="G499">
        <v>32</v>
      </c>
      <c r="H499">
        <v>31.3</v>
      </c>
      <c r="I499">
        <v>23322.957182599999</v>
      </c>
      <c r="J499" t="s">
        <v>1238</v>
      </c>
      <c r="K499" t="s">
        <v>1238</v>
      </c>
      <c r="L499">
        <v>22.895806408417027</v>
      </c>
      <c r="M499">
        <v>18.421073142021989</v>
      </c>
      <c r="N499">
        <v>0.41200000000000003</v>
      </c>
      <c r="O499">
        <v>-65.084745762711862</v>
      </c>
      <c r="P499">
        <v>4.3514376996805115</v>
      </c>
      <c r="Q499" s="36">
        <f t="shared" si="170"/>
        <v>71.428571433591429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4.3514377047005119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-65.084745757691863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-79.13667191585705</v>
      </c>
      <c r="AS499">
        <v>2.2364217252396124</v>
      </c>
      <c r="AT499" t="e">
        <v>#VALUE!</v>
      </c>
      <c r="AU499">
        <v>79.13667191585705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11</v>
      </c>
      <c r="D500" s="2">
        <v>0</v>
      </c>
      <c r="E500">
        <v>8</v>
      </c>
      <c r="F500">
        <v>19</v>
      </c>
      <c r="G500">
        <v>150</v>
      </c>
      <c r="H500">
        <v>152.21</v>
      </c>
      <c r="I500">
        <v>16340.444579260002</v>
      </c>
      <c r="J500">
        <v>35.839416058394164</v>
      </c>
      <c r="K500">
        <v>25.641846361185987</v>
      </c>
      <c r="L500">
        <v>14.237279329892587</v>
      </c>
      <c r="M500">
        <v>12.12639421280687</v>
      </c>
      <c r="N500">
        <v>4.2469999999999999</v>
      </c>
      <c r="O500">
        <v>-35.061162079510702</v>
      </c>
      <c r="P500">
        <v>2.63320412587872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2.63320413090872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-88.324208182442149</v>
      </c>
      <c r="AR500">
        <v>-11.392400459666231</v>
      </c>
      <c r="AS500">
        <v>-1.4519413967544859</v>
      </c>
      <c r="AT500">
        <v>88.324208182442149</v>
      </c>
      <c r="AU500">
        <v>11.392400459666231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15</v>
      </c>
      <c r="D501" s="2">
        <v>0</v>
      </c>
      <c r="E501">
        <v>13</v>
      </c>
      <c r="F501">
        <v>28</v>
      </c>
      <c r="G501">
        <v>61</v>
      </c>
      <c r="H501">
        <v>51.12</v>
      </c>
      <c r="I501">
        <v>5204.5343567999998</v>
      </c>
      <c r="J501">
        <v>12.722747635639621</v>
      </c>
      <c r="K501">
        <v>9.3455210237659969</v>
      </c>
      <c r="L501">
        <v>5.1942724992680249</v>
      </c>
      <c r="M501">
        <v>4.4295704230992099</v>
      </c>
      <c r="N501">
        <v>4.0179999999999998</v>
      </c>
      <c r="O501">
        <v>-45.702702702702709</v>
      </c>
      <c r="P501">
        <v>1.5023474178403755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0.19327074056425667</v>
      </c>
      <c r="T501" s="37" t="str">
        <f t="shared" si="173"/>
        <v/>
      </c>
      <c r="U501" s="37" t="str">
        <f t="shared" si="174"/>
        <v/>
      </c>
      <c r="V501" s="37">
        <f t="shared" si="175"/>
        <v>-0.33146193830753345</v>
      </c>
      <c r="W501" s="37" t="str">
        <f t="shared" si="176"/>
        <v/>
      </c>
      <c r="X501" s="37">
        <f t="shared" si="177"/>
        <v>-0.59360038605110343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33.146193830753347</v>
      </c>
      <c r="AR501">
        <v>59.360038605110347</v>
      </c>
      <c r="AS501">
        <v>19.327073552425666</v>
      </c>
      <c r="AT501">
        <v>-33.146193830753347</v>
      </c>
      <c r="AU501">
        <v>-59.360038605110347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2</v>
      </c>
      <c r="E502">
        <v>10</v>
      </c>
      <c r="F502">
        <v>16</v>
      </c>
      <c r="G502">
        <v>65</v>
      </c>
      <c r="H502">
        <v>65.03</v>
      </c>
      <c r="I502">
        <v>34100.95788288</v>
      </c>
      <c r="J502">
        <v>24.801678108314267</v>
      </c>
      <c r="K502">
        <v>23.316600932233776</v>
      </c>
      <c r="L502">
        <v>13.631200406659042</v>
      </c>
      <c r="M502">
        <v>12.467836689623107</v>
      </c>
      <c r="N502">
        <v>2.6219999999999999</v>
      </c>
      <c r="O502">
        <v>6.1538461538461409</v>
      </c>
      <c r="P502">
        <v>2.6464708596032605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2.6464708646532604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-30.324567334855558</v>
      </c>
      <c r="AR502">
        <v>-6.6504420726277047</v>
      </c>
      <c r="AS502">
        <v>-4.6132554205757792E-2</v>
      </c>
      <c r="AT502">
        <v>30.324567334855558</v>
      </c>
      <c r="AU502">
        <v>6.6504420726277047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10</v>
      </c>
      <c r="D503" s="2">
        <v>2</v>
      </c>
      <c r="E503">
        <v>15</v>
      </c>
      <c r="F503">
        <v>27</v>
      </c>
      <c r="G503">
        <v>105</v>
      </c>
      <c r="H503">
        <v>101.36</v>
      </c>
      <c r="I503">
        <v>25488.73485312</v>
      </c>
      <c r="J503">
        <v>26.871686108165427</v>
      </c>
      <c r="K503">
        <v>29.277874061236279</v>
      </c>
      <c r="L503">
        <v>22.959016633740891</v>
      </c>
      <c r="M503">
        <v>24.73828047382499</v>
      </c>
      <c r="N503">
        <v>3.4620000000000002</v>
      </c>
      <c r="O503">
        <v>-0.51724137931033898</v>
      </c>
      <c r="P503">
        <v>1.4591554853985793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-41.201770715293605</v>
      </c>
      <c r="AR503">
        <v>-79.631228394610559</v>
      </c>
      <c r="AS503">
        <v>3.5911602209944826</v>
      </c>
      <c r="AT503">
        <v>41.201770715293605</v>
      </c>
      <c r="AU503">
        <v>79.631228394610559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3</v>
      </c>
      <c r="E504">
        <v>22</v>
      </c>
      <c r="F504">
        <v>29</v>
      </c>
      <c r="G504">
        <v>74.5</v>
      </c>
      <c r="H504">
        <v>68.819999999999993</v>
      </c>
      <c r="I504">
        <v>291184.71946211997</v>
      </c>
      <c r="J504">
        <v>28.158756137479539</v>
      </c>
      <c r="K504">
        <v>19.838570193139233</v>
      </c>
      <c r="L504">
        <v>9.2264540143405309</v>
      </c>
      <c r="M504">
        <v>7.9106038780529655</v>
      </c>
      <c r="N504">
        <v>2.444</v>
      </c>
      <c r="O504">
        <v>-51.285628861869647</v>
      </c>
      <c r="P504">
        <v>5.197616971810521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5.1976169768805214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>
        <f t="shared" si="184"/>
        <v>-51.285628856799647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-47.964895531585405</v>
      </c>
      <c r="AR504">
        <v>27.812271110658237</v>
      </c>
      <c r="AS504">
        <v>8.2534147050276285</v>
      </c>
      <c r="AT504">
        <v>47.964895531585405</v>
      </c>
      <c r="AU504">
        <v>-27.812271110658237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7</v>
      </c>
      <c r="D505">
        <v>1</v>
      </c>
      <c r="E505">
        <v>10</v>
      </c>
      <c r="F505">
        <v>18</v>
      </c>
      <c r="G505">
        <v>63.5</v>
      </c>
      <c r="H505">
        <v>60.14</v>
      </c>
      <c r="I505">
        <v>13375.95883548</v>
      </c>
      <c r="J505">
        <v>24.457096380642536</v>
      </c>
      <c r="K505">
        <v>22.005122575923892</v>
      </c>
      <c r="L505">
        <v>16.325639064405276</v>
      </c>
      <c r="M505">
        <v>15.328576424522627</v>
      </c>
      <c r="N505">
        <v>2.4590000000000001</v>
      </c>
      <c r="O505">
        <v>22.338308457711435</v>
      </c>
      <c r="P505">
        <v>0.63185899567675419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-28.513904992807792</v>
      </c>
      <c r="AR505">
        <v>-27.731716312116706</v>
      </c>
      <c r="AS505">
        <v>5.5869637512470982</v>
      </c>
      <c r="AT505">
        <v>28.513904992807792</v>
      </c>
      <c r="AU505">
        <v>27.731716312116706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3</v>
      </c>
      <c r="F506">
        <v>6</v>
      </c>
      <c r="G506">
        <v>40.5</v>
      </c>
      <c r="H506">
        <v>37.29</v>
      </c>
      <c r="I506">
        <v>8061.6602526900006</v>
      </c>
      <c r="J506">
        <v>9.7109375</v>
      </c>
      <c r="K506">
        <v>9.4572660410854681</v>
      </c>
      <c r="L506">
        <v>8.4003751465416183</v>
      </c>
      <c r="M506">
        <v>8.300287936455403</v>
      </c>
      <c r="N506">
        <v>3.84</v>
      </c>
      <c r="O506">
        <v>10.98265895953757</v>
      </c>
      <c r="P506">
        <v>2.7433628318584073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-0.48972254112149549</v>
      </c>
      <c r="W506" s="37" t="str">
        <f t="shared" si="176"/>
        <v/>
      </c>
      <c r="X506" s="37">
        <f t="shared" si="177"/>
        <v>-0.34275507935682903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2.7433628369484073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48.97225411214955</v>
      </c>
      <c r="AR506">
        <v>34.275507935682903</v>
      </c>
      <c r="AS506">
        <v>8.608205953338711</v>
      </c>
      <c r="AT506">
        <v>-48.97225411214955</v>
      </c>
      <c r="AU506">
        <v>-34.275507935682903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8</v>
      </c>
      <c r="D507">
        <v>1</v>
      </c>
      <c r="E507">
        <v>10</v>
      </c>
      <c r="F507">
        <v>19</v>
      </c>
      <c r="G507">
        <v>80</v>
      </c>
      <c r="H507">
        <v>83.16</v>
      </c>
      <c r="I507">
        <v>14975.35891236</v>
      </c>
      <c r="J507">
        <v>27.545544882411392</v>
      </c>
      <c r="K507">
        <v>25.085972850678733</v>
      </c>
      <c r="L507">
        <v>18.843220558292067</v>
      </c>
      <c r="M507">
        <v>16.060142380485335</v>
      </c>
      <c r="N507">
        <v>3.0190000000000001</v>
      </c>
      <c r="O507">
        <v>4.8263888888888973</v>
      </c>
      <c r="P507">
        <v>1.281866281866282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-44.742674391846094</v>
      </c>
      <c r="AR507">
        <v>-47.429261008600363</v>
      </c>
      <c r="AS507">
        <v>-3.7999037999037921</v>
      </c>
      <c r="AT507">
        <v>44.742674391846094</v>
      </c>
      <c r="AU507">
        <v>47.429261008600363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6</v>
      </c>
      <c r="D508">
        <v>1</v>
      </c>
      <c r="E508">
        <v>19</v>
      </c>
      <c r="F508">
        <v>26</v>
      </c>
      <c r="G508">
        <v>110.5</v>
      </c>
      <c r="H508">
        <v>102.16</v>
      </c>
      <c r="I508">
        <v>30899.535491520001</v>
      </c>
      <c r="J508">
        <v>27.425503355704695</v>
      </c>
      <c r="K508">
        <v>24.640617462614568</v>
      </c>
      <c r="L508">
        <v>20.129468570450292</v>
      </c>
      <c r="M508">
        <v>18.98813377026141</v>
      </c>
      <c r="N508">
        <v>3.7250000000000001</v>
      </c>
      <c r="O508">
        <v>17.507886435331237</v>
      </c>
      <c r="P508">
        <v>1.8030540328895852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-44.111896104911509</v>
      </c>
      <c r="AR508">
        <v>-57.4928588590655</v>
      </c>
      <c r="AS508">
        <v>8.1636648394675113</v>
      </c>
      <c r="AT508">
        <v>44.111896104911509</v>
      </c>
      <c r="AU508">
        <v>57.4928588590655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22</v>
      </c>
      <c r="D509">
        <v>1</v>
      </c>
      <c r="E509">
        <v>6</v>
      </c>
      <c r="F509">
        <v>29</v>
      </c>
      <c r="G509">
        <v>165</v>
      </c>
      <c r="H509">
        <v>148.77000000000001</v>
      </c>
      <c r="I509">
        <v>30599.66253474</v>
      </c>
      <c r="J509">
        <v>18.99029869798315</v>
      </c>
      <c r="K509">
        <v>17.958715596330276</v>
      </c>
      <c r="L509">
        <v>14.693358411925365</v>
      </c>
      <c r="M509">
        <v>14.282975354574797</v>
      </c>
      <c r="N509">
        <v>7.8340000000000005</v>
      </c>
      <c r="O509">
        <v>2.5392670157068054</v>
      </c>
      <c r="P509">
        <v>0.69704913625058806</v>
      </c>
      <c r="Q509" s="36">
        <f t="shared" si="170"/>
        <v>75.862068970637239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0.21229811281748834</v>
      </c>
      <c r="AR509">
        <v>-14.960760858440203</v>
      </c>
      <c r="AS509">
        <v>10.909457551925783</v>
      </c>
      <c r="AT509">
        <v>-0.21229811281748834</v>
      </c>
      <c r="AU509">
        <v>14.960760858440203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10</v>
      </c>
      <c r="D510">
        <v>2</v>
      </c>
      <c r="E510">
        <v>12</v>
      </c>
      <c r="F510">
        <v>24</v>
      </c>
      <c r="G510">
        <v>54</v>
      </c>
      <c r="H510">
        <v>50.74</v>
      </c>
      <c r="I510">
        <v>8649.3365100999999</v>
      </c>
      <c r="J510">
        <v>11.772621809744779</v>
      </c>
      <c r="K510">
        <v>11.38689407540395</v>
      </c>
      <c r="L510" t="s">
        <v>1238</v>
      </c>
      <c r="M510" t="s">
        <v>1238</v>
      </c>
      <c r="N510">
        <v>4.3100000000000005</v>
      </c>
      <c r="O510">
        <v>4.7387606318347579</v>
      </c>
      <c r="P510">
        <v>2.8163184864012614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-0.38138788954061065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2.8163184915312613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38.138788954061063</v>
      </c>
      <c r="AR510" t="e">
        <v>#VALUE!</v>
      </c>
      <c r="AS510">
        <v>6.4249113125738999</v>
      </c>
      <c r="AT510">
        <v>-38.138788954061063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7</v>
      </c>
      <c r="F511">
        <v>18</v>
      </c>
      <c r="G511">
        <v>143</v>
      </c>
      <c r="H511">
        <v>139.24</v>
      </c>
      <c r="I511">
        <v>66319.907569999996</v>
      </c>
      <c r="J511">
        <v>38.538610572931084</v>
      </c>
      <c r="K511">
        <v>34.654056744649083</v>
      </c>
      <c r="L511">
        <v>27.27453918110719</v>
      </c>
      <c r="M511">
        <v>24.580070088687098</v>
      </c>
      <c r="N511">
        <v>3.613</v>
      </c>
      <c r="O511">
        <v>15.431309904153359</v>
      </c>
      <c r="P511">
        <v>0.53361103131284104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-102.50757737719493</v>
      </c>
      <c r="AR511">
        <v>-113.39585467258443</v>
      </c>
      <c r="AS511">
        <v>2.7003734559034598</v>
      </c>
      <c r="AT511">
        <v>102.50757737719493</v>
      </c>
      <c r="AU511">
        <v>113.39585467258443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43847.331445833333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14.398127015574737</v>
      </c>
      <c r="K6" s="32">
        <v>12.860674650079206</v>
      </c>
      <c r="L6" s="32">
        <v>8.1177792440111425</v>
      </c>
      <c r="M6" s="32">
        <v>7.5047798952040861</v>
      </c>
      <c r="N6" s="32"/>
      <c r="O6" s="32"/>
      <c r="P6" s="32">
        <v>3.0829941255883537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11</v>
      </c>
      <c r="D7" s="4">
        <v>7</v>
      </c>
      <c r="E7" s="4">
        <v>10</v>
      </c>
      <c r="F7" s="4">
        <v>28</v>
      </c>
      <c r="G7" s="4">
        <v>45</v>
      </c>
      <c r="H7" s="4">
        <v>40.590000000000003</v>
      </c>
      <c r="I7" s="34">
        <v>8269.5589353944615</v>
      </c>
      <c r="J7" s="35">
        <v>13.365162989792561</v>
      </c>
      <c r="K7" s="35">
        <v>16.493295408370585</v>
      </c>
      <c r="L7" s="35">
        <v>5.5400527878176593</v>
      </c>
      <c r="M7" s="35">
        <v>6.1379377028800333</v>
      </c>
      <c r="N7" s="4">
        <v>3.0369999999999999</v>
      </c>
      <c r="O7" s="4">
        <v>-66.996305151054116</v>
      </c>
      <c r="P7" s="35">
        <v>5.7969943335796996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-0.31754084198522525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5.7969943336796996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-66.996305150954115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939</v>
      </c>
      <c r="AP7" t="s">
        <v>1242</v>
      </c>
      <c r="AQ7" s="22">
        <v>7.1742944388863865</v>
      </c>
      <c r="AR7" s="21">
        <v>31.754084198522527</v>
      </c>
      <c r="AS7">
        <v>10.864745011086473</v>
      </c>
      <c r="AT7">
        <v>-7.1742944388863865</v>
      </c>
      <c r="AU7">
        <v>-31.754084198522527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23</v>
      </c>
      <c r="F8" s="4">
        <v>41</v>
      </c>
      <c r="G8" s="4">
        <v>285</v>
      </c>
      <c r="H8" s="4">
        <v>313.89999999999998</v>
      </c>
      <c r="I8" s="34">
        <v>70038.415830744576</v>
      </c>
      <c r="J8" s="35">
        <v>32.086272104671366</v>
      </c>
      <c r="K8" s="35">
        <v>28.7033650329188</v>
      </c>
      <c r="L8" s="35">
        <v>18.245892984240243</v>
      </c>
      <c r="M8" s="35">
        <v>16.945042259072085</v>
      </c>
      <c r="N8" s="4">
        <v>9.7829999999999995</v>
      </c>
      <c r="O8" s="4">
        <v>15.898590214429554</v>
      </c>
      <c r="P8" s="35">
        <v>1.3781459063395989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-122.85031983648302</v>
      </c>
      <c r="AR8" s="21">
        <v>-124.76458691212962</v>
      </c>
      <c r="AS8">
        <v>-9.2067537432303226</v>
      </c>
      <c r="AT8">
        <v>122.85031983648302</v>
      </c>
      <c r="AU8">
        <v>124.76458691212962</v>
      </c>
      <c r="AV8" t="s">
        <v>1851</v>
      </c>
    </row>
    <row r="9" spans="1:48" x14ac:dyDescent="0.25">
      <c r="A9" s="14">
        <v>1.2E-10</v>
      </c>
      <c r="B9" t="s">
        <v>674</v>
      </c>
      <c r="C9" s="4">
        <v>19</v>
      </c>
      <c r="D9" s="4">
        <v>1</v>
      </c>
      <c r="E9" s="4">
        <v>12</v>
      </c>
      <c r="F9" s="4">
        <v>32</v>
      </c>
      <c r="G9" s="4">
        <v>236</v>
      </c>
      <c r="H9" s="4">
        <v>217.35</v>
      </c>
      <c r="I9" s="34">
        <v>100945.71672119299</v>
      </c>
      <c r="J9" s="35">
        <v>11.647909967845658</v>
      </c>
      <c r="K9" s="35">
        <v>10.745538142087309</v>
      </c>
      <c r="L9" s="35" t="s">
        <v>1238</v>
      </c>
      <c r="M9" s="35" t="s">
        <v>1238</v>
      </c>
      <c r="N9" s="4">
        <v>18.66</v>
      </c>
      <c r="O9" s="4">
        <v>1.967213114754095</v>
      </c>
      <c r="P9" s="35">
        <v>4.7080745341614909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4.7080745342814909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19.101213961747355</v>
      </c>
      <c r="AR9" s="21" t="e">
        <v>#VALUE!</v>
      </c>
      <c r="AS9">
        <v>8.5806303197607505</v>
      </c>
      <c r="AT9">
        <v>-19.101213961747355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3</v>
      </c>
      <c r="D10" s="4">
        <v>4</v>
      </c>
      <c r="E10" s="4">
        <v>23</v>
      </c>
      <c r="F10" s="4">
        <v>30</v>
      </c>
      <c r="G10" s="4">
        <v>66.25</v>
      </c>
      <c r="H10" s="4">
        <v>64.39</v>
      </c>
      <c r="I10" s="34">
        <v>65841.500108299064</v>
      </c>
      <c r="J10" s="35">
        <v>16.803235908141961</v>
      </c>
      <c r="K10" s="35">
        <v>14.741300366300365</v>
      </c>
      <c r="L10" s="35">
        <v>9.5111792345130084</v>
      </c>
      <c r="M10" s="35">
        <v>8.7216005717776053</v>
      </c>
      <c r="N10" s="4">
        <v>3.8320000000000003</v>
      </c>
      <c r="O10" s="4">
        <v>-34.71890971039182</v>
      </c>
      <c r="P10" s="35">
        <v>5.1498679919242125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5.1498679920542125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-16.704317790540181</v>
      </c>
      <c r="AR10" s="21">
        <v>-17.164792840724765</v>
      </c>
      <c r="AS10">
        <v>2.888647305482217</v>
      </c>
      <c r="AT10">
        <v>16.704317790540181</v>
      </c>
      <c r="AU10">
        <v>17.164792840724765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15</v>
      </c>
      <c r="D11" s="4">
        <v>4</v>
      </c>
      <c r="E11" s="4">
        <v>12</v>
      </c>
      <c r="F11" s="4">
        <v>31</v>
      </c>
      <c r="G11" s="4">
        <v>84</v>
      </c>
      <c r="H11" s="4">
        <v>74.760000000000005</v>
      </c>
      <c r="I11" s="34">
        <v>81767.458282785097</v>
      </c>
      <c r="J11" s="35">
        <v>11.663026521060843</v>
      </c>
      <c r="K11" s="35">
        <v>10.172812627568376</v>
      </c>
      <c r="L11" s="35">
        <v>10.188977866774854</v>
      </c>
      <c r="M11" s="35">
        <v>8.9174898350067213</v>
      </c>
      <c r="N11" s="4">
        <v>6.41</v>
      </c>
      <c r="O11" s="4">
        <v>7.9124579124579082</v>
      </c>
      <c r="P11" s="35">
        <v>4.0462814339218829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4.0462814340618829</v>
      </c>
      <c r="AH11" s="38" t="str">
        <f t="shared" si="18"/>
        <v xml:space="preserve"> </v>
      </c>
      <c r="AI11" s="1">
        <f t="shared" si="19"/>
        <v>9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18.996224241912032</v>
      </c>
      <c r="AR11" s="21">
        <v>-25.514350175163102</v>
      </c>
      <c r="AS11">
        <v>12.359550561797739</v>
      </c>
      <c r="AT11">
        <v>-18.996224241912032</v>
      </c>
      <c r="AU11">
        <v>25.514350175163102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10</v>
      </c>
      <c r="F12" s="4">
        <v>31</v>
      </c>
      <c r="G12" s="4">
        <v>104</v>
      </c>
      <c r="H12" s="4">
        <v>106</v>
      </c>
      <c r="I12" s="34">
        <v>29738.469364073477</v>
      </c>
      <c r="J12" s="35">
        <v>31.426030240142303</v>
      </c>
      <c r="K12" s="35">
        <v>29.371016902188973</v>
      </c>
      <c r="L12" s="35">
        <v>17.469807235425762</v>
      </c>
      <c r="M12" s="35">
        <v>16.312439688167498</v>
      </c>
      <c r="N12" s="4">
        <v>3.609</v>
      </c>
      <c r="O12" s="4" t="s">
        <v>132</v>
      </c>
      <c r="P12" s="35">
        <v>0.66792452830188676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-118.26471044565832</v>
      </c>
      <c r="AR12" s="21">
        <v>-115.20426597353013</v>
      </c>
      <c r="AS12">
        <v>-1.8867924528301883</v>
      </c>
      <c r="AT12">
        <v>118.26471044565832</v>
      </c>
      <c r="AU12">
        <v>115.20426597353013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12</v>
      </c>
      <c r="D13" s="4">
        <v>3</v>
      </c>
      <c r="E13" s="4">
        <v>17</v>
      </c>
      <c r="F13" s="4">
        <v>32</v>
      </c>
      <c r="G13" s="4">
        <v>75.5</v>
      </c>
      <c r="H13" s="4">
        <v>71.17</v>
      </c>
      <c r="I13" s="34">
        <v>51091.216943366766</v>
      </c>
      <c r="J13" s="35">
        <v>8.5726331004577219</v>
      </c>
      <c r="K13" s="35">
        <v>7.5073839662447259</v>
      </c>
      <c r="L13" s="35">
        <v>7.7970818948489242</v>
      </c>
      <c r="M13" s="35">
        <v>7.2071331394630889</v>
      </c>
      <c r="N13" s="4">
        <v>8.3019999999999996</v>
      </c>
      <c r="O13" s="4">
        <v>-23.271719038817011</v>
      </c>
      <c r="P13" s="35">
        <v>4.5061121258957426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-0.4046008143153248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4.5061121260557426</v>
      </c>
      <c r="AH13" s="38" t="str">
        <f t="shared" si="18"/>
        <v xml:space="preserve"> </v>
      </c>
      <c r="AI13" s="1">
        <f t="shared" si="19"/>
        <v>7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40.46008143153248</v>
      </c>
      <c r="AR13" s="21">
        <v>3.9505551890784862</v>
      </c>
      <c r="AS13">
        <v>6.0840241674863016</v>
      </c>
      <c r="AT13">
        <v>-40.46008143153248</v>
      </c>
      <c r="AU13">
        <v>-3.9505551890784862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130</v>
      </c>
      <c r="H14" s="4">
        <v>115.56</v>
      </c>
      <c r="I14" s="34">
        <v>25731.35912645128</v>
      </c>
      <c r="J14" s="35">
        <v>11.184668989547038</v>
      </c>
      <c r="K14" s="35">
        <v>10.195870831127582</v>
      </c>
      <c r="L14" s="35">
        <v>5.4942271052606779</v>
      </c>
      <c r="M14" s="35">
        <v>4.8243934404527478</v>
      </c>
      <c r="N14" s="4">
        <v>10.332000000000001</v>
      </c>
      <c r="O14" s="4">
        <v>-26.110276764642776</v>
      </c>
      <c r="P14" s="35">
        <v>3.4934233298719279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-0.32318594284095359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3.493423330041928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701</v>
      </c>
      <c r="AP14" t="s">
        <v>1248</v>
      </c>
      <c r="AQ14" s="22">
        <v>22.318583677943927</v>
      </c>
      <c r="AR14" s="21">
        <v>32.318594284095362</v>
      </c>
      <c r="AS14">
        <v>12.495673243336803</v>
      </c>
      <c r="AT14">
        <v>-22.318583677943927</v>
      </c>
      <c r="AU14">
        <v>-32.318594284095362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9</v>
      </c>
      <c r="D15" s="4">
        <v>10</v>
      </c>
      <c r="E15" s="4">
        <v>13</v>
      </c>
      <c r="F15" s="4">
        <v>32</v>
      </c>
      <c r="G15" s="4">
        <v>50.5</v>
      </c>
      <c r="H15" s="4">
        <v>46.875</v>
      </c>
      <c r="I15" s="34">
        <v>55830.46970137734</v>
      </c>
      <c r="J15" s="35">
        <v>9.9946695095948819</v>
      </c>
      <c r="K15" s="35">
        <v>8.8193791157102535</v>
      </c>
      <c r="L15" s="35">
        <v>2.8242038506764797</v>
      </c>
      <c r="M15" s="35">
        <v>2.6163855840564705</v>
      </c>
      <c r="N15" s="4">
        <v>4.6900000000000004</v>
      </c>
      <c r="O15" s="4">
        <v>-36.501489304088814</v>
      </c>
      <c r="P15" s="35">
        <v>4.3690666666666669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-0.30583543965243176</v>
      </c>
      <c r="W15" s="37" t="str">
        <f t="shared" si="11"/>
        <v/>
      </c>
      <c r="X15" s="37">
        <f t="shared" si="12"/>
        <v>-0.65209649513935419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4.3690666668466669</v>
      </c>
      <c r="AH15" s="38" t="str">
        <f t="shared" si="18"/>
        <v xml:space="preserve"> </v>
      </c>
      <c r="AI15" s="1">
        <f t="shared" si="19"/>
        <v>8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30.583543965243177</v>
      </c>
      <c r="AR15" s="21">
        <v>65.209649513935418</v>
      </c>
      <c r="AS15">
        <v>7.7333333333333254</v>
      </c>
      <c r="AT15">
        <v>-30.583543965243177</v>
      </c>
      <c r="AU15">
        <v>-65.209649513935418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5</v>
      </c>
      <c r="E16" s="4">
        <v>13</v>
      </c>
      <c r="F16" s="4">
        <v>25</v>
      </c>
      <c r="G16" s="4">
        <v>139.57499694824219</v>
      </c>
      <c r="H16" s="4">
        <v>145</v>
      </c>
      <c r="I16" s="34">
        <v>30671.414756672068</v>
      </c>
      <c r="J16" s="35">
        <v>24.296246648793566</v>
      </c>
      <c r="K16" s="35">
        <v>22.515527950310556</v>
      </c>
      <c r="L16" s="35">
        <v>16.368774896918026</v>
      </c>
      <c r="M16" s="35">
        <v>15.0522630886506</v>
      </c>
      <c r="N16" s="4">
        <v>5.968</v>
      </c>
      <c r="O16" s="4">
        <v>10.110701107011071</v>
      </c>
      <c r="P16" s="35">
        <v>2.2172413793103449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2.2172413795003449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-68.745883561881627</v>
      </c>
      <c r="AR16" s="21">
        <v>-101.64104498153263</v>
      </c>
      <c r="AS16">
        <v>-3.7413814150053848</v>
      </c>
      <c r="AT16">
        <v>68.745883561881627</v>
      </c>
      <c r="AU16">
        <v>101.64104498153263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16</v>
      </c>
      <c r="E17" s="4">
        <v>13</v>
      </c>
      <c r="F17" s="4">
        <v>29</v>
      </c>
      <c r="G17" s="4">
        <v>6</v>
      </c>
      <c r="H17" s="4">
        <v>7.6289999999999996</v>
      </c>
      <c r="I17" s="34">
        <v>17553.859881255594</v>
      </c>
      <c r="J17" s="35" t="s">
        <v>1238</v>
      </c>
      <c r="K17" s="35">
        <v>38.336683417085425</v>
      </c>
      <c r="L17" s="35" t="s">
        <v>1238</v>
      </c>
      <c r="M17" s="35" t="s">
        <v>1238</v>
      </c>
      <c r="N17" s="4">
        <v>-5.3999999999999999E-2</v>
      </c>
      <c r="O17" s="4" t="s">
        <v>132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-0.21352732972528501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-21.352732992528502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21</v>
      </c>
      <c r="D18" s="4">
        <v>2</v>
      </c>
      <c r="E18" s="4">
        <v>5</v>
      </c>
      <c r="F18" s="4">
        <v>28</v>
      </c>
      <c r="G18" s="4">
        <v>38</v>
      </c>
      <c r="H18" s="4">
        <v>34.395000000000003</v>
      </c>
      <c r="I18" s="34">
        <v>47348.258942432069</v>
      </c>
      <c r="J18" s="35">
        <v>16.117619493908155</v>
      </c>
      <c r="K18" s="35">
        <v>13.813253012048193</v>
      </c>
      <c r="L18" s="35">
        <v>7.5167250660640601</v>
      </c>
      <c r="M18" s="35">
        <v>6.8000318888849529</v>
      </c>
      <c r="N18" s="4">
        <v>2.1339999999999999</v>
      </c>
      <c r="O18" s="4">
        <v>16.675779114270089</v>
      </c>
      <c r="P18" s="35">
        <v>3.8319523186509667</v>
      </c>
      <c r="Q18" s="36">
        <f t="shared" si="5"/>
        <v>75.000000000209994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2</v>
      </c>
      <c r="AF18" s="1" t="str">
        <f t="shared" si="16"/>
        <v xml:space="preserve"> </v>
      </c>
      <c r="AG18" s="38">
        <f t="shared" si="17"/>
        <v>3.8319523188609668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-11.942473326380632</v>
      </c>
      <c r="AR18" s="21">
        <v>7.4041700307446501</v>
      </c>
      <c r="AS18">
        <v>10.481174589329845</v>
      </c>
      <c r="AT18">
        <v>11.942473326380632</v>
      </c>
      <c r="AU18">
        <v>-7.4041700307446501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17</v>
      </c>
      <c r="D19" s="4">
        <v>3</v>
      </c>
      <c r="E19" s="4">
        <v>8</v>
      </c>
      <c r="F19" s="4">
        <v>28</v>
      </c>
      <c r="G19" s="4">
        <v>17</v>
      </c>
      <c r="H19" s="4">
        <v>14.696</v>
      </c>
      <c r="I19" s="34">
        <v>77902.49392197431</v>
      </c>
      <c r="J19" s="35">
        <v>15.011235955056179</v>
      </c>
      <c r="K19" s="35">
        <v>12.723809523809523</v>
      </c>
      <c r="L19" s="35">
        <v>6.6791530285790097</v>
      </c>
      <c r="M19" s="35">
        <v>6.3152031134587165</v>
      </c>
      <c r="N19" s="4">
        <v>0.97899999999999998</v>
      </c>
      <c r="O19" s="4">
        <v>1.9791666666666687</v>
      </c>
      <c r="P19" s="35">
        <v>4.6747414262384321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0.1567773546021449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3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4.6747414264584322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-4.2582548328559122</v>
      </c>
      <c r="AR19" s="21">
        <v>17.72191842360672</v>
      </c>
      <c r="AS19">
        <v>15.677735438214491</v>
      </c>
      <c r="AT19">
        <v>4.2582548328559122</v>
      </c>
      <c r="AU19">
        <v>-17.72191842360672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5</v>
      </c>
      <c r="E20" s="4">
        <v>10</v>
      </c>
      <c r="F20" s="4">
        <v>28</v>
      </c>
      <c r="G20" s="4">
        <v>10</v>
      </c>
      <c r="H20" s="4">
        <v>10.002000000000001</v>
      </c>
      <c r="I20" s="34">
        <v>29411.683127506079</v>
      </c>
      <c r="J20" s="35">
        <v>15.177541729893779</v>
      </c>
      <c r="K20" s="35">
        <v>15.200607902735563</v>
      </c>
      <c r="L20" s="35">
        <v>10.264608129267772</v>
      </c>
      <c r="M20" s="35">
        <v>7.9199627746470691</v>
      </c>
      <c r="N20" s="4">
        <v>0.65900000000000003</v>
      </c>
      <c r="O20" s="4">
        <v>-5.1798561151079179</v>
      </c>
      <c r="P20" s="35">
        <v>4.8090381923615277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4.8090381925915278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-5.4133062826569933</v>
      </c>
      <c r="AR20" s="21">
        <v>-26.446012150927167</v>
      </c>
      <c r="AS20">
        <v>-1.9996000799848979E-2</v>
      </c>
      <c r="AT20">
        <v>5.4133062826569933</v>
      </c>
      <c r="AU20">
        <v>26.446012150927167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1</v>
      </c>
      <c r="E21" s="4">
        <v>10</v>
      </c>
      <c r="F21" s="4">
        <v>27</v>
      </c>
      <c r="G21" s="4">
        <v>78</v>
      </c>
      <c r="H21" s="4">
        <v>67.5</v>
      </c>
      <c r="I21" s="34">
        <v>22877.746066931188</v>
      </c>
      <c r="J21" s="35">
        <v>16.117478510028654</v>
      </c>
      <c r="K21" s="35">
        <v>14.413837283792441</v>
      </c>
      <c r="L21" s="35">
        <v>9.3903449540944823</v>
      </c>
      <c r="M21" s="35">
        <v>8.8764633393362491</v>
      </c>
      <c r="N21" s="4">
        <v>4.1879999999999997</v>
      </c>
      <c r="O21" s="4">
        <v>8.4974093264248669</v>
      </c>
      <c r="P21" s="35">
        <v>1.834074074074074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0.15555555579555544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5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-11.941494144301279</v>
      </c>
      <c r="AR21" s="21">
        <v>-15.676278842174352</v>
      </c>
      <c r="AS21">
        <v>15.555555555555545</v>
      </c>
      <c r="AT21">
        <v>11.941494144301279</v>
      </c>
      <c r="AU21">
        <v>15.676278842174352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16</v>
      </c>
      <c r="D22" s="4">
        <v>0</v>
      </c>
      <c r="E22" s="4">
        <v>10</v>
      </c>
      <c r="F22" s="4">
        <v>26</v>
      </c>
      <c r="G22" s="4">
        <v>55</v>
      </c>
      <c r="H22" s="4">
        <v>48.04</v>
      </c>
      <c r="I22" s="34">
        <v>29810.315278521924</v>
      </c>
      <c r="J22" s="35">
        <v>14.31466030989273</v>
      </c>
      <c r="K22" s="35">
        <v>13.322240709927899</v>
      </c>
      <c r="L22" s="35">
        <v>9.3014559856523693</v>
      </c>
      <c r="M22" s="35">
        <v>9.0290632752137476</v>
      </c>
      <c r="N22" s="4">
        <v>3.3559999999999999</v>
      </c>
      <c r="O22" s="4">
        <v>-0.35629453681710244</v>
      </c>
      <c r="P22" s="35">
        <v>1.7714404662781016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0.57970530188905522</v>
      </c>
      <c r="AR22" s="21">
        <v>-14.581287641130181</v>
      </c>
      <c r="AS22">
        <v>14.487926727726897</v>
      </c>
      <c r="AT22">
        <v>-0.57970530188905522</v>
      </c>
      <c r="AU22">
        <v>14.581287641130181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2</v>
      </c>
      <c r="E23" s="4">
        <v>11</v>
      </c>
      <c r="F23" s="4">
        <v>28</v>
      </c>
      <c r="G23" s="4">
        <v>73</v>
      </c>
      <c r="H23" s="4">
        <v>63.16</v>
      </c>
      <c r="I23" s="34">
        <v>13951.858441707986</v>
      </c>
      <c r="J23" s="35">
        <v>10.394996708360763</v>
      </c>
      <c r="K23" s="35">
        <v>9.1655782905238716</v>
      </c>
      <c r="L23" s="35">
        <v>6.6193996492987637</v>
      </c>
      <c r="M23" s="35">
        <v>6.5061174863387974</v>
      </c>
      <c r="N23" s="4">
        <v>6.0760000000000005</v>
      </c>
      <c r="O23" s="4">
        <v>14.361001317523073</v>
      </c>
      <c r="P23" s="35">
        <v>4.0025332488917043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0.15579480709977209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4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4.0025332491517043</v>
      </c>
      <c r="AH23" s="38" t="str">
        <f t="shared" si="18"/>
        <v xml:space="preserve"> </v>
      </c>
      <c r="AI23" s="1">
        <f t="shared" si="19"/>
        <v>10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27.803132330223988</v>
      </c>
      <c r="AR23" s="21">
        <v>18.457998790960005</v>
      </c>
      <c r="AS23">
        <v>15.579480683977209</v>
      </c>
      <c r="AT23">
        <v>-27.803132330223988</v>
      </c>
      <c r="AU23">
        <v>-18.457998790960005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2</v>
      </c>
      <c r="D24" s="4">
        <v>5</v>
      </c>
      <c r="E24" s="4">
        <v>24</v>
      </c>
      <c r="F24" s="4">
        <v>31</v>
      </c>
      <c r="G24" s="4">
        <v>88</v>
      </c>
      <c r="H24" s="4">
        <v>93.16</v>
      </c>
      <c r="I24" s="34">
        <v>43149.550000342555</v>
      </c>
      <c r="J24" s="35">
        <v>17.232704402515722</v>
      </c>
      <c r="K24" s="35">
        <v>17.870707845770188</v>
      </c>
      <c r="L24" s="35">
        <v>10.832357337006679</v>
      </c>
      <c r="M24" s="35">
        <v>11.124063172825167</v>
      </c>
      <c r="N24" s="4">
        <v>5.4059999999999997</v>
      </c>
      <c r="O24" s="4">
        <v>-9.7495826377295582</v>
      </c>
      <c r="P24" s="35">
        <v>2.0588235294117649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2.058823529681765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-19.687125859320219</v>
      </c>
      <c r="AR24" s="21">
        <v>-33.43991024390327</v>
      </c>
      <c r="AS24">
        <v>-5.538857878917991</v>
      </c>
      <c r="AT24">
        <v>19.687125859320219</v>
      </c>
      <c r="AU24">
        <v>33.43991024390327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17</v>
      </c>
      <c r="D25" s="4">
        <v>1</v>
      </c>
      <c r="E25" s="4">
        <v>13</v>
      </c>
      <c r="F25" s="4">
        <v>31</v>
      </c>
      <c r="G25" s="4">
        <v>21.25</v>
      </c>
      <c r="H25" s="4">
        <v>21.175000000000001</v>
      </c>
      <c r="I25" s="34">
        <v>29489.374142132612</v>
      </c>
      <c r="J25" s="35">
        <v>23.765432098765434</v>
      </c>
      <c r="K25" s="35">
        <v>24.227688787185354</v>
      </c>
      <c r="L25" s="35">
        <v>11.103274648818935</v>
      </c>
      <c r="M25" s="35">
        <v>10.555643012179599</v>
      </c>
      <c r="N25" s="4">
        <v>0.874</v>
      </c>
      <c r="O25" s="4">
        <v>-1.7977528089887655</v>
      </c>
      <c r="P25" s="35">
        <v>1.3175914994096813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-65.059191886957919</v>
      </c>
      <c r="AR25" s="21">
        <v>-36.777243074333789</v>
      </c>
      <c r="AS25">
        <v>0.35419126328217754</v>
      </c>
      <c r="AT25">
        <v>65.059191886957919</v>
      </c>
      <c r="AU25">
        <v>36.777243074333789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9</v>
      </c>
      <c r="D26" s="4">
        <v>7</v>
      </c>
      <c r="E26" s="4">
        <v>12</v>
      </c>
      <c r="F26" s="4">
        <v>28</v>
      </c>
      <c r="G26" s="4">
        <v>18</v>
      </c>
      <c r="H26" s="4">
        <v>15.324999999999999</v>
      </c>
      <c r="I26" s="34">
        <v>8158.6263715994128</v>
      </c>
      <c r="J26" s="35">
        <v>5.6197286395306199</v>
      </c>
      <c r="K26" s="35">
        <v>4.766718506998445</v>
      </c>
      <c r="L26" s="35">
        <v>2.8597735099217712</v>
      </c>
      <c r="M26" s="35">
        <v>2.7174613264631118</v>
      </c>
      <c r="N26" s="4">
        <v>2.7269999999999999</v>
      </c>
      <c r="O26" s="4">
        <v>-37.682815356489954</v>
      </c>
      <c r="P26" s="35">
        <v>5.213703099510604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0.17455138691316471</v>
      </c>
      <c r="T26" s="37" t="str">
        <f t="shared" si="8"/>
        <v/>
      </c>
      <c r="U26" s="37" t="str">
        <f t="shared" si="9"/>
        <v/>
      </c>
      <c r="V26" s="37">
        <f t="shared" si="10"/>
        <v>-0.60969029975554112</v>
      </c>
      <c r="W26" s="37" t="str">
        <f t="shared" si="11"/>
        <v/>
      </c>
      <c r="X26" s="37">
        <f t="shared" si="12"/>
        <v>-0.64771479687236422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2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5.213703099800604</v>
      </c>
      <c r="AH26" s="38" t="str">
        <f t="shared" si="18"/>
        <v xml:space="preserve"> </v>
      </c>
      <c r="AI26" s="1">
        <f t="shared" si="19"/>
        <v>2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60.969029975554115</v>
      </c>
      <c r="AR26" s="21">
        <v>64.771479687236422</v>
      </c>
      <c r="AS26">
        <v>17.455138662316472</v>
      </c>
      <c r="AT26">
        <v>-60.969029975554115</v>
      </c>
      <c r="AU26">
        <v>-64.771479687236422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5</v>
      </c>
      <c r="E27" s="4">
        <v>11</v>
      </c>
      <c r="F27" s="4">
        <v>33</v>
      </c>
      <c r="G27" s="4">
        <v>206.97163391113281</v>
      </c>
      <c r="H27" s="4">
        <v>190.2</v>
      </c>
      <c r="I27" s="34">
        <v>113746.82958752119</v>
      </c>
      <c r="J27" s="35">
        <v>29.022705361857163</v>
      </c>
      <c r="K27" s="35">
        <v>26.242366875710726</v>
      </c>
      <c r="L27" s="35">
        <v>15.837987849245589</v>
      </c>
      <c r="M27" s="35">
        <v>14.894575940878102</v>
      </c>
      <c r="N27" s="4">
        <v>7.2960000000000003</v>
      </c>
      <c r="O27" s="4">
        <v>14.897637795275584</v>
      </c>
      <c r="P27" s="35">
        <v>1.8332969369572421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-101.57278325481317</v>
      </c>
      <c r="AR27" s="21">
        <v>-95.102470431553044</v>
      </c>
      <c r="AS27">
        <v>8.8178937492811915</v>
      </c>
      <c r="AT27">
        <v>101.57278325481317</v>
      </c>
      <c r="AU27">
        <v>95.102470431553044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110</v>
      </c>
      <c r="H28" s="4">
        <v>114.8</v>
      </c>
      <c r="I28" s="34">
        <v>55567.586248246829</v>
      </c>
      <c r="J28" s="35">
        <v>20.61411384449632</v>
      </c>
      <c r="K28" s="35">
        <v>17.787418655097614</v>
      </c>
      <c r="L28" s="35">
        <v>13.392852599489471</v>
      </c>
      <c r="M28" s="35">
        <v>11.822189344262295</v>
      </c>
      <c r="N28" s="4">
        <v>5.569</v>
      </c>
      <c r="O28" s="4">
        <v>9.1960784313725377</v>
      </c>
      <c r="P28" s="35">
        <v>1.2064459930313589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-43.172190536988793</v>
      </c>
      <c r="AR28" s="21">
        <v>-64.98172957055948</v>
      </c>
      <c r="AS28">
        <v>-4.1811846689895464</v>
      </c>
      <c r="AT28">
        <v>43.172190536988793</v>
      </c>
      <c r="AU28">
        <v>64.98172957055948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5</v>
      </c>
      <c r="D29" s="4">
        <v>4</v>
      </c>
      <c r="E29" s="4">
        <v>21</v>
      </c>
      <c r="F29" s="4">
        <v>30</v>
      </c>
      <c r="G29" s="4">
        <v>252.5</v>
      </c>
      <c r="H29" s="4">
        <v>267.39999999999998</v>
      </c>
      <c r="I29" s="34">
        <v>42962.910220916601</v>
      </c>
      <c r="J29" s="35">
        <v>13.359980014988757</v>
      </c>
      <c r="K29" s="35">
        <v>13.125859022187315</v>
      </c>
      <c r="L29" s="35" t="s">
        <v>1238</v>
      </c>
      <c r="M29" s="35" t="s">
        <v>1238</v>
      </c>
      <c r="N29" s="4">
        <v>20.015000000000001</v>
      </c>
      <c r="O29" s="4">
        <v>27.402928071292166</v>
      </c>
      <c r="P29" s="35">
        <v>3.805908750934929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3.805908751254929</v>
      </c>
      <c r="AH29" s="38" t="str">
        <f t="shared" si="18"/>
        <v xml:space="preserve"> </v>
      </c>
      <c r="AI29" s="1">
        <f t="shared" si="19"/>
        <v>13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7.2102920016124061</v>
      </c>
      <c r="AR29" s="21" t="e">
        <v>#VALUE!</v>
      </c>
      <c r="AS29">
        <v>-5.5721765145848812</v>
      </c>
      <c r="AT29">
        <v>-7.2102920016124061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12</v>
      </c>
      <c r="D30" s="4">
        <v>4</v>
      </c>
      <c r="E30" s="4">
        <v>9</v>
      </c>
      <c r="F30" s="4">
        <v>25</v>
      </c>
      <c r="G30" s="4">
        <v>29.149999618530273</v>
      </c>
      <c r="H30" s="4">
        <v>30.04</v>
      </c>
      <c r="I30" s="34">
        <v>20559.26060455808</v>
      </c>
      <c r="J30" s="35">
        <v>17.465116279069768</v>
      </c>
      <c r="K30" s="35">
        <v>17.966507177033492</v>
      </c>
      <c r="L30" s="35">
        <v>8.6712391990558331</v>
      </c>
      <c r="M30" s="35">
        <v>5.9001080206985774</v>
      </c>
      <c r="N30" s="4">
        <v>1.72</v>
      </c>
      <c r="O30" s="4">
        <v>258.33333333333337</v>
      </c>
      <c r="P30" s="35">
        <v>3.0226364846870837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3.0226364850170837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-21.301307178200403</v>
      </c>
      <c r="AR30" s="21">
        <v>-6.8178739333544236</v>
      </c>
      <c r="AS30">
        <v>-2.9627176480350403</v>
      </c>
      <c r="AT30">
        <v>21.301307178200403</v>
      </c>
      <c r="AU30">
        <v>6.8178739333544236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27</v>
      </c>
      <c r="D31" s="4">
        <v>3</v>
      </c>
      <c r="E31" s="4">
        <v>10</v>
      </c>
      <c r="F31" s="4">
        <v>40</v>
      </c>
      <c r="G31" s="4">
        <v>134.94999694824219</v>
      </c>
      <c r="H31" s="4">
        <v>122.44</v>
      </c>
      <c r="I31" s="34">
        <v>167460.42828026801</v>
      </c>
      <c r="J31" s="35">
        <v>24.527243589743588</v>
      </c>
      <c r="K31" s="35">
        <v>22.037437005039596</v>
      </c>
      <c r="L31" s="35">
        <v>16.959893342994356</v>
      </c>
      <c r="M31" s="35">
        <v>16.547296972493822</v>
      </c>
      <c r="N31" s="4">
        <v>4.992</v>
      </c>
      <c r="O31" s="4">
        <v>14.758620689655158</v>
      </c>
      <c r="P31" s="35">
        <v>1.4219209408689972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-70.350237660856777</v>
      </c>
      <c r="AR31" s="21">
        <v>-108.9228203083552</v>
      </c>
      <c r="AS31">
        <v>10.217246772494448</v>
      </c>
      <c r="AT31">
        <v>70.350237660856777</v>
      </c>
      <c r="AU31">
        <v>108.9228203083552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8</v>
      </c>
      <c r="F32" s="4">
        <v>28</v>
      </c>
      <c r="G32" s="4">
        <v>128.5</v>
      </c>
      <c r="H32" s="4">
        <v>116.06</v>
      </c>
      <c r="I32" s="34">
        <v>109828.15742869169</v>
      </c>
      <c r="J32" s="35">
        <v>17.255426702349094</v>
      </c>
      <c r="K32" s="35">
        <v>16.238981390793338</v>
      </c>
      <c r="L32" s="35">
        <v>12.097868064867352</v>
      </c>
      <c r="M32" s="35">
        <v>10.989427363789011</v>
      </c>
      <c r="N32" s="4">
        <v>7.1470000000000002</v>
      </c>
      <c r="O32" s="4">
        <v>13.15706143128563</v>
      </c>
      <c r="P32" s="35">
        <v>3.4120282612441839</v>
      </c>
      <c r="Q32" s="36">
        <f t="shared" si="5"/>
        <v>71.42857142892143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>
        <f t="shared" si="17"/>
        <v>3.4120282615941839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-19.84494013480753</v>
      </c>
      <c r="AR32" s="21">
        <v>-49.029281299962712</v>
      </c>
      <c r="AS32">
        <v>10.718593830777179</v>
      </c>
      <c r="AT32">
        <v>19.84494013480753</v>
      </c>
      <c r="AU32">
        <v>49.029281299962712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8</v>
      </c>
      <c r="D33" s="4">
        <v>5</v>
      </c>
      <c r="E33" s="4">
        <v>6</v>
      </c>
      <c r="F33" s="4">
        <v>19</v>
      </c>
      <c r="G33" s="4">
        <v>12.5</v>
      </c>
      <c r="H33" s="4">
        <v>12.055</v>
      </c>
      <c r="I33" s="34">
        <v>8354.8935330801105</v>
      </c>
      <c r="J33" s="35" t="s">
        <v>1238</v>
      </c>
      <c r="K33" s="35" t="s">
        <v>1238</v>
      </c>
      <c r="L33" s="35">
        <v>6.5065713485285235</v>
      </c>
      <c r="M33" s="35">
        <v>6.3178040532896729</v>
      </c>
      <c r="N33" s="4">
        <v>0.109</v>
      </c>
      <c r="O33" s="4">
        <v>-69.972451790633613</v>
      </c>
      <c r="P33" s="35">
        <v>0.58067192036499382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>
        <f t="shared" si="22"/>
        <v>-69.97245179027361</v>
      </c>
      <c r="AM33" s="1" t="str">
        <f t="shared" si="3"/>
        <v xml:space="preserve"> </v>
      </c>
      <c r="AN33" s="1">
        <f t="shared" si="4"/>
        <v>2</v>
      </c>
      <c r="AO33" t="s">
        <v>697</v>
      </c>
      <c r="AP33" t="s">
        <v>1242</v>
      </c>
      <c r="AQ33" s="22" t="e">
        <v>#VALUE!</v>
      </c>
      <c r="AR33" s="21">
        <v>19.847890008480839</v>
      </c>
      <c r="AS33">
        <v>3.691414350891753</v>
      </c>
      <c r="AT33" t="e">
        <v>#VALUE!</v>
      </c>
      <c r="AU33">
        <v>-19.847890008480839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17</v>
      </c>
      <c r="D34" s="4">
        <v>1</v>
      </c>
      <c r="E34" s="4">
        <v>5</v>
      </c>
      <c r="F34" s="4">
        <v>23</v>
      </c>
      <c r="G34" s="4">
        <v>52.700000762939453</v>
      </c>
      <c r="H34" s="4">
        <v>49.94</v>
      </c>
      <c r="I34" s="34">
        <v>30149.437524460529</v>
      </c>
      <c r="J34" s="35">
        <v>23.227906976744187</v>
      </c>
      <c r="K34" s="35">
        <v>21.360136869118904</v>
      </c>
      <c r="L34" s="35">
        <v>29.380516119290299</v>
      </c>
      <c r="M34" s="35">
        <v>21.251660507254766</v>
      </c>
      <c r="N34" s="4">
        <v>2.15</v>
      </c>
      <c r="O34" s="4">
        <v>62.878787878787868</v>
      </c>
      <c r="P34" s="35">
        <v>3.3660392470965159</v>
      </c>
      <c r="Q34" s="36">
        <f t="shared" si="5"/>
        <v>73.913043478630868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3</v>
      </c>
      <c r="AF34" s="1" t="str">
        <f t="shared" si="16"/>
        <v xml:space="preserve"> </v>
      </c>
      <c r="AG34" s="38">
        <f t="shared" si="17"/>
        <v>3.3660392474665159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62.878787879157869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-61.325892955508053</v>
      </c>
      <c r="AR34" s="21">
        <v>-261.92800070247847</v>
      </c>
      <c r="AS34">
        <v>5.5266334860621935</v>
      </c>
      <c r="AT34">
        <v>61.325892955508053</v>
      </c>
      <c r="AU34">
        <v>261.92800070247847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27</v>
      </c>
      <c r="D35" s="4">
        <v>1</v>
      </c>
      <c r="E35" s="4">
        <v>5</v>
      </c>
      <c r="F35" s="4">
        <v>33</v>
      </c>
      <c r="G35" s="4">
        <v>201.75</v>
      </c>
      <c r="H35" s="4">
        <v>179.92</v>
      </c>
      <c r="I35" s="34">
        <v>100126.09933786988</v>
      </c>
      <c r="J35" s="35">
        <v>6.3860296727479229</v>
      </c>
      <c r="K35" s="35">
        <v>6.2049937922472056</v>
      </c>
      <c r="L35" s="35">
        <v>2.5488799210045983</v>
      </c>
      <c r="M35" s="35">
        <v>2.4550036541759974</v>
      </c>
      <c r="N35" s="4">
        <v>28.173999999999999</v>
      </c>
      <c r="O35" s="4">
        <v>0.57832357561044923</v>
      </c>
      <c r="P35" s="35">
        <v>3.8656069364161851</v>
      </c>
      <c r="Q35" s="36">
        <f t="shared" si="5"/>
        <v>81.818181818561811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>
        <f t="shared" si="10"/>
        <v>-0.5564680276927666</v>
      </c>
      <c r="W35" s="37" t="str">
        <f t="shared" si="11"/>
        <v/>
      </c>
      <c r="X35" s="37">
        <f t="shared" si="12"/>
        <v>-0.68601265883338436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3.8656069367961852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55.646802769276661</v>
      </c>
      <c r="AR35" s="21">
        <v>68.601265883338442</v>
      </c>
      <c r="AS35">
        <v>12.133170297910191</v>
      </c>
      <c r="AT35">
        <v>-55.646802769276661</v>
      </c>
      <c r="AU35">
        <v>-68.601265883338442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2</v>
      </c>
      <c r="E36" s="4">
        <v>7</v>
      </c>
      <c r="F36" s="4">
        <v>30</v>
      </c>
      <c r="G36" s="4">
        <v>200</v>
      </c>
      <c r="H36" s="4">
        <v>128.55000000000001</v>
      </c>
      <c r="I36" s="34">
        <v>17684.053483903706</v>
      </c>
      <c r="J36" s="35">
        <v>28.985343855693348</v>
      </c>
      <c r="K36" s="35">
        <v>21.810315575161184</v>
      </c>
      <c r="L36" s="35">
        <v>17.633770125155877</v>
      </c>
      <c r="M36" s="35">
        <v>13.175617116586114</v>
      </c>
      <c r="N36" s="4">
        <v>4.4350000000000005</v>
      </c>
      <c r="O36" s="4">
        <v>48.476732507532653</v>
      </c>
      <c r="P36" s="35">
        <v>0.2512640995721509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0.55581485842189404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-101.31329459963321</v>
      </c>
      <c r="AR36" s="21">
        <v>-117.22406578332513</v>
      </c>
      <c r="AS36">
        <v>55.581485803189402</v>
      </c>
      <c r="AT36">
        <v>101.31329459963321</v>
      </c>
      <c r="AU36">
        <v>117.22406578332513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43847.331445833333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14.924424882025837</v>
      </c>
      <c r="K6" s="32">
        <v>13.815394929392289</v>
      </c>
      <c r="L6" s="32">
        <v>9.2108173114134377</v>
      </c>
      <c r="M6" s="32">
        <v>8.6452511058550776</v>
      </c>
      <c r="N6" s="32"/>
      <c r="O6" s="32"/>
      <c r="P6" s="32">
        <v>3.3209480496039925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14</v>
      </c>
      <c r="D7" s="4">
        <v>2</v>
      </c>
      <c r="E7" s="4">
        <v>6</v>
      </c>
      <c r="F7" s="4">
        <v>22</v>
      </c>
      <c r="G7" s="4">
        <v>46</v>
      </c>
      <c r="H7" s="4">
        <v>40.26</v>
      </c>
      <c r="I7" s="34">
        <v>12131.976602498389</v>
      </c>
      <c r="J7" s="35">
        <v>28.232819074333801</v>
      </c>
      <c r="K7" s="35">
        <v>23.393375944218477</v>
      </c>
      <c r="L7" s="35">
        <v>15.875998526434774</v>
      </c>
      <c r="M7" s="35">
        <v>14.730198758372524</v>
      </c>
      <c r="N7" s="4">
        <v>1.4259999999999999</v>
      </c>
      <c r="O7" s="4">
        <v>74.32762836185816</v>
      </c>
      <c r="P7" s="35">
        <v>2.781917536015897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2.781917536115897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22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74.327628361958162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-89.171906438658596</v>
      </c>
      <c r="AR7" s="21">
        <v>-72.362538411898385</v>
      </c>
      <c r="AS7">
        <v>14.257327372081473</v>
      </c>
      <c r="AT7">
        <v>89.171906438658596</v>
      </c>
      <c r="AU7">
        <v>72.362538411898385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14.399999618530273</v>
      </c>
      <c r="H8" s="4">
        <v>12.775</v>
      </c>
      <c r="I8" s="34">
        <v>41027.218047229711</v>
      </c>
      <c r="J8" s="35">
        <v>9.6633888048411496</v>
      </c>
      <c r="K8" s="35">
        <v>9.3180160466812545</v>
      </c>
      <c r="L8" s="35" t="s">
        <v>1238</v>
      </c>
      <c r="M8" s="35" t="s">
        <v>1238</v>
      </c>
      <c r="N8" s="4">
        <v>1.3220000000000001</v>
      </c>
      <c r="O8" s="4">
        <v>5.6754596322941602</v>
      </c>
      <c r="P8" s="35">
        <v>5.5107632093933452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-0.35251181327066028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5.5107632095033452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10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35.251181327066028</v>
      </c>
      <c r="AR8" s="21" t="e">
        <v>#VALUE!</v>
      </c>
      <c r="AS8">
        <v>12.720153569708593</v>
      </c>
      <c r="AT8">
        <v>-35.251181327066028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5</v>
      </c>
      <c r="E9" s="4">
        <v>8</v>
      </c>
      <c r="F9" s="4">
        <v>27</v>
      </c>
      <c r="G9" s="4">
        <v>125</v>
      </c>
      <c r="H9" s="4">
        <v>127.35</v>
      </c>
      <c r="I9" s="34">
        <v>67065.46840510449</v>
      </c>
      <c r="J9" s="35">
        <v>25.495495495495494</v>
      </c>
      <c r="K9" s="35">
        <v>23.137718023255811</v>
      </c>
      <c r="L9" s="35">
        <v>13.141504538253372</v>
      </c>
      <c r="M9" s="35">
        <v>12.425904488389266</v>
      </c>
      <c r="N9" s="4">
        <v>4.9950000000000001</v>
      </c>
      <c r="O9" s="4">
        <v>11.000000000000004</v>
      </c>
      <c r="P9" s="35">
        <v>2.2190812720848059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2.2190812722048059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-70.830673188625681</v>
      </c>
      <c r="AR9" s="21">
        <v>-42.67468449264851</v>
      </c>
      <c r="AS9">
        <v>-1.8453082057322323</v>
      </c>
      <c r="AT9">
        <v>70.830673188625681</v>
      </c>
      <c r="AU9">
        <v>42.67468449264851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22</v>
      </c>
      <c r="D10" s="4">
        <v>0</v>
      </c>
      <c r="E10" s="4">
        <v>6</v>
      </c>
      <c r="F10" s="4">
        <v>28</v>
      </c>
      <c r="G10" s="4">
        <v>149</v>
      </c>
      <c r="H10" s="4">
        <v>133.4</v>
      </c>
      <c r="I10" s="34">
        <v>116312.3433764455</v>
      </c>
      <c r="J10" s="35">
        <v>21.729923440299721</v>
      </c>
      <c r="K10" s="35">
        <v>18.181818181818183</v>
      </c>
      <c r="L10" s="35">
        <v>11.414494982426376</v>
      </c>
      <c r="M10" s="35">
        <v>9.8257807470348855</v>
      </c>
      <c r="N10" s="4">
        <v>6.1390000000000002</v>
      </c>
      <c r="O10" s="4">
        <v>28.88935544824691</v>
      </c>
      <c r="P10" s="35">
        <v>1.9265367316341828</v>
      </c>
      <c r="Q10" s="36">
        <f t="shared" si="7"/>
        <v>78.57142857155857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-45.599737424187481</v>
      </c>
      <c r="AR10" s="21">
        <v>-23.924887406921936</v>
      </c>
      <c r="AS10">
        <v>11.694152923538237</v>
      </c>
      <c r="AT10">
        <v>45.599737424187481</v>
      </c>
      <c r="AU10">
        <v>23.924887406921936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6</v>
      </c>
      <c r="F11" s="4">
        <v>18</v>
      </c>
      <c r="G11" s="4">
        <v>89</v>
      </c>
      <c r="H11" s="4">
        <v>77.239999999999995</v>
      </c>
      <c r="I11" s="34">
        <v>9391.5314860223152</v>
      </c>
      <c r="J11" s="35">
        <v>9.312756209307933</v>
      </c>
      <c r="K11" s="35">
        <v>8.5622436536969282</v>
      </c>
      <c r="L11" s="35">
        <v>7.4738481633545666</v>
      </c>
      <c r="M11" s="35">
        <v>7.1914622556817465</v>
      </c>
      <c r="N11" s="4">
        <v>8.2940000000000005</v>
      </c>
      <c r="O11" s="4">
        <v>8.0369936172984229</v>
      </c>
      <c r="P11" s="35">
        <v>2.3316934230968411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0.15225271893855008</v>
      </c>
      <c r="T11" s="37" t="str">
        <f t="shared" si="10"/>
        <v/>
      </c>
      <c r="U11" s="37" t="str">
        <f t="shared" si="11"/>
        <v/>
      </c>
      <c r="V11" s="37">
        <f t="shared" si="12"/>
        <v>-0.37600568980559457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12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2.3316934232368411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37.600568980559459</v>
      </c>
      <c r="AR11" s="21">
        <v>18.85792638517033</v>
      </c>
      <c r="AS11">
        <v>15.225271879855008</v>
      </c>
      <c r="AT11">
        <v>-37.600568980559459</v>
      </c>
      <c r="AU11">
        <v>-18.85792638517033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17</v>
      </c>
      <c r="D12" s="4">
        <v>1</v>
      </c>
      <c r="E12" s="4">
        <v>15</v>
      </c>
      <c r="F12" s="4">
        <v>33</v>
      </c>
      <c r="G12" s="4">
        <v>82</v>
      </c>
      <c r="H12" s="4">
        <v>73.5</v>
      </c>
      <c r="I12" s="34">
        <v>56143.584113597019</v>
      </c>
      <c r="J12" s="35">
        <v>19.215686274509803</v>
      </c>
      <c r="K12" s="35">
        <v>17.5</v>
      </c>
      <c r="L12" s="35">
        <v>13.632027590317376</v>
      </c>
      <c r="M12" s="35">
        <v>12.601170921050764</v>
      </c>
      <c r="N12" s="4">
        <v>3.8250000000000002</v>
      </c>
      <c r="O12" s="4">
        <v>7.4438202247191043</v>
      </c>
      <c r="P12" s="35">
        <v>3.0204081632653064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3.0204081634153064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-28.753278108908088</v>
      </c>
      <c r="AR12" s="21">
        <v>-48.000195090455946</v>
      </c>
      <c r="AS12">
        <v>11.564625850340127</v>
      </c>
      <c r="AT12">
        <v>28.753278108908088</v>
      </c>
      <c r="AU12">
        <v>48.000195090455946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13</v>
      </c>
      <c r="D13" s="4">
        <v>4</v>
      </c>
      <c r="E13" s="4">
        <v>11</v>
      </c>
      <c r="F13" s="4">
        <v>28</v>
      </c>
      <c r="G13" s="4">
        <v>54.200000762939453</v>
      </c>
      <c r="H13" s="4">
        <v>50.59</v>
      </c>
      <c r="I13" s="34">
        <v>70390.962775024047</v>
      </c>
      <c r="J13" s="35">
        <v>8.1940395205701329</v>
      </c>
      <c r="K13" s="35">
        <v>8.013622683351814</v>
      </c>
      <c r="L13" s="35" t="s">
        <v>1238</v>
      </c>
      <c r="M13" s="35" t="s">
        <v>1238</v>
      </c>
      <c r="N13" s="4">
        <v>6.1740000000000004</v>
      </c>
      <c r="O13" s="4">
        <v>8.0882352941176592</v>
      </c>
      <c r="P13" s="35">
        <v>6.2818738881201819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-0.45096447030005249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6.2818738882801819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45.096447030005251</v>
      </c>
      <c r="AR13" s="21" t="e">
        <v>#VALUE!</v>
      </c>
      <c r="AS13">
        <v>7.1357990965397411</v>
      </c>
      <c r="AT13">
        <v>-45.096447030005251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14</v>
      </c>
      <c r="D14" s="4">
        <v>2</v>
      </c>
      <c r="E14" s="4">
        <v>11</v>
      </c>
      <c r="F14" s="4">
        <v>27</v>
      </c>
      <c r="G14" s="4">
        <v>19.25</v>
      </c>
      <c r="H14" s="4">
        <v>14.835000000000001</v>
      </c>
      <c r="I14" s="34">
        <v>13332.639945150599</v>
      </c>
      <c r="J14" s="35">
        <v>13.082010582010581</v>
      </c>
      <c r="K14" s="35">
        <v>11.455598455598457</v>
      </c>
      <c r="L14" s="35">
        <v>8.2433301289008796</v>
      </c>
      <c r="M14" s="35">
        <v>7.6411980104098953</v>
      </c>
      <c r="N14" s="4">
        <v>1.1340000000000001</v>
      </c>
      <c r="O14" s="4">
        <v>11.614173228346466</v>
      </c>
      <c r="P14" s="35">
        <v>3.8759689922480622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0.29760701061826422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3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3.8759689924180623</v>
      </c>
      <c r="AH14" s="38" t="str">
        <f t="shared" si="19"/>
        <v xml:space="preserve"> </v>
      </c>
      <c r="AI14" s="1">
        <f t="shared" si="20"/>
        <v>16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12.344960121271809</v>
      </c>
      <c r="AR14" s="21">
        <v>10.503814697461344</v>
      </c>
      <c r="AS14">
        <v>29.760701044826419</v>
      </c>
      <c r="AT14">
        <v>-12.344960121271809</v>
      </c>
      <c r="AU14">
        <v>-10.503814697461344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2</v>
      </c>
      <c r="F15" s="4">
        <v>19</v>
      </c>
      <c r="G15" s="4">
        <v>123.5</v>
      </c>
      <c r="H15" s="4">
        <v>114.8</v>
      </c>
      <c r="I15" s="34">
        <v>21643.512923706985</v>
      </c>
      <c r="J15" s="35">
        <v>18.225115097634543</v>
      </c>
      <c r="K15" s="35">
        <v>16.47058823529412</v>
      </c>
      <c r="L15" s="35">
        <v>9.9830964952207566</v>
      </c>
      <c r="M15" s="35">
        <v>9.3194752031490875</v>
      </c>
      <c r="N15" s="4">
        <v>6.2990000000000004</v>
      </c>
      <c r="O15" s="4">
        <v>9.7386759581881552</v>
      </c>
      <c r="P15" s="35">
        <v>1.7900696864111501</v>
      </c>
      <c r="Q15" s="36">
        <f t="shared" si="7"/>
        <v>84.210526315969474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-22.116029540165915</v>
      </c>
      <c r="AR15" s="21">
        <v>-8.3844805265040012</v>
      </c>
      <c r="AS15">
        <v>7.5783972125435639</v>
      </c>
      <c r="AT15">
        <v>22.116029540165915</v>
      </c>
      <c r="AU15">
        <v>8.3844805265040012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2</v>
      </c>
      <c r="F16" s="4">
        <v>28</v>
      </c>
      <c r="G16" s="4">
        <v>29</v>
      </c>
      <c r="H16" s="4">
        <v>24.2</v>
      </c>
      <c r="I16" s="34">
        <v>65137.203009790712</v>
      </c>
      <c r="J16" s="35">
        <v>10.172341319882303</v>
      </c>
      <c r="K16" s="35">
        <v>8.4232509571876086</v>
      </c>
      <c r="L16" s="35" t="s">
        <v>1238</v>
      </c>
      <c r="M16" s="35" t="s">
        <v>1238</v>
      </c>
      <c r="N16" s="4">
        <v>2.379</v>
      </c>
      <c r="O16" s="4">
        <v>-4.07258064516129</v>
      </c>
      <c r="P16" s="35">
        <v>6.4008264462809921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0.19834710762801652</v>
      </c>
      <c r="T16" s="37" t="str">
        <f t="shared" si="10"/>
        <v/>
      </c>
      <c r="U16" s="37" t="str">
        <f t="shared" si="11"/>
        <v/>
      </c>
      <c r="V16" s="37">
        <f t="shared" si="12"/>
        <v>-0.31840982816474783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8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6.4008264464709921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31.840982816474785</v>
      </c>
      <c r="AR16" s="21" t="e">
        <v>#VALUE!</v>
      </c>
      <c r="AS16">
        <v>19.834710743801654</v>
      </c>
      <c r="AT16">
        <v>-31.840982816474785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12</v>
      </c>
      <c r="D17" s="4">
        <v>4</v>
      </c>
      <c r="E17" s="4">
        <v>9</v>
      </c>
      <c r="F17" s="4">
        <v>25</v>
      </c>
      <c r="G17" s="4">
        <v>103</v>
      </c>
      <c r="H17" s="4">
        <v>100.45</v>
      </c>
      <c r="I17" s="34">
        <v>67684.32638302831</v>
      </c>
      <c r="J17" s="35">
        <v>17.124105011933175</v>
      </c>
      <c r="K17" s="35">
        <v>15.634241245136188</v>
      </c>
      <c r="L17" s="35">
        <v>11.051843597329816</v>
      </c>
      <c r="M17" s="35">
        <v>10.42401090740311</v>
      </c>
      <c r="N17" s="4">
        <v>5.8660000000000005</v>
      </c>
      <c r="O17" s="4">
        <v>10.159624413145545</v>
      </c>
      <c r="P17" s="35">
        <v>3.2234942757590841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3.2234942759590841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-14.73879326872094</v>
      </c>
      <c r="AR17" s="21">
        <v>-19.987653903797444</v>
      </c>
      <c r="AS17">
        <v>2.5385764061722327</v>
      </c>
      <c r="AT17">
        <v>14.73879326872094</v>
      </c>
      <c r="AU17">
        <v>19.987653903797444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10</v>
      </c>
      <c r="D18" s="4">
        <v>4</v>
      </c>
      <c r="E18" s="4">
        <v>11</v>
      </c>
      <c r="F18" s="4">
        <v>25</v>
      </c>
      <c r="G18" s="4">
        <v>147.5</v>
      </c>
      <c r="H18" s="4">
        <v>155.19999999999999</v>
      </c>
      <c r="I18" s="34">
        <v>45603.439957217386</v>
      </c>
      <c r="J18" s="35" t="s">
        <v>1238</v>
      </c>
      <c r="K18" s="35">
        <v>37.47886983820333</v>
      </c>
      <c r="L18" s="35">
        <v>26.940551138462226</v>
      </c>
      <c r="M18" s="35">
        <v>22.434893815808646</v>
      </c>
      <c r="N18" s="4">
        <v>3.577</v>
      </c>
      <c r="O18" s="4">
        <v>15.01607717041801</v>
      </c>
      <c r="P18" s="35">
        <v>0.51804123711340211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-192.48817154455199</v>
      </c>
      <c r="AS18">
        <v>-4.9613402061855609</v>
      </c>
      <c r="AT18" t="e">
        <v>#VALUE!</v>
      </c>
      <c r="AU18">
        <v>192.48817154455199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7</v>
      </c>
      <c r="F19" s="4">
        <v>19</v>
      </c>
      <c r="G19" s="4">
        <v>140</v>
      </c>
      <c r="H19" s="4">
        <v>142.1</v>
      </c>
      <c r="I19" s="34">
        <v>69183.169566308032</v>
      </c>
      <c r="J19" s="35">
        <v>32.112994350282484</v>
      </c>
      <c r="K19" s="35">
        <v>29.684562356381868</v>
      </c>
      <c r="L19" s="35">
        <v>17.288653511727148</v>
      </c>
      <c r="M19" s="35">
        <v>16.021034816995215</v>
      </c>
      <c r="N19" s="4">
        <v>4.4249999999999998</v>
      </c>
      <c r="O19" s="4">
        <v>8.4558823529411704</v>
      </c>
      <c r="P19" s="35">
        <v>1.5876143560872626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-115.17073256844638</v>
      </c>
      <c r="AR19" s="21">
        <v>-87.699450843566169</v>
      </c>
      <c r="AS19">
        <v>-1.4778325123152691</v>
      </c>
      <c r="AT19">
        <v>115.17073256844638</v>
      </c>
      <c r="AU19">
        <v>87.699450843566169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7</v>
      </c>
      <c r="F20" s="4">
        <v>21</v>
      </c>
      <c r="G20" s="4">
        <v>42</v>
      </c>
      <c r="H20" s="4">
        <v>37.799999999999997</v>
      </c>
      <c r="I20" s="34">
        <v>15984.207891840033</v>
      </c>
      <c r="J20" s="35">
        <v>12.783226242813662</v>
      </c>
      <c r="K20" s="35">
        <v>12.292682926829267</v>
      </c>
      <c r="L20" s="35">
        <v>6.3313733686013878</v>
      </c>
      <c r="M20" s="35">
        <v>5.953108635863587</v>
      </c>
      <c r="N20" s="4">
        <v>2.9569999999999999</v>
      </c>
      <c r="O20" s="4">
        <v>-16.704225352112687</v>
      </c>
      <c r="P20" s="35">
        <v>4.6719576719576725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-0.31261546564863829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4.6719576721876726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14.346942385638716</v>
      </c>
      <c r="AR20" s="21">
        <v>31.261546564863828</v>
      </c>
      <c r="AS20">
        <v>11.111111111111116</v>
      </c>
      <c r="AT20">
        <v>-14.346942385638716</v>
      </c>
      <c r="AU20">
        <v>-31.261546564863828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20</v>
      </c>
      <c r="D21" s="4">
        <v>0</v>
      </c>
      <c r="E21" s="4">
        <v>3</v>
      </c>
      <c r="F21" s="4">
        <v>23</v>
      </c>
      <c r="G21" s="4">
        <v>16.5</v>
      </c>
      <c r="H21" s="4">
        <v>14.98</v>
      </c>
      <c r="I21" s="34">
        <v>40613.817662934634</v>
      </c>
      <c r="J21" s="35">
        <v>14.529582929194959</v>
      </c>
      <c r="K21" s="35">
        <v>13.003472222222221</v>
      </c>
      <c r="L21" s="35">
        <v>6.7747197187519621</v>
      </c>
      <c r="M21" s="35">
        <v>6.4525962617045964</v>
      </c>
      <c r="N21" s="4">
        <v>1.0309999999999999</v>
      </c>
      <c r="O21" s="4">
        <v>-0.29013539651838621</v>
      </c>
      <c r="P21" s="35">
        <v>5.5540720961281709</v>
      </c>
      <c r="Q21" s="36">
        <f t="shared" si="7"/>
        <v>86.95652173937043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2</v>
      </c>
      <c r="AF21" s="1" t="str">
        <f t="shared" si="4"/>
        <v xml:space="preserve"> </v>
      </c>
      <c r="AG21" s="38">
        <f t="shared" si="18"/>
        <v>5.5540720963681709</v>
      </c>
      <c r="AH21" s="38" t="str">
        <f t="shared" si="19"/>
        <v xml:space="preserve"> </v>
      </c>
      <c r="AI21" s="1">
        <f t="shared" si="20"/>
        <v>8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2.6456091672008353</v>
      </c>
      <c r="AR21" s="21">
        <v>26.448223977288354</v>
      </c>
      <c r="AS21">
        <v>10.14686248331107</v>
      </c>
      <c r="AT21">
        <v>-2.6456091672008353</v>
      </c>
      <c r="AU21">
        <v>-26.448223977288354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7</v>
      </c>
      <c r="F22" s="4">
        <v>32</v>
      </c>
      <c r="G22" s="4">
        <v>58</v>
      </c>
      <c r="H22" s="4">
        <v>48.79</v>
      </c>
      <c r="I22" s="34">
        <v>141328.73313569571</v>
      </c>
      <c r="J22" s="35">
        <v>12.2724596857378</v>
      </c>
      <c r="K22" s="35">
        <v>10.536936288860428</v>
      </c>
      <c r="L22" s="35">
        <v>5.322429387283373</v>
      </c>
      <c r="M22" s="35">
        <v>4.8277179050953771</v>
      </c>
      <c r="N22" s="4">
        <v>4.4260000000000002</v>
      </c>
      <c r="O22" s="4">
        <v>-12.356435643564351</v>
      </c>
      <c r="P22" s="35">
        <v>5.721869998888101</v>
      </c>
      <c r="Q22" s="36">
        <f t="shared" si="7"/>
        <v>78.125000000249997</v>
      </c>
      <c r="R22" s="36" t="str">
        <f t="shared" si="8"/>
        <v xml:space="preserve"> </v>
      </c>
      <c r="S22" s="37">
        <f t="shared" si="9"/>
        <v>0.18876819045291035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-0.42215449429355534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9</v>
      </c>
      <c r="AD22" s="1" t="str">
        <f t="shared" si="17"/>
        <v xml:space="preserve"> </v>
      </c>
      <c r="AE22" s="1">
        <f t="shared" si="3"/>
        <v>7</v>
      </c>
      <c r="AF22" s="1" t="str">
        <f t="shared" si="4"/>
        <v xml:space="preserve"> </v>
      </c>
      <c r="AG22" s="38">
        <f t="shared" si="18"/>
        <v>5.721869999138101</v>
      </c>
      <c r="AH22" s="38" t="str">
        <f t="shared" si="19"/>
        <v xml:space="preserve"> </v>
      </c>
      <c r="AI22" s="1">
        <f t="shared" si="20"/>
        <v>7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17.769295750095658</v>
      </c>
      <c r="AR22" s="21">
        <v>42.21544942935553</v>
      </c>
      <c r="AS22">
        <v>18.876819020291038</v>
      </c>
      <c r="AT22">
        <v>-17.769295750095658</v>
      </c>
      <c r="AU22">
        <v>-42.21544942935553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30</v>
      </c>
      <c r="D23" s="4">
        <v>3</v>
      </c>
      <c r="E23" s="4">
        <v>5</v>
      </c>
      <c r="F23" s="4">
        <v>38</v>
      </c>
      <c r="G23" s="4">
        <v>25.650222778320312</v>
      </c>
      <c r="H23" s="4">
        <v>18.079999999999998</v>
      </c>
      <c r="I23" s="34">
        <v>8998.7269968375822</v>
      </c>
      <c r="J23" s="35">
        <v>17.307363577225519</v>
      </c>
      <c r="K23" s="35">
        <v>13.66494490177412</v>
      </c>
      <c r="L23" s="35">
        <v>6.0604938101339778</v>
      </c>
      <c r="M23" s="35">
        <v>6.2784952591245622</v>
      </c>
      <c r="N23" s="4">
        <v>1.163</v>
      </c>
      <c r="O23" s="4">
        <v>41.829268292682919</v>
      </c>
      <c r="P23" s="35">
        <v>2.7473532227156441</v>
      </c>
      <c r="Q23" s="36">
        <f t="shared" si="7"/>
        <v>78.947368421312632</v>
      </c>
      <c r="R23" s="36" t="str">
        <f t="shared" si="8"/>
        <v xml:space="preserve"> </v>
      </c>
      <c r="S23" s="37">
        <f t="shared" si="9"/>
        <v>0.41870701233523877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-0.34202431714455861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8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4</v>
      </c>
      <c r="AF23" s="1" t="str">
        <f t="shared" si="4"/>
        <v xml:space="preserve"> </v>
      </c>
      <c r="AG23" s="38">
        <f t="shared" si="18"/>
        <v>2.7473532229756441</v>
      </c>
      <c r="AH23" s="38" t="str">
        <f t="shared" si="19"/>
        <v xml:space="preserve"> </v>
      </c>
      <c r="AI23" s="1">
        <f t="shared" si="20"/>
        <v>23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-15.966703668893544</v>
      </c>
      <c r="AR23" s="21">
        <v>34.202431714455862</v>
      </c>
      <c r="AS23">
        <v>41.870701207523872</v>
      </c>
      <c r="AT23">
        <v>15.966703668893544</v>
      </c>
      <c r="AU23">
        <v>-34.202431714455862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7</v>
      </c>
      <c r="D24" s="4">
        <v>5</v>
      </c>
      <c r="E24" s="4">
        <v>14</v>
      </c>
      <c r="F24" s="4">
        <v>26</v>
      </c>
      <c r="G24" s="4">
        <v>30.899999618530273</v>
      </c>
      <c r="H24" s="4">
        <v>30.61</v>
      </c>
      <c r="I24" s="34">
        <v>29081.289972797949</v>
      </c>
      <c r="J24" s="35">
        <v>8.5862552594670412</v>
      </c>
      <c r="K24" s="35">
        <v>7.9423975090814736</v>
      </c>
      <c r="L24" s="35" t="s">
        <v>1238</v>
      </c>
      <c r="M24" s="35" t="s">
        <v>1238</v>
      </c>
      <c r="N24" s="4">
        <v>3.5649999999999999</v>
      </c>
      <c r="O24" s="4">
        <v>-36.030863089897721</v>
      </c>
      <c r="P24" s="35">
        <v>7.1185886965044096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-0.4246843461413472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4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7.1185886967744096</v>
      </c>
      <c r="AH24" s="38" t="str">
        <f t="shared" si="19"/>
        <v xml:space="preserve"> </v>
      </c>
      <c r="AI24" s="1">
        <f t="shared" si="20"/>
        <v>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42.468434614134722</v>
      </c>
      <c r="AR24" s="21" t="e">
        <v>#VALUE!</v>
      </c>
      <c r="AS24">
        <v>0.94740156331354353</v>
      </c>
      <c r="AT24">
        <v>-42.468434614134722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5</v>
      </c>
      <c r="F25" s="4">
        <v>17</v>
      </c>
      <c r="G25" s="4">
        <v>113</v>
      </c>
      <c r="H25" s="4">
        <v>97.3</v>
      </c>
      <c r="I25" s="34">
        <v>23107.424535199603</v>
      </c>
      <c r="J25" s="35">
        <v>15.203124999999998</v>
      </c>
      <c r="K25" s="35">
        <v>13.878191413493081</v>
      </c>
      <c r="L25" s="35">
        <v>9.8879040634956645</v>
      </c>
      <c r="M25" s="35">
        <v>9.4779385590601262</v>
      </c>
      <c r="N25" s="4">
        <v>6.4</v>
      </c>
      <c r="O25" s="4">
        <v>28.539867443261702</v>
      </c>
      <c r="P25" s="35">
        <v>2.682425488180884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0.16135662926252833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10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2.682425488460884</v>
      </c>
      <c r="AH25" s="38" t="str">
        <f t="shared" si="19"/>
        <v xml:space="preserve"> </v>
      </c>
      <c r="AI25" s="1">
        <f t="shared" si="20"/>
        <v>24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-1.8674094323715806</v>
      </c>
      <c r="AR25" s="21">
        <v>-7.3509953480808354</v>
      </c>
      <c r="AS25">
        <v>16.135662898252832</v>
      </c>
      <c r="AT25">
        <v>1.8674094323715806</v>
      </c>
      <c r="AU25">
        <v>7.3509953480808354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25</v>
      </c>
      <c r="D26" s="4">
        <v>2</v>
      </c>
      <c r="E26" s="4">
        <v>5</v>
      </c>
      <c r="F26" s="4">
        <v>32</v>
      </c>
      <c r="G26" s="4">
        <v>605</v>
      </c>
      <c r="H26" s="4">
        <v>605.1</v>
      </c>
      <c r="I26" s="34">
        <v>85069.053357506287</v>
      </c>
      <c r="J26" s="35">
        <v>24.362845754318155</v>
      </c>
      <c r="K26" s="35">
        <v>20.960925592351391</v>
      </c>
      <c r="L26" s="35">
        <v>14.996446472228355</v>
      </c>
      <c r="M26" s="35">
        <v>13.661113630720848</v>
      </c>
      <c r="N26" s="4">
        <v>24.837</v>
      </c>
      <c r="O26" s="4">
        <v>11.077817531305906</v>
      </c>
      <c r="P26" s="35">
        <v>2.1728639894232358</v>
      </c>
      <c r="Q26" s="36">
        <f t="shared" si="7"/>
        <v>78.125000000290001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2.1728639897132358</v>
      </c>
      <c r="AH26" s="38" t="str">
        <f t="shared" si="19"/>
        <v xml:space="preserve"> </v>
      </c>
      <c r="AI26" s="1">
        <f t="shared" si="20"/>
        <v>28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-63.24143775656934</v>
      </c>
      <c r="AR26" s="21">
        <v>-62.813417802193804</v>
      </c>
      <c r="AS26">
        <v>-1.6526194017518758E-2</v>
      </c>
      <c r="AT26">
        <v>63.24143775656934</v>
      </c>
      <c r="AU26">
        <v>62.813417802193804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5</v>
      </c>
      <c r="E27" s="4">
        <v>13</v>
      </c>
      <c r="F27" s="4">
        <v>19</v>
      </c>
      <c r="G27" s="4">
        <v>68</v>
      </c>
      <c r="H27" s="4">
        <v>72.38</v>
      </c>
      <c r="I27" s="34">
        <v>21510.614517895607</v>
      </c>
      <c r="J27" s="35">
        <v>21.729210447313118</v>
      </c>
      <c r="K27" s="35">
        <v>20.76305220883534</v>
      </c>
      <c r="L27" s="35">
        <v>14.769387557346537</v>
      </c>
      <c r="M27" s="35">
        <v>14.027098747057414</v>
      </c>
      <c r="N27" s="4">
        <v>3.331</v>
      </c>
      <c r="O27" s="4">
        <v>16.10317183687695</v>
      </c>
      <c r="P27" s="35">
        <v>2.1138436032053054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2.1138436035053054</v>
      </c>
      <c r="AH27" s="38" t="str">
        <f t="shared" si="19"/>
        <v xml:space="preserve"> </v>
      </c>
      <c r="AI27" s="1">
        <f t="shared" si="20"/>
        <v>29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-45.594960067657908</v>
      </c>
      <c r="AR27" s="21">
        <v>-60.348284609285272</v>
      </c>
      <c r="AS27">
        <v>-6.0513954130975378</v>
      </c>
      <c r="AT27">
        <v>45.594960067657908</v>
      </c>
      <c r="AU27">
        <v>60.348284609285272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20</v>
      </c>
      <c r="D28" s="4">
        <v>3</v>
      </c>
      <c r="E28" s="4">
        <v>13</v>
      </c>
      <c r="F28" s="4">
        <v>36</v>
      </c>
      <c r="G28" s="4">
        <v>432.5</v>
      </c>
      <c r="H28" s="4">
        <v>431.9</v>
      </c>
      <c r="I28" s="34">
        <v>243028.68103009849</v>
      </c>
      <c r="J28" s="35">
        <v>29.570039709708336</v>
      </c>
      <c r="K28" s="35">
        <v>26.414286587976271</v>
      </c>
      <c r="L28" s="35">
        <v>16.801951421382952</v>
      </c>
      <c r="M28" s="35">
        <v>15.28154880323774</v>
      </c>
      <c r="N28" s="4">
        <v>14.606</v>
      </c>
      <c r="O28" s="4">
        <v>15.828707375099132</v>
      </c>
      <c r="P28" s="35">
        <v>1.7805047464690902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-98.131853947155292</v>
      </c>
      <c r="AR28" s="21">
        <v>-82.415423662383176</v>
      </c>
      <c r="AS28">
        <v>0.13892104653856485</v>
      </c>
      <c r="AT28">
        <v>98.131853947155292</v>
      </c>
      <c r="AU28">
        <v>82.415423662383176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10</v>
      </c>
      <c r="D29" s="4">
        <v>1</v>
      </c>
      <c r="E29" s="4">
        <v>6</v>
      </c>
      <c r="F29" s="4">
        <v>17</v>
      </c>
      <c r="G29" s="4">
        <v>125</v>
      </c>
      <c r="H29" s="4">
        <v>107.85</v>
      </c>
      <c r="I29" s="34">
        <v>21447.30484453357</v>
      </c>
      <c r="J29" s="35">
        <v>10.356251200307279</v>
      </c>
      <c r="K29" s="35">
        <v>9.5917822838847382</v>
      </c>
      <c r="L29" s="35">
        <v>5.5887797493509206</v>
      </c>
      <c r="M29" s="35">
        <v>5.367373618506635</v>
      </c>
      <c r="N29" s="4">
        <v>10.414</v>
      </c>
      <c r="O29" s="4">
        <v>11.978494623655903</v>
      </c>
      <c r="P29" s="35">
        <v>3.9119146963375062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0.15901715377387113</v>
      </c>
      <c r="T29" s="37" t="str">
        <f t="shared" si="10"/>
        <v/>
      </c>
      <c r="U29" s="37" t="str">
        <f t="shared" si="11"/>
        <v/>
      </c>
      <c r="V29" s="37">
        <f t="shared" si="12"/>
        <v>-0.30608708327650314</v>
      </c>
      <c r="W29" s="37" t="str">
        <f t="shared" si="13"/>
        <v/>
      </c>
      <c r="X29" s="37">
        <f t="shared" si="14"/>
        <v>-0.39323736858555725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4</v>
      </c>
      <c r="AC29" s="1">
        <f t="shared" si="2"/>
        <v>11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3.9119146966575062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30.608708327650312</v>
      </c>
      <c r="AR29" s="21">
        <v>39.323736858555726</v>
      </c>
      <c r="AS29">
        <v>15.901715345387114</v>
      </c>
      <c r="AT29">
        <v>-30.608708327650312</v>
      </c>
      <c r="AU29">
        <v>-39.323736858555726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18</v>
      </c>
      <c r="D30" s="4">
        <v>4</v>
      </c>
      <c r="E30" s="4">
        <v>5</v>
      </c>
      <c r="F30" s="4">
        <v>27</v>
      </c>
      <c r="G30" s="4">
        <v>18</v>
      </c>
      <c r="H30" s="4">
        <v>14.65</v>
      </c>
      <c r="I30" s="34">
        <v>16667.08956384211</v>
      </c>
      <c r="J30" s="35" t="s">
        <v>1238</v>
      </c>
      <c r="K30" s="35">
        <v>10.434961529499574</v>
      </c>
      <c r="L30" s="35">
        <v>5.5959489821769033</v>
      </c>
      <c r="M30" s="35">
        <v>4.8399552001701371</v>
      </c>
      <c r="N30" s="4">
        <v>0.10100000000000001</v>
      </c>
      <c r="O30" s="4">
        <v>-98.254105445116679</v>
      </c>
      <c r="P30" s="35">
        <v>1.8516423816160128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0.22866894230952226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-0.3924590193268982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5</v>
      </c>
      <c r="AC30" s="1">
        <f t="shared" si="2"/>
        <v>5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-98.254105444786674</v>
      </c>
      <c r="AM30" s="1" t="str">
        <f t="shared" si="5"/>
        <v xml:space="preserve"> </v>
      </c>
      <c r="AN30" s="1">
        <f t="shared" si="6"/>
        <v>1</v>
      </c>
      <c r="AO30" t="s">
        <v>725</v>
      </c>
      <c r="AP30" t="s">
        <v>1242</v>
      </c>
      <c r="AQ30" s="22" t="e">
        <v>#VALUE!</v>
      </c>
      <c r="AR30" s="21">
        <v>39.245901932689819</v>
      </c>
      <c r="AS30">
        <v>22.866894197952227</v>
      </c>
      <c r="AT30" t="e">
        <v>#VALUE!</v>
      </c>
      <c r="AU30">
        <v>-39.245901932689819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5</v>
      </c>
      <c r="E31" s="4">
        <v>19</v>
      </c>
      <c r="F31" s="4">
        <v>32</v>
      </c>
      <c r="G31" s="4">
        <v>262</v>
      </c>
      <c r="H31" s="4">
        <v>269.8</v>
      </c>
      <c r="I31" s="34">
        <v>167640.73706133233</v>
      </c>
      <c r="J31" s="35">
        <v>34.674206400205627</v>
      </c>
      <c r="K31" s="35">
        <v>31.748646740409512</v>
      </c>
      <c r="L31" s="35">
        <v>22.177334474934664</v>
      </c>
      <c r="M31" s="35">
        <v>20.595166650940509</v>
      </c>
      <c r="N31" s="4">
        <v>7.7810000000000006</v>
      </c>
      <c r="O31" s="4">
        <v>9.9011299435028324</v>
      </c>
      <c r="P31" s="35">
        <v>1.7186805040770943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-132.33194360450935</v>
      </c>
      <c r="AR31" s="21">
        <v>-140.77488158899834</v>
      </c>
      <c r="AS31">
        <v>-2.8910303928836201</v>
      </c>
      <c r="AT31">
        <v>132.33194360450935</v>
      </c>
      <c r="AU31">
        <v>140.77488158899834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19</v>
      </c>
      <c r="D32" s="4">
        <v>1</v>
      </c>
      <c r="E32" s="4">
        <v>11</v>
      </c>
      <c r="F32" s="4">
        <v>31</v>
      </c>
      <c r="G32" s="4">
        <v>15.600000381469727</v>
      </c>
      <c r="H32" s="4">
        <v>12.855</v>
      </c>
      <c r="I32" s="34">
        <v>38069.32390295709</v>
      </c>
      <c r="J32" s="35">
        <v>13.077314343845371</v>
      </c>
      <c r="K32" s="35">
        <v>12.207977207977208</v>
      </c>
      <c r="L32" s="35">
        <v>5.6140804308106551</v>
      </c>
      <c r="M32" s="35">
        <v>5.5457333601845136</v>
      </c>
      <c r="N32" s="4">
        <v>0.98299999999999998</v>
      </c>
      <c r="O32" s="4">
        <v>41.64265129682996</v>
      </c>
      <c r="P32" s="35">
        <v>5.7876312718786469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0.21353561928969086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-0.39049052423892328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6</v>
      </c>
      <c r="AC32" s="1">
        <f t="shared" si="2"/>
        <v>6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5.7876312722286469</v>
      </c>
      <c r="AH32" s="38" t="str">
        <f t="shared" si="19"/>
        <v xml:space="preserve"> </v>
      </c>
      <c r="AI32" s="1">
        <f t="shared" si="20"/>
        <v>6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12.37642691615558</v>
      </c>
      <c r="AR32" s="21">
        <v>39.049052423892327</v>
      </c>
      <c r="AS32">
        <v>21.353561893969086</v>
      </c>
      <c r="AT32">
        <v>-12.37642691615558</v>
      </c>
      <c r="AU32">
        <v>-39.049052423892327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8</v>
      </c>
      <c r="D33" s="4">
        <v>5</v>
      </c>
      <c r="E33" s="4">
        <v>10</v>
      </c>
      <c r="F33" s="4">
        <v>23</v>
      </c>
      <c r="G33" s="4">
        <v>45</v>
      </c>
      <c r="H33" s="4">
        <v>42.94</v>
      </c>
      <c r="I33" s="34">
        <v>11494.009903747967</v>
      </c>
      <c r="J33" s="35">
        <v>8.8700681677339386</v>
      </c>
      <c r="K33" s="35">
        <v>8.5725693751247736</v>
      </c>
      <c r="L33" s="35">
        <v>5.7051878596412049</v>
      </c>
      <c r="M33" s="35">
        <v>5.3582367407560625</v>
      </c>
      <c r="N33" s="4">
        <v>4.8410000000000002</v>
      </c>
      <c r="O33" s="4">
        <v>5.0108459869848128</v>
      </c>
      <c r="P33" s="35">
        <v>5.5496040987424315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-0.40566767310299745</v>
      </c>
      <c r="W33" s="37" t="str">
        <f t="shared" si="13"/>
        <v/>
      </c>
      <c r="X33" s="37">
        <f t="shared" si="14"/>
        <v>-0.380599173042797</v>
      </c>
      <c r="Y33" s="1" t="str">
        <f t="shared" si="0"/>
        <v xml:space="preserve"> </v>
      </c>
      <c r="Z33" s="1">
        <f t="shared" si="15"/>
        <v>5</v>
      </c>
      <c r="AA33" s="1" t="str">
        <f t="shared" si="1"/>
        <v xml:space="preserve"> </v>
      </c>
      <c r="AB33" s="1">
        <f t="shared" si="16"/>
        <v>7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5.5496040991024316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40.566767310299745</v>
      </c>
      <c r="AR33" s="21">
        <v>38.059917304279701</v>
      </c>
      <c r="AS33">
        <v>4.797391709361909</v>
      </c>
      <c r="AT33">
        <v>-40.566767310299745</v>
      </c>
      <c r="AU33">
        <v>-38.059917304279701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11</v>
      </c>
      <c r="D34" s="4">
        <v>1</v>
      </c>
      <c r="E34" s="4">
        <v>11</v>
      </c>
      <c r="F34" s="4">
        <v>23</v>
      </c>
      <c r="G34" s="4">
        <v>178</v>
      </c>
      <c r="H34" s="4">
        <v>167.5</v>
      </c>
      <c r="I34" s="34">
        <v>49495.220884913688</v>
      </c>
      <c r="J34" s="35">
        <v>26.570431472081218</v>
      </c>
      <c r="K34" s="35">
        <v>24.285921415108017</v>
      </c>
      <c r="L34" s="35">
        <v>18.226374358248993</v>
      </c>
      <c r="M34" s="35">
        <v>16.709968906528324</v>
      </c>
      <c r="N34" s="4">
        <v>6.8970000000000002</v>
      </c>
      <c r="O34" s="4">
        <v>10.670731707317072</v>
      </c>
      <c r="P34" s="35">
        <v>2.0155223880597011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2.0155223884297011</v>
      </c>
      <c r="AH34" s="38" t="str">
        <f t="shared" si="19"/>
        <v xml:space="preserve"> </v>
      </c>
      <c r="AI34" s="1">
        <f t="shared" si="20"/>
        <v>30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-78.033201829312659</v>
      </c>
      <c r="AR34" s="21">
        <v>-97.880098388924424</v>
      </c>
      <c r="AS34">
        <v>6.2686567164179197</v>
      </c>
      <c r="AT34">
        <v>78.033201829312659</v>
      </c>
      <c r="AU34">
        <v>97.880098388924424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1</v>
      </c>
      <c r="D35" s="4">
        <v>4</v>
      </c>
      <c r="E35" s="4">
        <v>15</v>
      </c>
      <c r="F35" s="4">
        <v>20</v>
      </c>
      <c r="G35" s="4">
        <v>610</v>
      </c>
      <c r="H35" s="4">
        <v>712</v>
      </c>
      <c r="I35" s="34">
        <v>83681.66291839692</v>
      </c>
      <c r="J35" s="35" t="s">
        <v>1238</v>
      </c>
      <c r="K35" s="35" t="s">
        <v>1238</v>
      </c>
      <c r="L35" s="35">
        <v>27.206649363120558</v>
      </c>
      <c r="M35" s="35">
        <v>24.827941445956057</v>
      </c>
      <c r="N35" s="4">
        <v>14.601000000000001</v>
      </c>
      <c r="O35" s="4">
        <v>12.540465546477575</v>
      </c>
      <c r="P35" s="35">
        <v>0.95758426966292143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-195.37714670996539</v>
      </c>
      <c r="AS35">
        <v>-14.325842696629209</v>
      </c>
      <c r="AT35" t="e">
        <v>#VALUE!</v>
      </c>
      <c r="AU35">
        <v>195.37714670996539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8</v>
      </c>
      <c r="D36" s="4">
        <v>5</v>
      </c>
      <c r="E36" s="4">
        <v>13</v>
      </c>
      <c r="F36" s="4">
        <v>26</v>
      </c>
      <c r="G36" s="4">
        <v>49</v>
      </c>
      <c r="H36" s="4">
        <v>39.534999999999997</v>
      </c>
      <c r="I36" s="34">
        <v>13016.013805095641</v>
      </c>
      <c r="J36" s="35">
        <v>5.2967577706323681</v>
      </c>
      <c r="K36" s="35">
        <v>4.4586669674072397</v>
      </c>
      <c r="L36" s="35">
        <v>1.9162795878585355</v>
      </c>
      <c r="M36" s="35">
        <v>2.0462837723024641</v>
      </c>
      <c r="N36" s="4">
        <v>7.4640000000000004</v>
      </c>
      <c r="O36" s="4">
        <v>-40.874524714828894</v>
      </c>
      <c r="P36" s="35">
        <v>5.9567471860376884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0.23940811977788432</v>
      </c>
      <c r="T36" s="37" t="str">
        <f t="shared" si="10"/>
        <v/>
      </c>
      <c r="U36" s="37" t="str">
        <f t="shared" si="11"/>
        <v/>
      </c>
      <c r="V36" s="37">
        <f t="shared" si="12"/>
        <v>-0.64509468120198754</v>
      </c>
      <c r="W36" s="37" t="str">
        <f t="shared" si="13"/>
        <v/>
      </c>
      <c r="X36" s="37">
        <f t="shared" si="14"/>
        <v>-0.79195336059005228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4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5.9567471864276884</v>
      </c>
      <c r="AH36" s="38" t="str">
        <f t="shared" si="19"/>
        <v xml:space="preserve"> </v>
      </c>
      <c r="AI36" s="1">
        <f t="shared" si="29"/>
        <v>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64.509468120198761</v>
      </c>
      <c r="AR36" s="21">
        <v>79.195336059005228</v>
      </c>
      <c r="AS36">
        <v>23.940811938788432</v>
      </c>
      <c r="AT36">
        <v>-64.509468120198761</v>
      </c>
      <c r="AU36">
        <v>-79.195336059005228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12</v>
      </c>
      <c r="D37" s="4">
        <v>4</v>
      </c>
      <c r="E37" s="4">
        <v>9</v>
      </c>
      <c r="F37" s="4">
        <v>25</v>
      </c>
      <c r="G37" s="4">
        <v>150</v>
      </c>
      <c r="H37" s="4">
        <v>141</v>
      </c>
      <c r="I37" s="34">
        <v>67060.647417136017</v>
      </c>
      <c r="J37" s="35">
        <v>22.859922178988327</v>
      </c>
      <c r="K37" s="35">
        <v>20.157255182273051</v>
      </c>
      <c r="L37" s="35">
        <v>13.740028678007354</v>
      </c>
      <c r="M37" s="35">
        <v>12.583513289559761</v>
      </c>
      <c r="N37" s="4">
        <v>6.1680000000000001</v>
      </c>
      <c r="O37" s="4">
        <v>30.705657978385247</v>
      </c>
      <c r="P37" s="35">
        <v>1.8517730496453901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-53.171210011044167</v>
      </c>
      <c r="AR37" s="21">
        <v>-49.172741283030504</v>
      </c>
      <c r="AS37">
        <v>6.3829787234042534</v>
      </c>
      <c r="AT37">
        <v>53.171210011044167</v>
      </c>
      <c r="AU37">
        <v>49.172741283030504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1</v>
      </c>
      <c r="E38" s="4">
        <v>7</v>
      </c>
      <c r="F38" s="4">
        <v>30</v>
      </c>
      <c r="G38" s="4">
        <v>96.5</v>
      </c>
      <c r="H38" s="4">
        <v>91.61</v>
      </c>
      <c r="I38" s="34">
        <v>127879.02783871016</v>
      </c>
      <c r="J38" s="35">
        <v>15.482508027716749</v>
      </c>
      <c r="K38" s="35">
        <v>14.566703768484656</v>
      </c>
      <c r="L38" s="35">
        <v>12.26591107966321</v>
      </c>
      <c r="M38" s="35">
        <v>11.815497825629516</v>
      </c>
      <c r="N38" s="4">
        <v>5.9169999999999998</v>
      </c>
      <c r="O38" s="4">
        <v>8.1718464351005498</v>
      </c>
      <c r="P38" s="35">
        <v>3.5487392206091033</v>
      </c>
      <c r="Q38" s="36">
        <f t="shared" si="7"/>
        <v>73.333333333743326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>
        <f t="shared" si="27"/>
        <v>8</v>
      </c>
      <c r="AF38" s="1" t="str">
        <f t="shared" si="28"/>
        <v xml:space="preserve"> </v>
      </c>
      <c r="AG38" s="38">
        <f t="shared" si="18"/>
        <v>3.5487392210191033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-3.7393946507314757</v>
      </c>
      <c r="AR38" s="21">
        <v>-33.168541563234591</v>
      </c>
      <c r="AS38">
        <v>5.3378452134046572</v>
      </c>
      <c r="AT38">
        <v>3.7393946507314757</v>
      </c>
      <c r="AU38">
        <v>33.168541563234591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2</v>
      </c>
      <c r="E39" s="4">
        <v>8</v>
      </c>
      <c r="F39" s="4">
        <v>23</v>
      </c>
      <c r="G39" s="4">
        <v>42</v>
      </c>
      <c r="H39" s="4">
        <v>35.07</v>
      </c>
      <c r="I39" s="34">
        <v>21266.310567246695</v>
      </c>
      <c r="J39" s="35">
        <v>10.553716521215769</v>
      </c>
      <c r="K39" s="35">
        <v>10.011418783899515</v>
      </c>
      <c r="L39" s="35">
        <v>6.4433054466005117</v>
      </c>
      <c r="M39" s="35">
        <v>6.400651178512585</v>
      </c>
      <c r="N39" s="4">
        <v>3.323</v>
      </c>
      <c r="O39" s="4">
        <v>4.4968553459119427</v>
      </c>
      <c r="P39" s="35">
        <v>4.0347875677216996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0.19760479083916158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-0.30046322397292669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10</v>
      </c>
      <c r="AC39" s="1">
        <f t="shared" si="26"/>
        <v>8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4.0347875681416996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29.285606617069114</v>
      </c>
      <c r="AR39" s="21">
        <v>30.04632239729267</v>
      </c>
      <c r="AS39">
        <v>19.760479041916156</v>
      </c>
      <c r="AT39">
        <v>-29.285606617069114</v>
      </c>
      <c r="AU39">
        <v>-30.04632239729267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2</v>
      </c>
      <c r="E40" s="4">
        <v>6</v>
      </c>
      <c r="F40" s="4">
        <v>26</v>
      </c>
      <c r="G40" s="4">
        <v>26.611000061035156</v>
      </c>
      <c r="H40" s="4">
        <v>24.79</v>
      </c>
      <c r="I40" s="34">
        <v>25147.442634273266</v>
      </c>
      <c r="J40" s="35">
        <v>25.507122718159906</v>
      </c>
      <c r="K40" s="35">
        <v>20.174493261000745</v>
      </c>
      <c r="L40" s="35">
        <v>12.527256688177433</v>
      </c>
      <c r="M40" s="35">
        <v>10.456413764250602</v>
      </c>
      <c r="N40" s="4">
        <v>1.0820000000000001</v>
      </c>
      <c r="O40" s="4">
        <v>-24.33566433566433</v>
      </c>
      <c r="P40" s="35">
        <v>0.95294320160172175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-70.908580530156911</v>
      </c>
      <c r="AR40" s="21">
        <v>-36.005918526410042</v>
      </c>
      <c r="AS40">
        <v>7.3457041590768712</v>
      </c>
      <c r="AT40">
        <v>70.908580530156911</v>
      </c>
      <c r="AU40">
        <v>36.005918526410042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11</v>
      </c>
      <c r="D41" s="4">
        <v>3</v>
      </c>
      <c r="E41" s="4">
        <v>10</v>
      </c>
      <c r="F41" s="4">
        <v>24</v>
      </c>
      <c r="G41" s="4">
        <v>91</v>
      </c>
      <c r="H41" s="4">
        <v>92.62</v>
      </c>
      <c r="I41" s="34">
        <v>60019.326865556512</v>
      </c>
      <c r="J41" s="35">
        <v>19.057613168724281</v>
      </c>
      <c r="K41" s="35">
        <v>17.12964675420751</v>
      </c>
      <c r="L41" s="35">
        <v>13.163190144617033</v>
      </c>
      <c r="M41" s="35">
        <v>12.173675703983186</v>
      </c>
      <c r="N41" s="4">
        <v>4.8600000000000003</v>
      </c>
      <c r="O41" s="4">
        <v>5.1948051948051992</v>
      </c>
      <c r="P41" s="35">
        <v>2.8881451090477217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2.8881451094877217</v>
      </c>
      <c r="AH41" s="38" t="str">
        <f t="shared" si="19"/>
        <v xml:space="preserve"> </v>
      </c>
      <c r="AI41" s="1">
        <f t="shared" si="29"/>
        <v>21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-27.694121008818428</v>
      </c>
      <c r="AR41" s="21">
        <v>-42.910120780553051</v>
      </c>
      <c r="AS41">
        <v>-1.7490822716475951</v>
      </c>
      <c r="AT41">
        <v>27.694121008818428</v>
      </c>
      <c r="AU41">
        <v>42.910120780553051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2</v>
      </c>
      <c r="D42" s="4">
        <v>6</v>
      </c>
      <c r="E42" s="4">
        <v>12</v>
      </c>
      <c r="F42" s="4">
        <v>20</v>
      </c>
      <c r="G42" s="4">
        <v>100</v>
      </c>
      <c r="H42" s="4">
        <v>99.1</v>
      </c>
      <c r="I42" s="34">
        <v>16268.407067519185</v>
      </c>
      <c r="J42" s="35">
        <v>19.344134296310752</v>
      </c>
      <c r="K42" s="35">
        <v>18.19016152716593</v>
      </c>
      <c r="L42" s="35">
        <v>11.075164298462404</v>
      </c>
      <c r="M42" s="35">
        <v>10.293027818585067</v>
      </c>
      <c r="N42" s="4">
        <v>5.4480000000000004</v>
      </c>
      <c r="O42" s="4">
        <v>3.7714285714285789</v>
      </c>
      <c r="P42" s="35">
        <v>3.0454086781029268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3.0454086785529269</v>
      </c>
      <c r="AH42" s="38" t="str">
        <f t="shared" si="19"/>
        <v xml:space="preserve"> </v>
      </c>
      <c r="AI42" s="1">
        <f t="shared" si="29"/>
        <v>19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-29.61393453497676</v>
      </c>
      <c r="AR42" s="21">
        <v>-20.240842088343136</v>
      </c>
      <c r="AS42">
        <v>0.90817356205852295</v>
      </c>
      <c r="AT42">
        <v>29.61393453497676</v>
      </c>
      <c r="AU42">
        <v>20.240842088343136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3</v>
      </c>
      <c r="F43" s="4">
        <v>20</v>
      </c>
      <c r="G43" s="4">
        <v>27</v>
      </c>
      <c r="H43" s="4">
        <v>19.920000000000002</v>
      </c>
      <c r="I43" s="34">
        <v>20066.317211501686</v>
      </c>
      <c r="J43" s="35">
        <v>5.3794220901971377</v>
      </c>
      <c r="K43" s="35">
        <v>5.111624326404927</v>
      </c>
      <c r="L43" s="35">
        <v>1.5463235680042509</v>
      </c>
      <c r="M43" s="35">
        <v>1.5387383689660004</v>
      </c>
      <c r="N43" s="4">
        <v>3.7030000000000003</v>
      </c>
      <c r="O43" s="4">
        <v>-1.9072847682119105</v>
      </c>
      <c r="P43" s="35">
        <v>5.3363453815261037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0.35542168720698791</v>
      </c>
      <c r="T43" s="37" t="str">
        <f t="shared" si="10"/>
        <v/>
      </c>
      <c r="U43" s="37" t="str">
        <f t="shared" si="11"/>
        <v/>
      </c>
      <c r="V43" s="37">
        <f t="shared" si="12"/>
        <v>-0.63955581989120258</v>
      </c>
      <c r="W43" s="37" t="str">
        <f t="shared" si="13"/>
        <v/>
      </c>
      <c r="X43" s="37">
        <f t="shared" si="14"/>
        <v>-0.83211874519667772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5.3363453819861038</v>
      </c>
      <c r="AH43" s="38" t="str">
        <f t="shared" si="19"/>
        <v xml:space="preserve"> </v>
      </c>
      <c r="AI43" s="1">
        <f t="shared" si="29"/>
        <v>11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63.955581989120262</v>
      </c>
      <c r="AR43" s="21">
        <v>83.211874519667774</v>
      </c>
      <c r="AS43">
        <v>35.542168674698793</v>
      </c>
      <c r="AT43">
        <v>-63.955581989120262</v>
      </c>
      <c r="AU43">
        <v>-83.211874519667774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7</v>
      </c>
      <c r="D44" s="4">
        <v>3</v>
      </c>
      <c r="E44" s="4">
        <v>11</v>
      </c>
      <c r="F44" s="4">
        <v>21</v>
      </c>
      <c r="G44" s="4">
        <v>150</v>
      </c>
      <c r="H44" s="4">
        <v>135.05000000000001</v>
      </c>
      <c r="I44" s="34">
        <v>20805.384307767843</v>
      </c>
      <c r="J44" s="35">
        <v>11.063324322110265</v>
      </c>
      <c r="K44" s="35">
        <v>11.054268642056151</v>
      </c>
      <c r="L44" s="35">
        <v>20.673619403942833</v>
      </c>
      <c r="M44" s="35">
        <v>20.561130973147961</v>
      </c>
      <c r="N44" s="4">
        <v>12.207000000000001</v>
      </c>
      <c r="O44" s="4">
        <v>-7.1711026615969553</v>
      </c>
      <c r="P44" s="35">
        <v>8.0696038504257679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8.069603850895767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25.87101741230693</v>
      </c>
      <c r="AR44" s="21">
        <v>-124.44934803261644</v>
      </c>
      <c r="AS44">
        <v>11.069974083672696</v>
      </c>
      <c r="AT44">
        <v>-25.87101741230693</v>
      </c>
      <c r="AU44">
        <v>124.44934803261644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6</v>
      </c>
      <c r="F45" s="4">
        <v>18</v>
      </c>
      <c r="G45" s="4">
        <v>24.5</v>
      </c>
      <c r="H45" s="4">
        <v>25.37</v>
      </c>
      <c r="I45" s="34">
        <v>16022.114819619423</v>
      </c>
      <c r="J45" s="35">
        <v>19.789391575663029</v>
      </c>
      <c r="K45" s="35">
        <v>18.29127613554434</v>
      </c>
      <c r="L45" s="35">
        <v>7.1300481285969326</v>
      </c>
      <c r="M45" s="35">
        <v>6.9619858859159294</v>
      </c>
      <c r="N45" s="4">
        <v>1.282</v>
      </c>
      <c r="O45" s="4">
        <v>68.684210526315795</v>
      </c>
      <c r="P45" s="35">
        <v>4.1387465510445409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4.138746551524541</v>
      </c>
      <c r="AH45" s="38" t="str">
        <f t="shared" si="19"/>
        <v xml:space="preserve"> </v>
      </c>
      <c r="AI45" s="1">
        <f t="shared" si="29"/>
        <v>13</v>
      </c>
      <c r="AJ45" s="1" t="str">
        <f t="shared" si="30"/>
        <v xml:space="preserve"> </v>
      </c>
      <c r="AK45" s="25">
        <f t="shared" si="22"/>
        <v>68.684210526795795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-32.597347851549664</v>
      </c>
      <c r="AR45" s="21">
        <v>22.590494550772956</v>
      </c>
      <c r="AS45">
        <v>-3.4292471422940562</v>
      </c>
      <c r="AT45">
        <v>32.597347851549664</v>
      </c>
      <c r="AU45">
        <v>-22.590494550772956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13</v>
      </c>
      <c r="D46" s="4">
        <v>2</v>
      </c>
      <c r="E46" s="4">
        <v>8</v>
      </c>
      <c r="F46" s="4">
        <v>23</v>
      </c>
      <c r="G46" s="4">
        <v>28.5</v>
      </c>
      <c r="H46" s="4">
        <v>25.31</v>
      </c>
      <c r="I46" s="34">
        <v>33378.541426278498</v>
      </c>
      <c r="J46" s="35">
        <v>23.478664192949903</v>
      </c>
      <c r="K46" s="35">
        <v>19.788897576231427</v>
      </c>
      <c r="L46" s="35">
        <v>15.817646723405666</v>
      </c>
      <c r="M46" s="35">
        <v>14.471894607037783</v>
      </c>
      <c r="N46" s="4">
        <v>1.0780000000000001</v>
      </c>
      <c r="O46" s="4">
        <v>18.461538461538467</v>
      </c>
      <c r="P46" s="35">
        <v>2.295535361517187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2.295535362007187</v>
      </c>
      <c r="AH46" s="38" t="str">
        <f t="shared" si="19"/>
        <v xml:space="preserve"> </v>
      </c>
      <c r="AI46" s="1">
        <f t="shared" si="29"/>
        <v>26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-57.317044901517946</v>
      </c>
      <c r="AR46" s="21">
        <v>-71.729024565555989</v>
      </c>
      <c r="AS46">
        <v>12.603713947056505</v>
      </c>
      <c r="AT46">
        <v>57.317044901517946</v>
      </c>
      <c r="AU46">
        <v>71.729024565555989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43847.331445833333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13.539530155419536</v>
      </c>
      <c r="K6" s="32">
        <v>12.706239466951178</v>
      </c>
      <c r="L6" s="32">
        <v>8.2488425803849843</v>
      </c>
      <c r="M6" s="32">
        <v>7.9602584406721313</v>
      </c>
      <c r="N6" s="32"/>
      <c r="O6" s="32"/>
      <c r="P6" s="32">
        <v>4.4970092734572216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9</v>
      </c>
      <c r="D7" s="4">
        <v>5</v>
      </c>
      <c r="E7" s="4">
        <v>12</v>
      </c>
      <c r="F7" s="4">
        <v>26</v>
      </c>
      <c r="G7" s="4">
        <v>2230</v>
      </c>
      <c r="H7" s="4">
        <v>2175.5</v>
      </c>
      <c r="I7" s="34">
        <v>35751.7241285122</v>
      </c>
      <c r="J7" s="35">
        <v>9.993081897377273</v>
      </c>
      <c r="K7" s="35">
        <v>10.647813957295289</v>
      </c>
      <c r="L7" s="35">
        <v>4.5633796711526173</v>
      </c>
      <c r="M7" s="35">
        <v>4.7055944048725094</v>
      </c>
      <c r="N7" s="4">
        <v>2.8460000000000001</v>
      </c>
      <c r="O7" s="4">
        <v>11.607843137254893</v>
      </c>
      <c r="P7" s="35">
        <v>3.7939106818041126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-0.44678545787697177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3.7939106819041126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26.193288964482331</v>
      </c>
      <c r="AR7" s="21">
        <v>44.678545787697175</v>
      </c>
      <c r="AS7">
        <v>2.5051712250057534</v>
      </c>
      <c r="AT7">
        <v>-26.193288964482331</v>
      </c>
      <c r="AU7">
        <v>-44.678545787697175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15</v>
      </c>
      <c r="D8" s="4">
        <v>2</v>
      </c>
      <c r="E8" s="4">
        <v>5</v>
      </c>
      <c r="F8" s="4">
        <v>22</v>
      </c>
      <c r="G8" s="4">
        <v>2740</v>
      </c>
      <c r="H8" s="4">
        <v>2661</v>
      </c>
      <c r="I8" s="34">
        <v>27538.062517648927</v>
      </c>
      <c r="J8" s="35">
        <v>19.199134199134196</v>
      </c>
      <c r="K8" s="35">
        <v>18.016249153689909</v>
      </c>
      <c r="L8" s="35">
        <v>9.605151946818614</v>
      </c>
      <c r="M8" s="35">
        <v>8.9506415929203538</v>
      </c>
      <c r="N8" s="4">
        <v>1.4770000000000001</v>
      </c>
      <c r="O8" s="4">
        <v>7.4181818181818251</v>
      </c>
      <c r="P8" s="35">
        <v>1.9052987598647126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-41.800594102959046</v>
      </c>
      <c r="AR8" s="21">
        <v>-16.442420293712633</v>
      </c>
      <c r="AS8">
        <v>2.9688087185268719</v>
      </c>
      <c r="AT8">
        <v>41.800594102959046</v>
      </c>
      <c r="AU8">
        <v>16.442420293712633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2145</v>
      </c>
      <c r="H9" s="4">
        <v>2324</v>
      </c>
      <c r="I9" s="34">
        <v>8921.993014898062</v>
      </c>
      <c r="J9" s="35">
        <v>18.386075949367086</v>
      </c>
      <c r="K9" s="35">
        <v>18.057498057498059</v>
      </c>
      <c r="L9" s="35" t="s">
        <v>1238</v>
      </c>
      <c r="M9" s="35" t="s">
        <v>1238</v>
      </c>
      <c r="N9" s="4">
        <v>1.264</v>
      </c>
      <c r="O9" s="4">
        <v>-7.6023391812865562</v>
      </c>
      <c r="P9" s="35">
        <v>5.2925989672977627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5.2925989674177627</v>
      </c>
      <c r="AH9" s="38" t="str">
        <f t="shared" si="19"/>
        <v xml:space="preserve"> </v>
      </c>
      <c r="AI9" s="1">
        <f t="shared" si="20"/>
        <v>29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-35.795524204417092</v>
      </c>
      <c r="AR9" s="21" t="e">
        <v>#VALUE!</v>
      </c>
      <c r="AS9">
        <v>-7.7022375215146326</v>
      </c>
      <c r="AT9">
        <v>35.795524204417092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5</v>
      </c>
      <c r="F10" s="4">
        <v>18</v>
      </c>
      <c r="G10" s="4">
        <v>2675</v>
      </c>
      <c r="H10" s="4">
        <v>2429</v>
      </c>
      <c r="I10" s="34">
        <v>14393.750065777926</v>
      </c>
      <c r="J10" s="35">
        <v>13.983880253310303</v>
      </c>
      <c r="K10" s="35">
        <v>12.342479674796747</v>
      </c>
      <c r="L10" s="35">
        <v>7.7440367016205904</v>
      </c>
      <c r="M10" s="35">
        <v>6.5945109700233067</v>
      </c>
      <c r="N10" s="4">
        <v>1.968</v>
      </c>
      <c r="O10" s="4">
        <v>12.973593570608493</v>
      </c>
      <c r="P10" s="35">
        <v>1.8731988472622478</v>
      </c>
      <c r="Q10" s="36">
        <f t="shared" si="7"/>
        <v>72.222222222352229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12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-3.2818723603411426</v>
      </c>
      <c r="AR10" s="21">
        <v>6.1197176918465823</v>
      </c>
      <c r="AS10">
        <v>10.127624536846437</v>
      </c>
      <c r="AT10">
        <v>3.2818723603411426</v>
      </c>
      <c r="AU10">
        <v>-6.1197176918465823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6</v>
      </c>
      <c r="E11" s="4">
        <v>7</v>
      </c>
      <c r="F11" s="4">
        <v>21</v>
      </c>
      <c r="G11" s="4">
        <v>912.5</v>
      </c>
      <c r="H11" s="4">
        <v>973.2</v>
      </c>
      <c r="I11" s="34">
        <v>12542.703185902788</v>
      </c>
      <c r="J11" s="35">
        <v>21.935592089803734</v>
      </c>
      <c r="K11" s="35">
        <v>21.029162664605231</v>
      </c>
      <c r="L11" s="35">
        <v>6.209729430901576</v>
      </c>
      <c r="M11" s="35">
        <v>6.1217134528615675</v>
      </c>
      <c r="N11" s="4">
        <v>0.57999999999999996</v>
      </c>
      <c r="O11" s="4">
        <v>12.62135922330096</v>
      </c>
      <c r="P11" s="35">
        <v>2.2636805156891211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2.2636805158291211</v>
      </c>
      <c r="AH11" s="38" t="str">
        <f t="shared" si="19"/>
        <v xml:space="preserve"> </v>
      </c>
      <c r="AI11" s="1">
        <f t="shared" si="20"/>
        <v>74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-62.011471875362403</v>
      </c>
      <c r="AR11" s="21">
        <v>24.719991072835334</v>
      </c>
      <c r="AS11">
        <v>-6.2371557747636697</v>
      </c>
      <c r="AT11">
        <v>62.011471875362403</v>
      </c>
      <c r="AU11">
        <v>-24.719991072835334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7</v>
      </c>
      <c r="D12" s="4">
        <v>3</v>
      </c>
      <c r="E12" s="4">
        <v>11</v>
      </c>
      <c r="F12" s="4">
        <v>21</v>
      </c>
      <c r="G12" s="4">
        <v>565</v>
      </c>
      <c r="H12" s="4">
        <v>562.6</v>
      </c>
      <c r="I12" s="34">
        <v>6782.7819567288361</v>
      </c>
      <c r="J12" s="35">
        <v>28.414141414141415</v>
      </c>
      <c r="K12" s="35">
        <v>25.228699551569509</v>
      </c>
      <c r="L12" s="35">
        <v>21.844581673306774</v>
      </c>
      <c r="M12" s="35">
        <v>20.274480657304078</v>
      </c>
      <c r="N12" s="4">
        <v>0.223</v>
      </c>
      <c r="O12" s="4">
        <v>10.396039603960391</v>
      </c>
      <c r="P12" s="35">
        <v>1.3153217205830072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-109.86061619551802</v>
      </c>
      <c r="AR12" s="21">
        <v>-164.8199606239456</v>
      </c>
      <c r="AS12">
        <v>0.42659082829719086</v>
      </c>
      <c r="AT12">
        <v>109.86061619551802</v>
      </c>
      <c r="AU12">
        <v>164.8199606239456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470</v>
      </c>
      <c r="H13" s="4">
        <v>406.9</v>
      </c>
      <c r="I13" s="34">
        <v>20857.853749901264</v>
      </c>
      <c r="J13" s="35">
        <v>7.1136363636363624</v>
      </c>
      <c r="K13" s="35">
        <v>6.9555555555555557</v>
      </c>
      <c r="L13" s="35" t="s">
        <v>1238</v>
      </c>
      <c r="M13" s="35" t="s">
        <v>1238</v>
      </c>
      <c r="N13" s="4">
        <v>0.57200000000000006</v>
      </c>
      <c r="O13" s="4">
        <v>-2.0547945205479281</v>
      </c>
      <c r="P13" s="35">
        <v>7.9134922585401828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0.1550749571518899</v>
      </c>
      <c r="T13" s="37" t="str">
        <f t="shared" si="10"/>
        <v/>
      </c>
      <c r="U13" s="37" t="str">
        <f t="shared" si="11"/>
        <v/>
      </c>
      <c r="V13" s="37">
        <f t="shared" si="12"/>
        <v>-0.47460242106045669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13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7.9134922587001828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47.460242106045669</v>
      </c>
      <c r="AR13" s="21" t="e">
        <v>#VALUE!</v>
      </c>
      <c r="AS13">
        <v>15.50749569918899</v>
      </c>
      <c r="AT13">
        <v>-47.460242106045669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4596</v>
      </c>
      <c r="H14" s="4">
        <v>4954</v>
      </c>
      <c r="I14" s="34">
        <v>10459.884542482885</v>
      </c>
      <c r="J14" s="35" t="s">
        <v>1238</v>
      </c>
      <c r="K14" s="35" t="s">
        <v>1238</v>
      </c>
      <c r="L14" s="35" t="s">
        <v>1238</v>
      </c>
      <c r="M14" s="35">
        <v>32.746620240955977</v>
      </c>
      <c r="N14" s="4">
        <v>1.083</v>
      </c>
      <c r="O14" s="4">
        <v>19.141914191419136</v>
      </c>
      <c r="P14" s="35">
        <v>0.9729511505853855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-7.2264836495760987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23</v>
      </c>
      <c r="D15" s="4">
        <v>5</v>
      </c>
      <c r="E15" s="4">
        <v>6</v>
      </c>
      <c r="F15" s="4">
        <v>34</v>
      </c>
      <c r="G15" s="4">
        <v>8045.7998046875</v>
      </c>
      <c r="H15" s="4">
        <v>7707</v>
      </c>
      <c r="I15" s="34">
        <v>132202.63725959428</v>
      </c>
      <c r="J15" s="35">
        <v>28.026038807195011</v>
      </c>
      <c r="K15" s="35">
        <v>23.734654773113327</v>
      </c>
      <c r="L15" s="35">
        <v>21.680601332503908</v>
      </c>
      <c r="M15" s="35">
        <v>17.594585204210073</v>
      </c>
      <c r="N15" s="4">
        <v>3.5950000000000002</v>
      </c>
      <c r="O15" s="4">
        <v>3.9017341040462492</v>
      </c>
      <c r="P15" s="35">
        <v>2.810817412617328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2.810817412797328</v>
      </c>
      <c r="AH15" s="38" t="str">
        <f t="shared" si="19"/>
        <v xml:space="preserve"> </v>
      </c>
      <c r="AI15" s="1">
        <f t="shared" si="20"/>
        <v>59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-106.99417546610275</v>
      </c>
      <c r="AR15" s="21">
        <v>-162.8320412376211</v>
      </c>
      <c r="AS15">
        <v>4.3960010988387088</v>
      </c>
      <c r="AT15">
        <v>106.99417546610275</v>
      </c>
      <c r="AU15">
        <v>162.8320412376211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14</v>
      </c>
      <c r="D16" s="4">
        <v>0</v>
      </c>
      <c r="E16" s="4">
        <v>9</v>
      </c>
      <c r="F16" s="4">
        <v>23</v>
      </c>
      <c r="G16" s="4">
        <v>617.5</v>
      </c>
      <c r="H16" s="4">
        <v>615.6</v>
      </c>
      <c r="I16" s="34">
        <v>25797.366705389162</v>
      </c>
      <c r="J16" s="35">
        <v>13.411764705882353</v>
      </c>
      <c r="K16" s="35">
        <v>13.042372881355933</v>
      </c>
      <c r="L16" s="35">
        <v>9.5209019730043636</v>
      </c>
      <c r="M16" s="35">
        <v>9.326632781840221</v>
      </c>
      <c r="N16" s="4">
        <v>0.45900000000000002</v>
      </c>
      <c r="O16" s="4">
        <v>6.9930069930069987</v>
      </c>
      <c r="P16" s="35">
        <v>3.8823911630929175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3.8823911632829176</v>
      </c>
      <c r="AH16" s="38" t="str">
        <f t="shared" si="19"/>
        <v xml:space="preserve"> </v>
      </c>
      <c r="AI16" s="1">
        <f t="shared" si="20"/>
        <v>47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0.94364758651570568</v>
      </c>
      <c r="AR16" s="21">
        <v>-15.421065200640683</v>
      </c>
      <c r="AS16">
        <v>0.30864197530864335</v>
      </c>
      <c r="AT16">
        <v>-0.94364758651570568</v>
      </c>
      <c r="AU16">
        <v>15.421065200640683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6</v>
      </c>
      <c r="F17" s="4">
        <v>23</v>
      </c>
      <c r="G17" s="4">
        <v>202</v>
      </c>
      <c r="H17" s="4">
        <v>176.8</v>
      </c>
      <c r="I17" s="34">
        <v>40036.582546175385</v>
      </c>
      <c r="J17" s="35">
        <v>8</v>
      </c>
      <c r="K17" s="35">
        <v>7.4599156118143455</v>
      </c>
      <c r="L17" s="35" t="s">
        <v>1238</v>
      </c>
      <c r="M17" s="35" t="s">
        <v>1238</v>
      </c>
      <c r="N17" s="4">
        <v>0.221</v>
      </c>
      <c r="O17" s="4">
        <v>-0.89686098654708601</v>
      </c>
      <c r="P17" s="35">
        <v>5.4864253393665168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-0.40913754700728666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8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5.4864253395665168</v>
      </c>
      <c r="AH17" s="38" t="str">
        <f t="shared" si="19"/>
        <v xml:space="preserve"> </v>
      </c>
      <c r="AI17" s="1">
        <f t="shared" si="20"/>
        <v>25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40.913754700728667</v>
      </c>
      <c r="AR17" s="21" t="e">
        <v>#VALUE!</v>
      </c>
      <c r="AS17">
        <v>14.253393665158365</v>
      </c>
      <c r="AT17">
        <v>-40.913754700728667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17</v>
      </c>
      <c r="D18" s="4">
        <v>2</v>
      </c>
      <c r="E18" s="4">
        <v>5</v>
      </c>
      <c r="F18" s="4">
        <v>24</v>
      </c>
      <c r="G18" s="4">
        <v>3800</v>
      </c>
      <c r="H18" s="4">
        <v>3463</v>
      </c>
      <c r="I18" s="34">
        <v>103847.85309751527</v>
      </c>
      <c r="J18" s="35">
        <v>10.784802242292121</v>
      </c>
      <c r="K18" s="35">
        <v>10.236476500147798</v>
      </c>
      <c r="L18" s="35">
        <v>10.687647278625963</v>
      </c>
      <c r="M18" s="35">
        <v>10.169240650308476</v>
      </c>
      <c r="N18" s="4">
        <v>3.2109999999999999</v>
      </c>
      <c r="O18" s="4">
        <v>1.7749603803486402</v>
      </c>
      <c r="P18" s="35">
        <v>6.4770430262777925</v>
      </c>
      <c r="Q18" s="36">
        <f t="shared" si="7"/>
        <v>70.833333333543322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>
        <f t="shared" si="3"/>
        <v>15</v>
      </c>
      <c r="AF18" s="1" t="str">
        <f t="shared" si="4"/>
        <v xml:space="preserve"> </v>
      </c>
      <c r="AG18" s="38">
        <f t="shared" si="18"/>
        <v>6.4770430264877925</v>
      </c>
      <c r="AH18" s="38" t="str">
        <f t="shared" si="19"/>
        <v xml:space="preserve"> </v>
      </c>
      <c r="AI18" s="1">
        <f t="shared" si="20"/>
        <v>11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20.345816150974528</v>
      </c>
      <c r="AR18" s="21">
        <v>-29.565416899096132</v>
      </c>
      <c r="AS18">
        <v>9.731446722494951</v>
      </c>
      <c r="AT18">
        <v>-20.345816150974528</v>
      </c>
      <c r="AU18">
        <v>29.565416899096132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8</v>
      </c>
      <c r="D19" s="4">
        <v>2</v>
      </c>
      <c r="E19" s="4">
        <v>7</v>
      </c>
      <c r="F19" s="4">
        <v>17</v>
      </c>
      <c r="G19" s="4">
        <v>793</v>
      </c>
      <c r="H19" s="4">
        <v>792</v>
      </c>
      <c r="I19" s="34">
        <v>10543.08820820638</v>
      </c>
      <c r="J19" s="35">
        <v>11.030640668523677</v>
      </c>
      <c r="K19" s="35">
        <v>11.076923076923077</v>
      </c>
      <c r="L19" s="35">
        <v>8.0121549007490405</v>
      </c>
      <c r="M19" s="35">
        <v>8.0331568250480636</v>
      </c>
      <c r="N19" s="4">
        <v>0.71499999999999997</v>
      </c>
      <c r="O19" s="4">
        <v>-0.96952908587257713</v>
      </c>
      <c r="P19" s="35">
        <v>5.6944444444444446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5.6944444446644447</v>
      </c>
      <c r="AH19" s="38" t="str">
        <f t="shared" si="19"/>
        <v xml:space="preserve"> </v>
      </c>
      <c r="AI19" s="1">
        <f t="shared" si="20"/>
        <v>22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18.530107456436461</v>
      </c>
      <c r="AR19" s="21">
        <v>2.8693441210621007</v>
      </c>
      <c r="AS19">
        <v>0.12626262626262985</v>
      </c>
      <c r="AT19">
        <v>-18.530107456436461</v>
      </c>
      <c r="AU19">
        <v>-2.8693441210621007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4</v>
      </c>
      <c r="E20" s="4">
        <v>20</v>
      </c>
      <c r="F20" s="4">
        <v>30</v>
      </c>
      <c r="G20" s="4">
        <v>1800</v>
      </c>
      <c r="H20" s="4">
        <v>1810</v>
      </c>
      <c r="I20" s="34">
        <v>132372.26142850969</v>
      </c>
      <c r="J20" s="35">
        <v>12.465921599954214</v>
      </c>
      <c r="K20" s="35">
        <v>11.908469879471369</v>
      </c>
      <c r="L20" s="35">
        <v>6.116711111654201</v>
      </c>
      <c r="M20" s="35">
        <v>6.1832100729291488</v>
      </c>
      <c r="N20" s="4">
        <v>1.9870000000000001</v>
      </c>
      <c r="O20" s="4">
        <v>12.833617262918795</v>
      </c>
      <c r="P20" s="35">
        <v>5.9588888271078879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5.9588888273378879</v>
      </c>
      <c r="AH20" s="38" t="str">
        <f t="shared" si="19"/>
        <v xml:space="preserve"> </v>
      </c>
      <c r="AI20" s="1">
        <f t="shared" si="20"/>
        <v>20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7.9294373079525471</v>
      </c>
      <c r="AR20" s="21">
        <v>25.84764405373431</v>
      </c>
      <c r="AS20">
        <v>-0.55248618784530246</v>
      </c>
      <c r="AT20">
        <v>-7.9294373079525471</v>
      </c>
      <c r="AU20">
        <v>-25.84764405373431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6</v>
      </c>
      <c r="E21" s="4">
        <v>7</v>
      </c>
      <c r="F21" s="4">
        <v>17</v>
      </c>
      <c r="G21" s="4">
        <v>4455</v>
      </c>
      <c r="H21" s="4">
        <v>4993</v>
      </c>
      <c r="I21" s="34">
        <v>8216.9574799975362</v>
      </c>
      <c r="J21" s="35">
        <v>11.784281331130517</v>
      </c>
      <c r="K21" s="35">
        <v>14.741659285503395</v>
      </c>
      <c r="L21" s="35">
        <v>7.4907361794509022</v>
      </c>
      <c r="M21" s="35">
        <v>10.00319553581161</v>
      </c>
      <c r="N21" s="4">
        <v>3.387</v>
      </c>
      <c r="O21" s="4">
        <v>-27.920834220046814</v>
      </c>
      <c r="P21" s="35">
        <v>3.4728620068095335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3.4728620070495335</v>
      </c>
      <c r="AH21" s="38" t="str">
        <f t="shared" si="19"/>
        <v xml:space="preserve"> </v>
      </c>
      <c r="AI21" s="1">
        <f t="shared" si="20"/>
        <v>53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12.96388282414982</v>
      </c>
      <c r="AR21" s="21">
        <v>9.1904578557092549</v>
      </c>
      <c r="AS21">
        <v>-10.775085119166839</v>
      </c>
      <c r="AT21">
        <v>-12.96388282414982</v>
      </c>
      <c r="AU21">
        <v>-9.1904578557092549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6</v>
      </c>
      <c r="E22" s="4">
        <v>8</v>
      </c>
      <c r="F22" s="4">
        <v>18</v>
      </c>
      <c r="G22" s="4">
        <v>575</v>
      </c>
      <c r="H22" s="4">
        <v>584</v>
      </c>
      <c r="I22" s="34">
        <v>7074.6623753354497</v>
      </c>
      <c r="J22" s="35">
        <v>17.590361445783131</v>
      </c>
      <c r="K22" s="35">
        <v>17.750759878419451</v>
      </c>
      <c r="L22" s="35">
        <v>19.328948601362715</v>
      </c>
      <c r="M22" s="35">
        <v>20.513812560230907</v>
      </c>
      <c r="N22" s="4">
        <v>0.32900000000000001</v>
      </c>
      <c r="O22" s="4">
        <v>-5.7306590257879702</v>
      </c>
      <c r="P22" s="35">
        <v>5.4623287671232879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5.4623287673732879</v>
      </c>
      <c r="AH22" s="38" t="str">
        <f t="shared" si="19"/>
        <v xml:space="preserve"> </v>
      </c>
      <c r="AI22" s="1">
        <f t="shared" si="20"/>
        <v>26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-29.918551411048398</v>
      </c>
      <c r="AR22" s="21">
        <v>-134.32316004338887</v>
      </c>
      <c r="AS22">
        <v>-1.5410958904109595</v>
      </c>
      <c r="AT22">
        <v>29.918551411048398</v>
      </c>
      <c r="AU22">
        <v>134.32316004338887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5</v>
      </c>
      <c r="E23" s="4">
        <v>4</v>
      </c>
      <c r="F23" s="4">
        <v>16</v>
      </c>
      <c r="G23" s="4">
        <v>2200</v>
      </c>
      <c r="H23" s="4">
        <v>2075</v>
      </c>
      <c r="I23" s="34">
        <v>9135.9960990313793</v>
      </c>
      <c r="J23" s="35">
        <v>16.2109375</v>
      </c>
      <c r="K23" s="35">
        <v>16.377269139700076</v>
      </c>
      <c r="L23" s="35">
        <v>11.11803088062827</v>
      </c>
      <c r="M23" s="35">
        <v>11.573134223908681</v>
      </c>
      <c r="N23" s="4">
        <v>1.28</v>
      </c>
      <c r="O23" s="4">
        <v>-1.2345679012345689</v>
      </c>
      <c r="P23" s="35">
        <v>2.5590361445783132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2.5590361448383132</v>
      </c>
      <c r="AH23" s="38" t="str">
        <f t="shared" si="19"/>
        <v xml:space="preserve"> </v>
      </c>
      <c r="AI23" s="1">
        <f t="shared" si="20"/>
        <v>65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-19.730428707019556</v>
      </c>
      <c r="AR23" s="21">
        <v>-34.782919813089428</v>
      </c>
      <c r="AS23">
        <v>6.024096385542177</v>
      </c>
      <c r="AT23">
        <v>19.730428707019556</v>
      </c>
      <c r="AU23">
        <v>34.782919813089428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7</v>
      </c>
      <c r="F24" s="4">
        <v>28</v>
      </c>
      <c r="G24" s="4">
        <v>600</v>
      </c>
      <c r="H24" s="4">
        <v>497.85</v>
      </c>
      <c r="I24" s="34">
        <v>132171.93762406925</v>
      </c>
      <c r="J24" s="35">
        <v>13.501856803011876</v>
      </c>
      <c r="K24" s="35">
        <v>12.097384672622368</v>
      </c>
      <c r="L24" s="35">
        <v>5.2307112817195343</v>
      </c>
      <c r="M24" s="35">
        <v>4.8817740864129506</v>
      </c>
      <c r="N24" s="4">
        <v>0.48199999999999998</v>
      </c>
      <c r="O24" s="4">
        <v>-24.332810047095766</v>
      </c>
      <c r="P24" s="35">
        <v>6.4532059292794708</v>
      </c>
      <c r="Q24" s="36">
        <f t="shared" si="7"/>
        <v>71.428571428841437</v>
      </c>
      <c r="R24" s="36" t="str">
        <f t="shared" si="8"/>
        <v xml:space="preserve"> </v>
      </c>
      <c r="S24" s="37">
        <f t="shared" si="9"/>
        <v>0.2051822840904278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-0.36588542807718238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7</v>
      </c>
      <c r="AC24" s="1">
        <f t="shared" si="2"/>
        <v>8</v>
      </c>
      <c r="AD24" s="1" t="str">
        <f t="shared" si="17"/>
        <v xml:space="preserve"> </v>
      </c>
      <c r="AE24" s="1">
        <f t="shared" si="3"/>
        <v>14</v>
      </c>
      <c r="AF24" s="1" t="str">
        <f t="shared" si="4"/>
        <v xml:space="preserve"> </v>
      </c>
      <c r="AG24" s="38">
        <f t="shared" si="18"/>
        <v>6.4532059295494708</v>
      </c>
      <c r="AH24" s="38" t="str">
        <f t="shared" si="19"/>
        <v xml:space="preserve"> </v>
      </c>
      <c r="AI24" s="1">
        <f t="shared" si="20"/>
        <v>12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0.27824711770061406</v>
      </c>
      <c r="AR24" s="21">
        <v>36.588542807718241</v>
      </c>
      <c r="AS24">
        <v>20.518228382042778</v>
      </c>
      <c r="AT24">
        <v>-0.27824711770061406</v>
      </c>
      <c r="AU24">
        <v>-36.588542807718241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6</v>
      </c>
      <c r="E25" s="4">
        <v>13</v>
      </c>
      <c r="F25" s="4">
        <v>22</v>
      </c>
      <c r="G25" s="4">
        <v>2125</v>
      </c>
      <c r="H25" s="4">
        <v>2310</v>
      </c>
      <c r="I25" s="34">
        <v>12290.140261319899</v>
      </c>
      <c r="J25" s="35">
        <v>28.343558282208587</v>
      </c>
      <c r="K25" s="35">
        <v>26.400000000000002</v>
      </c>
      <c r="L25" s="35">
        <v>17.161913332168442</v>
      </c>
      <c r="M25" s="35">
        <v>15.150798976347708</v>
      </c>
      <c r="N25" s="4">
        <v>0.875</v>
      </c>
      <c r="O25" s="4">
        <v>6.5773447015834261</v>
      </c>
      <c r="P25" s="35">
        <v>1.9307359307359306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-109.33930466459626</v>
      </c>
      <c r="AR25" s="21">
        <v>-108.05238025729756</v>
      </c>
      <c r="AS25">
        <v>-8.0086580086580099</v>
      </c>
      <c r="AT25">
        <v>109.33930466459626</v>
      </c>
      <c r="AU25">
        <v>108.05238025729756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14</v>
      </c>
      <c r="D26" s="4">
        <v>4</v>
      </c>
      <c r="E26" s="4">
        <v>5</v>
      </c>
      <c r="F26" s="4">
        <v>23</v>
      </c>
      <c r="G26" s="4">
        <v>230</v>
      </c>
      <c r="H26" s="4">
        <v>183</v>
      </c>
      <c r="I26" s="34">
        <v>23641.75984189006</v>
      </c>
      <c r="J26" s="35">
        <v>7.0114942528735629</v>
      </c>
      <c r="K26" s="35">
        <v>7.7215189873417716</v>
      </c>
      <c r="L26" s="35">
        <v>5.0818445148675071</v>
      </c>
      <c r="M26" s="35">
        <v>4.7840210594120229</v>
      </c>
      <c r="N26" s="4">
        <v>0.23700000000000002</v>
      </c>
      <c r="O26" s="4">
        <v>-9.8859315589353596</v>
      </c>
      <c r="P26" s="35">
        <v>8.3606557377049171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0.25683060138289626</v>
      </c>
      <c r="T26" s="37" t="str">
        <f t="shared" si="10"/>
        <v/>
      </c>
      <c r="U26" s="37" t="str">
        <f t="shared" si="11"/>
        <v/>
      </c>
      <c r="V26" s="37">
        <f t="shared" si="12"/>
        <v>-0.48214641332535191</v>
      </c>
      <c r="W26" s="37" t="str">
        <f t="shared" si="13"/>
        <v/>
      </c>
      <c r="X26" s="37">
        <f t="shared" si="14"/>
        <v>-0.38393241653663235</v>
      </c>
      <c r="Y26" s="1" t="str">
        <f t="shared" si="0"/>
        <v xml:space="preserve"> </v>
      </c>
      <c r="Z26" s="1">
        <f t="shared" si="15"/>
        <v>3</v>
      </c>
      <c r="AA26" s="1" t="str">
        <f t="shared" si="1"/>
        <v xml:space="preserve"> </v>
      </c>
      <c r="AB26" s="1">
        <f t="shared" si="16"/>
        <v>6</v>
      </c>
      <c r="AC26" s="1">
        <f t="shared" si="2"/>
        <v>3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8.3606557379949162</v>
      </c>
      <c r="AH26" s="38" t="str">
        <f t="shared" si="19"/>
        <v xml:space="preserve"> </v>
      </c>
      <c r="AI26" s="1">
        <f t="shared" si="20"/>
        <v>4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48.214641332535194</v>
      </c>
      <c r="AR26" s="21">
        <v>38.393241653663232</v>
      </c>
      <c r="AS26">
        <v>25.683060109289624</v>
      </c>
      <c r="AT26">
        <v>-48.214641332535194</v>
      </c>
      <c r="AU26">
        <v>-38.393241653663232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3</v>
      </c>
      <c r="F27" s="4">
        <v>15</v>
      </c>
      <c r="G27" s="4">
        <v>3050</v>
      </c>
      <c r="H27" s="4">
        <v>2770</v>
      </c>
      <c r="I27" s="34">
        <v>13154.879004694068</v>
      </c>
      <c r="J27" s="35">
        <v>23.0342932299653</v>
      </c>
      <c r="K27" s="35">
        <v>20.599690160217637</v>
      </c>
      <c r="L27" s="35">
        <v>11.674958340028418</v>
      </c>
      <c r="M27" s="35">
        <v>10.831557763862799</v>
      </c>
      <c r="N27" s="4">
        <v>1.4119999999999999</v>
      </c>
      <c r="O27" s="4">
        <v>8.1163859111791634</v>
      </c>
      <c r="P27" s="35">
        <v>2.1551385715908618</v>
      </c>
      <c r="Q27" s="36">
        <f t="shared" si="7"/>
        <v>80.000000000300005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>
        <f t="shared" si="3"/>
        <v>7</v>
      </c>
      <c r="AF27" s="1" t="str">
        <f t="shared" si="4"/>
        <v xml:space="preserve"> </v>
      </c>
      <c r="AG27" s="38">
        <f t="shared" si="18"/>
        <v>2.1551385718908618</v>
      </c>
      <c r="AH27" s="38" t="str">
        <f t="shared" si="19"/>
        <v xml:space="preserve"> </v>
      </c>
      <c r="AI27" s="1">
        <f t="shared" si="20"/>
        <v>77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-70.126237510134331</v>
      </c>
      <c r="AR27" s="21">
        <v>-41.534502886385937</v>
      </c>
      <c r="AS27">
        <v>10.108303249097483</v>
      </c>
      <c r="AT27">
        <v>70.126237510134331</v>
      </c>
      <c r="AU27">
        <v>41.534502886385937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3750</v>
      </c>
      <c r="H28" s="4">
        <v>3655</v>
      </c>
      <c r="I28" s="34">
        <v>34550.636149525912</v>
      </c>
      <c r="J28" s="35">
        <v>11.194507586197993</v>
      </c>
      <c r="K28" s="35">
        <v>10.56185108184375</v>
      </c>
      <c r="L28" s="35">
        <v>8.2106962279883522</v>
      </c>
      <c r="M28" s="35">
        <v>7.6229025601681046</v>
      </c>
      <c r="N28" s="4">
        <v>4.2679999999999998</v>
      </c>
      <c r="O28" s="4">
        <v>0.18779342723004711</v>
      </c>
      <c r="P28" s="35">
        <v>4.4200916838221938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4.4200916841321938</v>
      </c>
      <c r="AH28" s="38" t="str">
        <f t="shared" si="19"/>
        <v xml:space="preserve"> </v>
      </c>
      <c r="AI28" s="1">
        <f t="shared" si="20"/>
        <v>40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17.319822344668946</v>
      </c>
      <c r="AR28" s="21">
        <v>0.46244490696598639</v>
      </c>
      <c r="AS28">
        <v>2.5991792065663377</v>
      </c>
      <c r="AT28">
        <v>-17.319822344668946</v>
      </c>
      <c r="AU28">
        <v>-0.46244490696598639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3</v>
      </c>
      <c r="D29" s="4">
        <v>4</v>
      </c>
      <c r="E29" s="4">
        <v>12</v>
      </c>
      <c r="F29" s="4">
        <v>19</v>
      </c>
      <c r="G29" s="4">
        <v>82.5</v>
      </c>
      <c r="H29" s="4">
        <v>90.84</v>
      </c>
      <c r="I29" s="34">
        <v>6910.7828899882343</v>
      </c>
      <c r="J29" s="35">
        <v>12.794366197183097</v>
      </c>
      <c r="K29" s="35">
        <v>9.5621052631578944</v>
      </c>
      <c r="L29" s="35">
        <v>5.0465114690092729</v>
      </c>
      <c r="M29" s="35">
        <v>4.8236039946111555</v>
      </c>
      <c r="N29" s="4">
        <v>7.1000000000000008E-2</v>
      </c>
      <c r="O29" s="4">
        <v>-36.607142857142847</v>
      </c>
      <c r="P29" s="35">
        <v>5.6142668428005287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-0.38821581090546819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5.6142668431205287</v>
      </c>
      <c r="AH29" s="38" t="str">
        <f t="shared" si="19"/>
        <v xml:space="preserve"> </v>
      </c>
      <c r="AI29" s="1">
        <f t="shared" si="20"/>
        <v>23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5.5036175530667748</v>
      </c>
      <c r="AR29" s="21">
        <v>38.821581090546822</v>
      </c>
      <c r="AS29">
        <v>-9.1809775429326343</v>
      </c>
      <c r="AT29">
        <v>-5.5036175530667748</v>
      </c>
      <c r="AU29">
        <v>-38.821581090546822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6</v>
      </c>
      <c r="D30" s="4">
        <v>5</v>
      </c>
      <c r="E30" s="4">
        <v>12</v>
      </c>
      <c r="F30" s="4">
        <v>23</v>
      </c>
      <c r="G30" s="4">
        <v>1965</v>
      </c>
      <c r="H30" s="4">
        <v>1926</v>
      </c>
      <c r="I30" s="34">
        <v>39985.302064126889</v>
      </c>
      <c r="J30" s="35">
        <v>22.819905213270143</v>
      </c>
      <c r="K30" s="35">
        <v>21.861520998864929</v>
      </c>
      <c r="L30" s="35">
        <v>14.029814027684866</v>
      </c>
      <c r="M30" s="35">
        <v>13.503702603055356</v>
      </c>
      <c r="N30" s="4">
        <v>0.88100000000000001</v>
      </c>
      <c r="O30" s="4">
        <v>3.4037558685446041</v>
      </c>
      <c r="P30" s="35">
        <v>2.2274143302180685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2.2274143305480685</v>
      </c>
      <c r="AH30" s="38" t="str">
        <f t="shared" si="19"/>
        <v xml:space="preserve"> </v>
      </c>
      <c r="AI30" s="1">
        <f t="shared" si="20"/>
        <v>76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-68.542814642175045</v>
      </c>
      <c r="AR30" s="21">
        <v>-70.082213243425429</v>
      </c>
      <c r="AS30">
        <v>2.024922118380057</v>
      </c>
      <c r="AT30">
        <v>68.542814642175045</v>
      </c>
      <c r="AU30">
        <v>70.082213243425429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4</v>
      </c>
      <c r="E31" s="4">
        <v>12</v>
      </c>
      <c r="F31" s="4">
        <v>20</v>
      </c>
      <c r="G31" s="4">
        <v>4850</v>
      </c>
      <c r="H31" s="4">
        <v>5060</v>
      </c>
      <c r="I31" s="34">
        <v>8525.9060127917437</v>
      </c>
      <c r="J31" s="35">
        <v>26.943556975505857</v>
      </c>
      <c r="K31" s="35">
        <v>25.62025316455696</v>
      </c>
      <c r="L31" s="35">
        <v>17.540068409779991</v>
      </c>
      <c r="M31" s="35">
        <v>16.663202255721654</v>
      </c>
      <c r="N31" s="4">
        <v>1.8780000000000001</v>
      </c>
      <c r="O31" s="4">
        <v>-3.0959752321981338</v>
      </c>
      <c r="P31" s="35">
        <v>1.8972332015810276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-98.999202086204036</v>
      </c>
      <c r="AR31" s="21">
        <v>-112.63672132001545</v>
      </c>
      <c r="AS31">
        <v>-4.1501976284584963</v>
      </c>
      <c r="AT31">
        <v>98.999202086204036</v>
      </c>
      <c r="AU31">
        <v>112.63672132001545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3</v>
      </c>
      <c r="E32" s="4">
        <v>7</v>
      </c>
      <c r="F32" s="4">
        <v>25</v>
      </c>
      <c r="G32" s="4">
        <v>3255.792236328125</v>
      </c>
      <c r="H32" s="4">
        <v>2952</v>
      </c>
      <c r="I32" s="34">
        <v>30444.571101147652</v>
      </c>
      <c r="J32" s="35">
        <v>15.698100419900534</v>
      </c>
      <c r="K32" s="35">
        <v>14.826372099379538</v>
      </c>
      <c r="L32" s="35">
        <v>9.1840890443136036</v>
      </c>
      <c r="M32" s="35">
        <v>8.905191945191703</v>
      </c>
      <c r="N32" s="4">
        <v>2.2080000000000002</v>
      </c>
      <c r="O32" s="4">
        <v>27.115716753022458</v>
      </c>
      <c r="P32" s="35">
        <v>2.2876721494178867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2.2876721497678867</v>
      </c>
      <c r="AH32" s="38" t="str">
        <f t="shared" si="19"/>
        <v xml:space="preserve"> </v>
      </c>
      <c r="AI32" s="1">
        <f t="shared" si="20"/>
        <v>72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-15.942726517854666</v>
      </c>
      <c r="AR32" s="21">
        <v>-11.337911407747715</v>
      </c>
      <c r="AS32">
        <v>10.291064916264393</v>
      </c>
      <c r="AT32">
        <v>15.942726517854666</v>
      </c>
      <c r="AU32">
        <v>11.337911407747715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6446</v>
      </c>
      <c r="I33" s="34">
        <v>8291.7381233366432</v>
      </c>
      <c r="J33" s="35">
        <v>18.000558503211391</v>
      </c>
      <c r="K33" s="35">
        <v>17.718526663001647</v>
      </c>
      <c r="L33" s="35">
        <v>12.414383686477086</v>
      </c>
      <c r="M33" s="35">
        <v>11.197844058243305</v>
      </c>
      <c r="N33" s="4">
        <v>3.6379999999999999</v>
      </c>
      <c r="O33" s="4">
        <v>1.5633724176437633</v>
      </c>
      <c r="P33" s="35">
        <v>2.2758299720757065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0.24107973973325467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4</v>
      </c>
      <c r="AD33" s="1" t="str">
        <f t="shared" si="17"/>
        <v xml:space="preserve"> </v>
      </c>
      <c r="AE33" s="1">
        <f t="shared" si="3"/>
        <v>5</v>
      </c>
      <c r="AF33" s="1" t="str">
        <f t="shared" si="4"/>
        <v xml:space="preserve"> </v>
      </c>
      <c r="AG33" s="38">
        <f t="shared" si="18"/>
        <v>2.2758299724357065</v>
      </c>
      <c r="AH33" s="38" t="str">
        <f t="shared" si="19"/>
        <v xml:space="preserve"> </v>
      </c>
      <c r="AI33" s="1">
        <f t="shared" si="20"/>
        <v>73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-32.948176905579075</v>
      </c>
      <c r="AR33" s="21">
        <v>-50.49849194597784</v>
      </c>
      <c r="AS33">
        <v>24.107973937325468</v>
      </c>
      <c r="AT33">
        <v>32.948176905579075</v>
      </c>
      <c r="AU33">
        <v>50.49849194597784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13</v>
      </c>
      <c r="F34" s="4">
        <v>27</v>
      </c>
      <c r="G34" s="4">
        <v>3500</v>
      </c>
      <c r="H34" s="4">
        <v>3250.5</v>
      </c>
      <c r="I34" s="34">
        <v>99401.882943859775</v>
      </c>
      <c r="J34" s="35">
        <v>25.295719844357979</v>
      </c>
      <c r="K34" s="35">
        <v>23.503253796095446</v>
      </c>
      <c r="L34" s="35">
        <v>19.489638706366669</v>
      </c>
      <c r="M34" s="35">
        <v>18.671254755235989</v>
      </c>
      <c r="N34" s="4">
        <v>1.383</v>
      </c>
      <c r="O34" s="4">
        <v>5.7339449541284369</v>
      </c>
      <c r="P34" s="35">
        <v>2.2365789878480231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2.2365789882180231</v>
      </c>
      <c r="AH34" s="38" t="str">
        <f t="shared" si="19"/>
        <v xml:space="preserve"> </v>
      </c>
      <c r="AI34" s="1">
        <f t="shared" si="20"/>
        <v>75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-86.828638468172656</v>
      </c>
      <c r="AR34" s="21">
        <v>-136.27119218775368</v>
      </c>
      <c r="AS34">
        <v>7.6757421935086834</v>
      </c>
      <c r="AT34">
        <v>86.828638468172656</v>
      </c>
      <c r="AU34">
        <v>136.27119218775368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11</v>
      </c>
      <c r="D35" s="4">
        <v>2</v>
      </c>
      <c r="E35" s="4">
        <v>8</v>
      </c>
      <c r="F35" s="4">
        <v>21</v>
      </c>
      <c r="G35" s="4">
        <v>350</v>
      </c>
      <c r="H35" s="4">
        <v>331.4</v>
      </c>
      <c r="I35" s="34">
        <v>5957.0391870143467</v>
      </c>
      <c r="J35" s="35">
        <v>12.094890510948902</v>
      </c>
      <c r="K35" s="35">
        <v>12.945312499999998</v>
      </c>
      <c r="L35" s="35" t="s">
        <v>1238</v>
      </c>
      <c r="M35" s="35" t="s">
        <v>1238</v>
      </c>
      <c r="N35" s="4">
        <v>0.27400000000000002</v>
      </c>
      <c r="O35" s="4">
        <v>-16.969696969696969</v>
      </c>
      <c r="P35" s="35">
        <v>7.0911285455642732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7.0911285459442732</v>
      </c>
      <c r="AH35" s="38" t="str">
        <f t="shared" si="19"/>
        <v xml:space="preserve"> </v>
      </c>
      <c r="AI35" s="1">
        <f t="shared" si="20"/>
        <v>8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10.669791550280493</v>
      </c>
      <c r="AR35" s="21" t="e">
        <v>#VALUE!</v>
      </c>
      <c r="AS35">
        <v>5.6125528062764163</v>
      </c>
      <c r="AT35">
        <v>-10.669791550280493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400</v>
      </c>
      <c r="H36" s="4">
        <v>393.7</v>
      </c>
      <c r="I36" s="34">
        <v>7472.7370372055393</v>
      </c>
      <c r="J36" s="35">
        <v>6.1267216967547666</v>
      </c>
      <c r="K36" s="35">
        <v>6.9458030013239052</v>
      </c>
      <c r="L36" s="35">
        <v>4.3040736156579626</v>
      </c>
      <c r="M36" s="35">
        <v>5.1210931705110818</v>
      </c>
      <c r="N36" s="4">
        <v>0.84</v>
      </c>
      <c r="O36" s="4">
        <v>-55.104222340994127</v>
      </c>
      <c r="P36" s="35">
        <v>9.7146986824987138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-0.547493773681475</v>
      </c>
      <c r="W36" s="37" t="str">
        <f t="shared" si="13"/>
        <v/>
      </c>
      <c r="X36" s="37">
        <f t="shared" si="14"/>
        <v>-0.47822090508883419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2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9.714698682888713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-55.104222340604124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1</v>
      </c>
      <c r="AO36" t="s">
        <v>945</v>
      </c>
      <c r="AP36" t="s">
        <v>1242</v>
      </c>
      <c r="AQ36" s="22">
        <v>54.749377368147499</v>
      </c>
      <c r="AR36" s="21">
        <v>47.82209050888342</v>
      </c>
      <c r="AS36">
        <v>1.6002032004064137</v>
      </c>
      <c r="AT36">
        <v>-54.749377368147499</v>
      </c>
      <c r="AU36">
        <v>-47.82209050888342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8</v>
      </c>
      <c r="D37" s="4">
        <v>3</v>
      </c>
      <c r="E37" s="4">
        <v>6</v>
      </c>
      <c r="F37" s="4">
        <v>17</v>
      </c>
      <c r="G37" s="4">
        <v>2655</v>
      </c>
      <c r="H37" s="4">
        <v>2620</v>
      </c>
      <c r="I37" s="34">
        <v>31108.473047441246</v>
      </c>
      <c r="J37" s="35">
        <v>34.386183571517186</v>
      </c>
      <c r="K37" s="35">
        <v>32.620247137245556</v>
      </c>
      <c r="L37" s="35">
        <v>21.249308250871941</v>
      </c>
      <c r="M37" s="35">
        <v>19.671107769423561</v>
      </c>
      <c r="N37" s="4">
        <v>1.05</v>
      </c>
      <c r="O37" s="4">
        <v>8.3591331269349922</v>
      </c>
      <c r="P37" s="35">
        <v>1.4452023292315825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-153.9688096765548</v>
      </c>
      <c r="AR37" s="21">
        <v>-157.60351278130719</v>
      </c>
      <c r="AS37">
        <v>1.3358778625954137</v>
      </c>
      <c r="AT37">
        <v>153.9688096765548</v>
      </c>
      <c r="AU37">
        <v>157.60351278130719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9</v>
      </c>
      <c r="D38" s="4">
        <v>6</v>
      </c>
      <c r="E38" s="4">
        <v>9</v>
      </c>
      <c r="F38" s="4">
        <v>24</v>
      </c>
      <c r="G38" s="4">
        <v>7000</v>
      </c>
      <c r="H38" s="4">
        <v>7170</v>
      </c>
      <c r="I38" s="34">
        <v>21167.570086120133</v>
      </c>
      <c r="J38" s="35">
        <v>18.603858042461045</v>
      </c>
      <c r="K38" s="35">
        <v>18.01180027201281</v>
      </c>
      <c r="L38" s="35">
        <v>12.688212000596566</v>
      </c>
      <c r="M38" s="35">
        <v>11.099543628156157</v>
      </c>
      <c r="N38" s="4">
        <v>5.2039999999999997</v>
      </c>
      <c r="O38" s="4">
        <v>0.57982218786237649</v>
      </c>
      <c r="P38" s="35">
        <v>2.3982911036769385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2.3982911040869386</v>
      </c>
      <c r="AH38" s="38" t="str">
        <f t="shared" si="19"/>
        <v xml:space="preserve"> </v>
      </c>
      <c r="AI38" s="1">
        <f t="shared" si="29"/>
        <v>69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-37.404014976209375</v>
      </c>
      <c r="AR38" s="21">
        <v>-53.81808874335907</v>
      </c>
      <c r="AS38">
        <v>-2.3709902370990243</v>
      </c>
      <c r="AT38">
        <v>37.404014976209375</v>
      </c>
      <c r="AU38">
        <v>53.81808874335907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5</v>
      </c>
      <c r="D39" s="4">
        <v>2</v>
      </c>
      <c r="E39" s="4">
        <v>8</v>
      </c>
      <c r="F39" s="4">
        <v>15</v>
      </c>
      <c r="G39" s="4">
        <v>8500</v>
      </c>
      <c r="H39" s="4">
        <v>9180</v>
      </c>
      <c r="I39" s="34">
        <v>9400.3502036452956</v>
      </c>
      <c r="J39" s="35">
        <v>31.997211571976294</v>
      </c>
      <c r="K39" s="35">
        <v>29.603353756852627</v>
      </c>
      <c r="L39" s="35">
        <v>20.698189091992425</v>
      </c>
      <c r="M39" s="35">
        <v>19.406581621837319</v>
      </c>
      <c r="N39" s="4">
        <v>2.8690000000000002</v>
      </c>
      <c r="O39" s="4">
        <v>-24.360664381755864</v>
      </c>
      <c r="P39" s="35">
        <v>1.9869281045751634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-136.32438647930934</v>
      </c>
      <c r="AR39" s="21">
        <v>-150.92234322922931</v>
      </c>
      <c r="AS39">
        <v>-7.4074074074074066</v>
      </c>
      <c r="AT39">
        <v>136.32438647930934</v>
      </c>
      <c r="AU39">
        <v>150.92234322922931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650</v>
      </c>
      <c r="H40" s="4">
        <v>633.20000000000005</v>
      </c>
      <c r="I40" s="34">
        <v>6099.8750516175578</v>
      </c>
      <c r="J40" s="35">
        <v>35.677543616304852</v>
      </c>
      <c r="K40" s="35">
        <v>25.627936463579847</v>
      </c>
      <c r="L40" s="35">
        <v>8.9484255351241284</v>
      </c>
      <c r="M40" s="35">
        <v>7.08340466720749</v>
      </c>
      <c r="N40" s="4">
        <v>0.23200000000000001</v>
      </c>
      <c r="O40" s="4">
        <v>-49.67462039045553</v>
      </c>
      <c r="P40" s="35">
        <v>1.8724728839275435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1242</v>
      </c>
      <c r="AQ40" s="22">
        <v>-163.50651172355506</v>
      </c>
      <c r="AR40" s="21">
        <v>-8.4809832157870311</v>
      </c>
      <c r="AS40">
        <v>2.653190145293749</v>
      </c>
      <c r="AT40">
        <v>163.50651172355506</v>
      </c>
      <c r="AU40">
        <v>8.4809832157870311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18</v>
      </c>
      <c r="D41" s="4">
        <v>1</v>
      </c>
      <c r="E41" s="4">
        <v>6</v>
      </c>
      <c r="F41" s="4">
        <v>25</v>
      </c>
      <c r="G41" s="4">
        <v>270</v>
      </c>
      <c r="H41" s="4">
        <v>242.05</v>
      </c>
      <c r="I41" s="34">
        <v>42162.383373488025</v>
      </c>
      <c r="J41" s="35">
        <v>19.899858443880628</v>
      </c>
      <c r="K41" s="35">
        <v>14.38327092392228</v>
      </c>
      <c r="L41" s="35">
        <v>6.8304808180433687</v>
      </c>
      <c r="M41" s="35">
        <v>6.2583307629220855</v>
      </c>
      <c r="N41" s="4">
        <v>0.159</v>
      </c>
      <c r="O41" s="4">
        <v>-61.219512195121951</v>
      </c>
      <c r="P41" s="35">
        <v>5.1195839962863738</v>
      </c>
      <c r="Q41" s="36">
        <f t="shared" si="7"/>
        <v>72.000000000439996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13</v>
      </c>
      <c r="AF41" s="1" t="str">
        <f t="shared" si="28"/>
        <v xml:space="preserve"> </v>
      </c>
      <c r="AG41" s="38">
        <f t="shared" si="18"/>
        <v>5.1195839967263739</v>
      </c>
      <c r="AH41" s="38" t="str">
        <f t="shared" si="19"/>
        <v xml:space="preserve"> </v>
      </c>
      <c r="AI41" s="1">
        <f t="shared" si="29"/>
        <v>30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-61.219512194681954</v>
      </c>
      <c r="AM41" s="1" t="str">
        <f t="shared" si="31"/>
        <v xml:space="preserve"> </v>
      </c>
      <c r="AN41" s="1">
        <f t="shared" si="32"/>
        <v>2</v>
      </c>
      <c r="AO41" t="s">
        <v>749</v>
      </c>
      <c r="AP41" t="s">
        <v>1242</v>
      </c>
      <c r="AQ41" s="22">
        <v>-46.975989679488329</v>
      </c>
      <c r="AR41" s="21">
        <v>17.194676083579942</v>
      </c>
      <c r="AS41">
        <v>11.547200991530659</v>
      </c>
      <c r="AT41">
        <v>46.975989679488329</v>
      </c>
      <c r="AU41">
        <v>-17.194676083579942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2</v>
      </c>
      <c r="E42" s="4">
        <v>17</v>
      </c>
      <c r="F42" s="4">
        <v>31</v>
      </c>
      <c r="G42" s="4">
        <v>1850</v>
      </c>
      <c r="H42" s="4">
        <v>1808</v>
      </c>
      <c r="I42" s="34">
        <v>117934.01612228644</v>
      </c>
      <c r="J42" s="35">
        <v>14.71114727420667</v>
      </c>
      <c r="K42" s="35">
        <v>15.079232693911591</v>
      </c>
      <c r="L42" s="35">
        <v>11.485449913522729</v>
      </c>
      <c r="M42" s="35">
        <v>11.063845185604066</v>
      </c>
      <c r="N42" s="4">
        <v>1.2290000000000001</v>
      </c>
      <c r="O42" s="4">
        <v>2.9313232830820888</v>
      </c>
      <c r="P42" s="35">
        <v>4.4247787610619476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4.4247787615119476</v>
      </c>
      <c r="AH42" s="38" t="str">
        <f t="shared" si="19"/>
        <v xml:space="preserve"> </v>
      </c>
      <c r="AI42" s="1">
        <f t="shared" si="29"/>
        <v>39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-8.6533070596852557</v>
      </c>
      <c r="AR42" s="21">
        <v>-39.237108740977902</v>
      </c>
      <c r="AS42">
        <v>2.3230088495575174</v>
      </c>
      <c r="AT42">
        <v>8.6533070596852557</v>
      </c>
      <c r="AU42">
        <v>39.237108740977902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9</v>
      </c>
      <c r="E43" s="4">
        <v>6</v>
      </c>
      <c r="F43" s="4">
        <v>18</v>
      </c>
      <c r="G43" s="4">
        <v>1670</v>
      </c>
      <c r="H43" s="4">
        <v>1790</v>
      </c>
      <c r="I43" s="34">
        <v>11099.373454540661</v>
      </c>
      <c r="J43" s="35">
        <v>34.291187739463595</v>
      </c>
      <c r="K43" s="35">
        <v>30.9153713298791</v>
      </c>
      <c r="L43" s="35">
        <v>26.955606438493444</v>
      </c>
      <c r="M43" s="35">
        <v>24.082007968127488</v>
      </c>
      <c r="N43" s="4">
        <v>0.57899999999999996</v>
      </c>
      <c r="O43" s="4">
        <v>11.346153846153834</v>
      </c>
      <c r="P43" s="35">
        <v>2.575418994413408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2.5754189948734081</v>
      </c>
      <c r="AH43" s="38" t="str">
        <f t="shared" si="19"/>
        <v xml:space="preserve"> </v>
      </c>
      <c r="AI43" s="1">
        <f t="shared" si="29"/>
        <v>62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-153.26719129716392</v>
      </c>
      <c r="AR43" s="21">
        <v>-226.78046860284962</v>
      </c>
      <c r="AS43">
        <v>-6.7039106145251441</v>
      </c>
      <c r="AT43">
        <v>153.26719129716392</v>
      </c>
      <c r="AU43">
        <v>226.78046860284962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3</v>
      </c>
      <c r="D44" s="4">
        <v>1</v>
      </c>
      <c r="E44" s="4">
        <v>10</v>
      </c>
      <c r="F44" s="4">
        <v>14</v>
      </c>
      <c r="G44" s="4">
        <v>2010</v>
      </c>
      <c r="H44" s="4">
        <v>2116</v>
      </c>
      <c r="I44" s="34">
        <v>10501.926692685593</v>
      </c>
      <c r="J44" s="35" t="s">
        <v>1238</v>
      </c>
      <c r="K44" s="35">
        <v>36.419965576592084</v>
      </c>
      <c r="L44" s="35">
        <v>29.587570921985815</v>
      </c>
      <c r="M44" s="35">
        <v>25.118976298066933</v>
      </c>
      <c r="N44" s="4">
        <v>0.58099999999999996</v>
      </c>
      <c r="O44" s="4">
        <v>10.246679316888033</v>
      </c>
      <c r="P44" s="35">
        <v>0.7986767485822307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-258.68754475133801</v>
      </c>
      <c r="AS44">
        <v>-5.0094517958412137</v>
      </c>
      <c r="AT44" t="e">
        <v>#VALUE!</v>
      </c>
      <c r="AU44">
        <v>258.68754475133801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7</v>
      </c>
      <c r="D45" s="4">
        <v>11</v>
      </c>
      <c r="E45" s="4">
        <v>10</v>
      </c>
      <c r="F45" s="4">
        <v>28</v>
      </c>
      <c r="G45" s="4">
        <v>570.97723388671875</v>
      </c>
      <c r="H45" s="4">
        <v>590.9</v>
      </c>
      <c r="I45" s="34">
        <v>156916.44166578021</v>
      </c>
      <c r="J45" s="35">
        <v>10.803139213644302</v>
      </c>
      <c r="K45" s="35">
        <v>11.146948897408279</v>
      </c>
      <c r="L45" s="35" t="s">
        <v>1238</v>
      </c>
      <c r="M45" s="35" t="s">
        <v>1238</v>
      </c>
      <c r="N45" s="4">
        <v>0.71499999999999997</v>
      </c>
      <c r="O45" s="4">
        <v>-0.96952908587257713</v>
      </c>
      <c r="P45" s="35">
        <v>6.6150275215236736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6.6150275220036736</v>
      </c>
      <c r="AH45" s="38" t="str">
        <f t="shared" si="19"/>
        <v xml:space="preserve"> </v>
      </c>
      <c r="AI45" s="1">
        <f t="shared" si="29"/>
        <v>10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20.210383302554447</v>
      </c>
      <c r="AR45" s="21" t="e">
        <v>#VALUE!</v>
      </c>
      <c r="AS45">
        <v>-3.3715969052769079</v>
      </c>
      <c r="AT45">
        <v>-20.210383302554447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1350</v>
      </c>
      <c r="H46" s="4">
        <v>1343</v>
      </c>
      <c r="I46" s="34">
        <v>5066.6891235610719</v>
      </c>
      <c r="J46" s="35" t="s">
        <v>1238</v>
      </c>
      <c r="K46" s="35">
        <v>22.00130168005262</v>
      </c>
      <c r="L46" s="35" t="s">
        <v>1238</v>
      </c>
      <c r="M46" s="35">
        <v>12.32477308707124</v>
      </c>
      <c r="N46" s="4">
        <v>0.23800000000000002</v>
      </c>
      <c r="O46" s="4">
        <v>-46.275395033860036</v>
      </c>
      <c r="P46" s="35">
        <v>2.5744660399515777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2.5744660404415778</v>
      </c>
      <c r="AH46" s="38" t="str">
        <f t="shared" si="19"/>
        <v xml:space="preserve"> </v>
      </c>
      <c r="AI46" s="1">
        <f t="shared" si="29"/>
        <v>63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0.52122114668651243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28</v>
      </c>
      <c r="D47" s="4">
        <v>2</v>
      </c>
      <c r="E47" s="4">
        <v>0</v>
      </c>
      <c r="F47" s="4">
        <v>30</v>
      </c>
      <c r="G47" s="4">
        <v>685</v>
      </c>
      <c r="H47" s="4">
        <v>638.4</v>
      </c>
      <c r="I47" s="34">
        <v>16560.828579318691</v>
      </c>
      <c r="J47" s="35">
        <v>6.7959032081163295</v>
      </c>
      <c r="K47" s="35">
        <v>6.2679388065781136</v>
      </c>
      <c r="L47" s="35">
        <v>3.6811667153547112</v>
      </c>
      <c r="M47" s="35">
        <v>3.4530226092552909</v>
      </c>
      <c r="N47" s="4">
        <v>1.103</v>
      </c>
      <c r="O47" s="4">
        <v>-6.0477001703577473</v>
      </c>
      <c r="P47" s="35">
        <v>4.2820240770020774</v>
      </c>
      <c r="Q47" s="36">
        <f t="shared" si="7"/>
        <v>93.333333333833323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-0.49806949501891695</v>
      </c>
      <c r="W47" s="37" t="str">
        <f t="shared" si="13"/>
        <v/>
      </c>
      <c r="X47" s="37">
        <f t="shared" si="14"/>
        <v>-0.55373536596416584</v>
      </c>
      <c r="Y47" s="1" t="str">
        <f t="shared" si="24"/>
        <v xml:space="preserve"> </v>
      </c>
      <c r="Z47" s="1">
        <f t="shared" si="15"/>
        <v>2</v>
      </c>
      <c r="AA47" s="1" t="str">
        <f t="shared" si="25"/>
        <v xml:space="preserve"> </v>
      </c>
      <c r="AB47" s="1">
        <f t="shared" si="16"/>
        <v>1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2</v>
      </c>
      <c r="AF47" s="1" t="str">
        <f t="shared" si="28"/>
        <v xml:space="preserve"> </v>
      </c>
      <c r="AG47" s="38">
        <f t="shared" si="18"/>
        <v>4.2820240775020775</v>
      </c>
      <c r="AH47" s="38" t="str">
        <f t="shared" si="19"/>
        <v xml:space="preserve"> </v>
      </c>
      <c r="AI47" s="1">
        <f t="shared" si="29"/>
        <v>42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49.806949501891694</v>
      </c>
      <c r="AR47" s="21">
        <v>55.373536596416585</v>
      </c>
      <c r="AS47">
        <v>7.2994987468671724</v>
      </c>
      <c r="AT47">
        <v>-49.806949501891694</v>
      </c>
      <c r="AU47">
        <v>-55.373536596416585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12</v>
      </c>
      <c r="E48" s="4">
        <v>6</v>
      </c>
      <c r="F48" s="4">
        <v>23</v>
      </c>
      <c r="G48" s="4">
        <v>4700</v>
      </c>
      <c r="H48" s="4">
        <v>5088</v>
      </c>
      <c r="I48" s="34">
        <v>12108.02148717538</v>
      </c>
      <c r="J48" s="35">
        <v>22.229389619625866</v>
      </c>
      <c r="K48" s="35">
        <v>20.689089585556811</v>
      </c>
      <c r="L48" s="35">
        <v>15.553906353875815</v>
      </c>
      <c r="M48" s="35">
        <v>14.709255402750491</v>
      </c>
      <c r="N48" s="4">
        <v>2.992</v>
      </c>
      <c r="O48" s="4">
        <v>-2.1582733812949733</v>
      </c>
      <c r="P48" s="35">
        <v>2.0311078825180635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2.0311078830280636</v>
      </c>
      <c r="AH48" s="38" t="str">
        <f t="shared" si="19"/>
        <v xml:space="preserve"> </v>
      </c>
      <c r="AI48" s="1">
        <f t="shared" si="29"/>
        <v>80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-64.181395989786225</v>
      </c>
      <c r="AR48" s="21">
        <v>-88.558651741780409</v>
      </c>
      <c r="AS48">
        <v>-7.6257861635220081</v>
      </c>
      <c r="AT48">
        <v>64.181395989786225</v>
      </c>
      <c r="AU48">
        <v>88.558651741780409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4</v>
      </c>
      <c r="D49" s="4">
        <v>0</v>
      </c>
      <c r="E49" s="4">
        <v>1</v>
      </c>
      <c r="F49" s="4">
        <v>5</v>
      </c>
      <c r="G49" s="4">
        <v>1335</v>
      </c>
      <c r="H49" s="4">
        <v>1108</v>
      </c>
      <c r="I49" s="34">
        <v>14094.538054682958</v>
      </c>
      <c r="J49" s="35">
        <v>8.6427457098283931</v>
      </c>
      <c r="K49" s="35">
        <v>9.7107800175284833</v>
      </c>
      <c r="L49" s="35">
        <v>8.8417097301717096</v>
      </c>
      <c r="M49" s="35">
        <v>8.944095119933829</v>
      </c>
      <c r="N49" s="4">
        <v>1.141</v>
      </c>
      <c r="O49" s="4">
        <v>-11.618900077459328</v>
      </c>
      <c r="P49" s="35">
        <v>3.2490974729241877</v>
      </c>
      <c r="Q49" s="36">
        <f t="shared" si="7"/>
        <v>80.000000000520004</v>
      </c>
      <c r="R49" s="36" t="str">
        <f t="shared" si="8"/>
        <v xml:space="preserve"> </v>
      </c>
      <c r="S49" s="37">
        <f t="shared" si="9"/>
        <v>0.20487364672938629</v>
      </c>
      <c r="T49" s="37" t="str">
        <f t="shared" si="10"/>
        <v/>
      </c>
      <c r="U49" s="37" t="str">
        <f t="shared" si="11"/>
        <v/>
      </c>
      <c r="V49" s="37">
        <f t="shared" si="12"/>
        <v>-0.36166575866231832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10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9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3.2490974734441878</v>
      </c>
      <c r="AH49" s="38" t="str">
        <f t="shared" si="19"/>
        <v xml:space="preserve"> </v>
      </c>
      <c r="AI49" s="1">
        <f t="shared" si="29"/>
        <v>56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36.166575866231831</v>
      </c>
      <c r="AR49" s="21">
        <v>-7.1872768089490613</v>
      </c>
      <c r="AS49">
        <v>20.487364620938632</v>
      </c>
      <c r="AT49">
        <v>-36.166575866231831</v>
      </c>
      <c r="AU49">
        <v>7.1872768089490613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3</v>
      </c>
      <c r="E50" s="4">
        <v>7</v>
      </c>
      <c r="F50" s="4">
        <v>21</v>
      </c>
      <c r="G50" s="4">
        <v>2115</v>
      </c>
      <c r="H50" s="4">
        <v>2033.5</v>
      </c>
      <c r="I50" s="34">
        <v>25159.26100613943</v>
      </c>
      <c r="J50" s="35">
        <v>7.3650851140890978</v>
      </c>
      <c r="K50" s="35">
        <v>7.514781966001479</v>
      </c>
      <c r="L50" s="35">
        <v>7.818087289211487</v>
      </c>
      <c r="M50" s="35">
        <v>7.7723853276060879</v>
      </c>
      <c r="N50" s="4">
        <v>2.706</v>
      </c>
      <c r="O50" s="4">
        <v>-0.98792535675082815</v>
      </c>
      <c r="P50" s="35">
        <v>10.553233341529381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-0.45603096787364972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6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10.55323334205938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45.603096787364969</v>
      </c>
      <c r="AR50" s="21">
        <v>5.2220088694357569</v>
      </c>
      <c r="AS50">
        <v>4.007868207523968</v>
      </c>
      <c r="AT50">
        <v>-45.603096787364969</v>
      </c>
      <c r="AU50">
        <v>-5.2220088694357569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925</v>
      </c>
      <c r="H51" s="4">
        <v>859.6</v>
      </c>
      <c r="I51" s="34">
        <v>14067.149409418294</v>
      </c>
      <c r="J51" s="35">
        <v>17.123505976095618</v>
      </c>
      <c r="K51" s="35">
        <v>16.311195445920305</v>
      </c>
      <c r="L51" s="35">
        <v>13.849708542713568</v>
      </c>
      <c r="M51" s="35">
        <v>13.602820763647529</v>
      </c>
      <c r="N51" s="4">
        <v>0.502</v>
      </c>
      <c r="O51" s="4">
        <v>2.0325203252032535</v>
      </c>
      <c r="P51" s="35">
        <v>2.8385295486272684</v>
      </c>
      <c r="Q51" s="36">
        <f t="shared" si="7"/>
        <v>76.190476191016188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2.8385295491672684</v>
      </c>
      <c r="AH51" s="38" t="str">
        <f t="shared" si="19"/>
        <v xml:space="preserve"> </v>
      </c>
      <c r="AI51" s="1">
        <f t="shared" si="29"/>
        <v>58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-26.470459310890536</v>
      </c>
      <c r="AR51" s="21">
        <v>-67.898810139096909</v>
      </c>
      <c r="AS51">
        <v>7.6081898557468497</v>
      </c>
      <c r="AT51">
        <v>26.470459310890536</v>
      </c>
      <c r="AU51">
        <v>67.898810139096909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11</v>
      </c>
      <c r="E52" s="4">
        <v>6</v>
      </c>
      <c r="F52" s="4">
        <v>20</v>
      </c>
      <c r="G52" s="4">
        <v>5400</v>
      </c>
      <c r="H52" s="4">
        <v>5918</v>
      </c>
      <c r="I52" s="34">
        <v>12486.342738562109</v>
      </c>
      <c r="J52" s="35">
        <v>27.95465281058101</v>
      </c>
      <c r="K52" s="35">
        <v>26.514336917562723</v>
      </c>
      <c r="L52" s="35">
        <v>16.548316785603475</v>
      </c>
      <c r="M52" s="35">
        <v>15.815518031275067</v>
      </c>
      <c r="N52" s="4">
        <v>2.117</v>
      </c>
      <c r="O52" s="4">
        <v>6.757438224911744</v>
      </c>
      <c r="P52" s="35">
        <v>1.8992903007772897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-106.4669341527443</v>
      </c>
      <c r="AR52" s="21">
        <v>-100.61380277705751</v>
      </c>
      <c r="AS52">
        <v>-8.7529570800946246</v>
      </c>
      <c r="AT52">
        <v>106.4669341527443</v>
      </c>
      <c r="AU52">
        <v>100.61380277705751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132.5</v>
      </c>
      <c r="H53" s="4">
        <v>145.85</v>
      </c>
      <c r="I53" s="34">
        <v>7675.2357218792076</v>
      </c>
      <c r="J53" s="35">
        <v>10.966165413533833</v>
      </c>
      <c r="K53" s="35">
        <v>11.133587786259541</v>
      </c>
      <c r="L53" s="35">
        <v>9.5244877986084244</v>
      </c>
      <c r="M53" s="35">
        <v>9.6959564625998684</v>
      </c>
      <c r="N53" s="4">
        <v>0.13300000000000001</v>
      </c>
      <c r="O53" s="4">
        <v>-13.63636363636363</v>
      </c>
      <c r="P53" s="35">
        <v>5.4165238258484747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5.4165238264084747</v>
      </c>
      <c r="AH53" s="38" t="str">
        <f t="shared" si="19"/>
        <v xml:space="preserve"> </v>
      </c>
      <c r="AI53" s="1">
        <f t="shared" si="29"/>
        <v>27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19.006307547944335</v>
      </c>
      <c r="AR53" s="21">
        <v>-15.464535852057736</v>
      </c>
      <c r="AS53">
        <v>-9.1532396297565928</v>
      </c>
      <c r="AT53">
        <v>-19.006307547944335</v>
      </c>
      <c r="AU53">
        <v>15.464535852057736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3</v>
      </c>
      <c r="F54" s="4">
        <v>16</v>
      </c>
      <c r="G54" s="4">
        <v>900</v>
      </c>
      <c r="H54" s="4">
        <v>857</v>
      </c>
      <c r="I54" s="34">
        <v>10902.84264430435</v>
      </c>
      <c r="J54" s="35">
        <v>30.8273381294964</v>
      </c>
      <c r="K54" s="35">
        <v>25.430267062314538</v>
      </c>
      <c r="L54" s="35">
        <v>22.979010883810794</v>
      </c>
      <c r="M54" s="35">
        <v>12.211892839055777</v>
      </c>
      <c r="N54" s="4">
        <v>0.33700000000000002</v>
      </c>
      <c r="O54" s="4">
        <v>18.661971830985909</v>
      </c>
      <c r="P54" s="35">
        <v>0.23337222870478413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11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-127.68395783037559</v>
      </c>
      <c r="AR54" s="21">
        <v>-178.57254711652328</v>
      </c>
      <c r="AS54">
        <v>5.0175029171528607</v>
      </c>
      <c r="AT54">
        <v>127.68395783037559</v>
      </c>
      <c r="AU54">
        <v>178.57254711652328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5</v>
      </c>
      <c r="D55" s="4">
        <v>2</v>
      </c>
      <c r="E55" s="4">
        <v>9</v>
      </c>
      <c r="F55" s="4">
        <v>16</v>
      </c>
      <c r="G55" s="4">
        <v>800</v>
      </c>
      <c r="H55" s="4">
        <v>882.2</v>
      </c>
      <c r="I55" s="34">
        <v>7877.5911954436406</v>
      </c>
      <c r="J55" s="35" t="s">
        <v>1238</v>
      </c>
      <c r="K55" s="35" t="s">
        <v>1238</v>
      </c>
      <c r="L55" s="35">
        <v>33.551165080045976</v>
      </c>
      <c r="M55" s="35">
        <v>27.316648233803335</v>
      </c>
      <c r="N55" s="4">
        <v>8.8999999999999996E-2</v>
      </c>
      <c r="O55" s="4">
        <v>-47.337278106508883</v>
      </c>
      <c r="P55" s="35">
        <v>0.20403536613012924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3.06737851439033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2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947</v>
      </c>
      <c r="AP55" t="s">
        <v>1248</v>
      </c>
      <c r="AQ55" s="22" t="e">
        <v>#VALUE!</v>
      </c>
      <c r="AR55" s="21">
        <v>-306.73785143903302</v>
      </c>
      <c r="AS55">
        <v>-9.3176150532759081</v>
      </c>
      <c r="AT55" t="e">
        <v>#VALUE!</v>
      </c>
      <c r="AU55">
        <v>306.73785143903302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10</v>
      </c>
      <c r="D56" s="4">
        <v>4</v>
      </c>
      <c r="E56" s="4">
        <v>5</v>
      </c>
      <c r="F56" s="4">
        <v>19</v>
      </c>
      <c r="G56" s="4">
        <v>3500</v>
      </c>
      <c r="H56" s="4">
        <v>2851</v>
      </c>
      <c r="I56" s="34">
        <v>7213.2081676025819</v>
      </c>
      <c r="J56" s="35">
        <v>12.603890362511052</v>
      </c>
      <c r="K56" s="35">
        <v>12.836560108059432</v>
      </c>
      <c r="L56" s="35">
        <v>9.618097060833902</v>
      </c>
      <c r="M56" s="35">
        <v>9.2548124607018547</v>
      </c>
      <c r="N56" s="4">
        <v>2.2210000000000001</v>
      </c>
      <c r="O56" s="4">
        <v>-2.9283216783216854</v>
      </c>
      <c r="P56" s="35">
        <v>3.0585759382672744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0.22763942535324094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5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3.0585759388572744</v>
      </c>
      <c r="AH56" s="38" t="str">
        <f t="shared" si="19"/>
        <v xml:space="preserve"> </v>
      </c>
      <c r="AI56" s="1">
        <f t="shared" si="29"/>
        <v>57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6.9104302894437586</v>
      </c>
      <c r="AR56" s="21">
        <v>-16.599352783199951</v>
      </c>
      <c r="AS56">
        <v>22.763942476324097</v>
      </c>
      <c r="AT56">
        <v>-6.9104302894437586</v>
      </c>
      <c r="AU56">
        <v>16.599352783199951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6</v>
      </c>
      <c r="F57" s="4">
        <v>17</v>
      </c>
      <c r="G57" s="4">
        <v>190</v>
      </c>
      <c r="H57" s="4">
        <v>209.9</v>
      </c>
      <c r="I57" s="34">
        <v>5790.2371420318641</v>
      </c>
      <c r="J57" s="35">
        <v>10.81958762886598</v>
      </c>
      <c r="K57" s="35">
        <v>10.547738693467338</v>
      </c>
      <c r="L57" s="35">
        <v>8.1638631191076172</v>
      </c>
      <c r="M57" s="35">
        <v>5.7848788135593221</v>
      </c>
      <c r="N57" s="4">
        <v>0.19900000000000001</v>
      </c>
      <c r="O57" s="4">
        <v>1.0152284263959399</v>
      </c>
      <c r="P57" s="35">
        <v>5.097665555026202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5.097665555626202</v>
      </c>
      <c r="AH57" s="38" t="str">
        <f t="shared" si="19"/>
        <v xml:space="preserve"> </v>
      </c>
      <c r="AI57" s="1">
        <f t="shared" si="29"/>
        <v>31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20.088898915482901</v>
      </c>
      <c r="AR57" s="21">
        <v>1.0301986060376578</v>
      </c>
      <c r="AS57">
        <v>-9.4807050976655542</v>
      </c>
      <c r="AT57">
        <v>-20.088898915482901</v>
      </c>
      <c r="AU57">
        <v>-1.0301986060376578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5</v>
      </c>
      <c r="D58" s="4">
        <v>6</v>
      </c>
      <c r="E58" s="4">
        <v>7</v>
      </c>
      <c r="F58" s="4">
        <v>18</v>
      </c>
      <c r="G58" s="4">
        <v>955</v>
      </c>
      <c r="H58" s="4">
        <v>965.2</v>
      </c>
      <c r="I58" s="34">
        <v>9355.834092185627</v>
      </c>
      <c r="J58" s="35">
        <v>16.33164128595601</v>
      </c>
      <c r="K58" s="35">
        <v>16.442930153321978</v>
      </c>
      <c r="L58" s="35">
        <v>20.479417094815506</v>
      </c>
      <c r="M58" s="35">
        <v>20.884941993724006</v>
      </c>
      <c r="N58" s="4">
        <v>0.58699999999999997</v>
      </c>
      <c r="O58" s="4">
        <v>-1.6750418760469028</v>
      </c>
      <c r="P58" s="35">
        <v>4.8590965602983838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4.8590965609083838</v>
      </c>
      <c r="AH58" s="38" t="str">
        <f t="shared" si="19"/>
        <v xml:space="preserve"> </v>
      </c>
      <c r="AI58" s="1">
        <f t="shared" si="29"/>
        <v>35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-20.621920395212999</v>
      </c>
      <c r="AR58" s="21">
        <v>-148.27018936588439</v>
      </c>
      <c r="AS58">
        <v>-1.0567757977621217</v>
      </c>
      <c r="AT58">
        <v>20.621920395212999</v>
      </c>
      <c r="AU58">
        <v>148.27018936588439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7</v>
      </c>
      <c r="D59" s="4">
        <v>4</v>
      </c>
      <c r="E59" s="4">
        <v>8</v>
      </c>
      <c r="F59" s="4">
        <v>19</v>
      </c>
      <c r="G59" s="4">
        <v>301.5</v>
      </c>
      <c r="H59" s="4">
        <v>294.3</v>
      </c>
      <c r="I59" s="34">
        <v>22950.989696856301</v>
      </c>
      <c r="J59" s="35">
        <v>9.4935483870967747</v>
      </c>
      <c r="K59" s="35">
        <v>9.1114551083591326</v>
      </c>
      <c r="L59" s="35" t="s">
        <v>1238</v>
      </c>
      <c r="M59" s="35" t="s">
        <v>1238</v>
      </c>
      <c r="N59" s="4">
        <v>0.31</v>
      </c>
      <c r="O59" s="4">
        <v>-4.6153846153846194</v>
      </c>
      <c r="P59" s="35">
        <v>6.3540604825008495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6.3540604831208496</v>
      </c>
      <c r="AH59" s="38" t="str">
        <f t="shared" si="19"/>
        <v xml:space="preserve"> </v>
      </c>
      <c r="AI59" s="1">
        <f t="shared" si="29"/>
        <v>17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29.882733904937286</v>
      </c>
      <c r="AR59" s="21" t="e">
        <v>#VALUE!</v>
      </c>
      <c r="AS59">
        <v>2.4464831804281273</v>
      </c>
      <c r="AT59">
        <v>-29.882733904937286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14</v>
      </c>
      <c r="D60" s="4">
        <v>4</v>
      </c>
      <c r="E60" s="4">
        <v>8</v>
      </c>
      <c r="F60" s="4">
        <v>26</v>
      </c>
      <c r="G60" s="4">
        <v>64</v>
      </c>
      <c r="H60" s="4">
        <v>57.9</v>
      </c>
      <c r="I60" s="34">
        <v>53024.650647700735</v>
      </c>
      <c r="J60" s="35">
        <v>8.0416666666666643</v>
      </c>
      <c r="K60" s="35">
        <v>8.2714285714285705</v>
      </c>
      <c r="L60" s="35" t="s">
        <v>1238</v>
      </c>
      <c r="M60" s="35" t="s">
        <v>1238</v>
      </c>
      <c r="N60" s="4">
        <v>7.2000000000000008E-2</v>
      </c>
      <c r="O60" s="4">
        <v>4.3478260869565251</v>
      </c>
      <c r="P60" s="35">
        <v>6.0449050086355793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-0.40606013839794985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9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6.0449050092655794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40.606013839794983</v>
      </c>
      <c r="AR60" s="21" t="e">
        <v>#VALUE!</v>
      </c>
      <c r="AS60">
        <v>10.535405872193436</v>
      </c>
      <c r="AT60">
        <v>-40.606013839794983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9</v>
      </c>
      <c r="D61" s="4">
        <v>2</v>
      </c>
      <c r="E61" s="4">
        <v>3</v>
      </c>
      <c r="F61" s="4">
        <v>14</v>
      </c>
      <c r="G61" s="4">
        <v>7600</v>
      </c>
      <c r="H61" s="4">
        <v>7646</v>
      </c>
      <c r="I61" s="34">
        <v>34958.936464026658</v>
      </c>
      <c r="J61" s="35">
        <v>37.851485148514847</v>
      </c>
      <c r="K61" s="35">
        <v>33.936972924988901</v>
      </c>
      <c r="L61" s="35">
        <v>22.801362555318551</v>
      </c>
      <c r="M61" s="35">
        <v>21.197104385907579</v>
      </c>
      <c r="N61" s="4">
        <v>2.02</v>
      </c>
      <c r="O61" s="4">
        <v>18.266978922716632</v>
      </c>
      <c r="P61" s="35">
        <v>1.0122940099398381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>
        <v>-179.56276705335924</v>
      </c>
      <c r="AR61" s="21">
        <v>-176.41893190613396</v>
      </c>
      <c r="AS61">
        <v>-0.60162176301333803</v>
      </c>
      <c r="AT61">
        <v>179.56276705335924</v>
      </c>
      <c r="AU61">
        <v>176.41893190613396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1350</v>
      </c>
      <c r="H62" s="4">
        <v>1115.4000000000001</v>
      </c>
      <c r="I62" s="34">
        <v>4861.4535643272156</v>
      </c>
      <c r="J62" s="35">
        <v>7.235984270461536</v>
      </c>
      <c r="K62" s="35">
        <v>6.946938534839906</v>
      </c>
      <c r="L62" s="35">
        <v>5.0258418935261018</v>
      </c>
      <c r="M62" s="35">
        <v>5.2870201631522233</v>
      </c>
      <c r="N62" s="4">
        <v>2.0150000000000001</v>
      </c>
      <c r="O62" s="4">
        <v>-18.717224687373939</v>
      </c>
      <c r="P62" s="35">
        <v>7.4408721630988373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0.2103281340550564</v>
      </c>
      <c r="T62" s="37" t="str">
        <f t="shared" si="10"/>
        <v/>
      </c>
      <c r="U62" s="37" t="str">
        <f t="shared" si="11"/>
        <v/>
      </c>
      <c r="V62" s="37">
        <f t="shared" si="12"/>
        <v>-0.46556607301730102</v>
      </c>
      <c r="W62" s="37" t="str">
        <f t="shared" si="13"/>
        <v/>
      </c>
      <c r="X62" s="37">
        <f t="shared" si="14"/>
        <v>-0.39072156553489001</v>
      </c>
      <c r="Y62" s="1" t="str">
        <f t="shared" si="24"/>
        <v xml:space="preserve"> </v>
      </c>
      <c r="Z62" s="1">
        <f t="shared" si="15"/>
        <v>5</v>
      </c>
      <c r="AA62" s="1" t="str">
        <f t="shared" si="25"/>
        <v xml:space="preserve"> </v>
      </c>
      <c r="AB62" s="1">
        <f t="shared" si="16"/>
        <v>4</v>
      </c>
      <c r="AC62" s="1">
        <f t="shared" si="26"/>
        <v>7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7.4408721637488373</v>
      </c>
      <c r="AH62" s="38" t="str">
        <f t="shared" si="19"/>
        <v xml:space="preserve"> </v>
      </c>
      <c r="AI62" s="1">
        <f t="shared" si="29"/>
        <v>7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46.556607301730104</v>
      </c>
      <c r="AR62" s="21">
        <v>39.072156553489002</v>
      </c>
      <c r="AS62">
        <v>21.032813340505641</v>
      </c>
      <c r="AT62">
        <v>-46.556607301730104</v>
      </c>
      <c r="AU62">
        <v>-39.072156553489002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7</v>
      </c>
      <c r="E63" s="4">
        <v>9</v>
      </c>
      <c r="F63" s="4">
        <v>23</v>
      </c>
      <c r="G63" s="4">
        <v>210</v>
      </c>
      <c r="H63" s="4">
        <v>184.1</v>
      </c>
      <c r="I63" s="34">
        <v>4693.2855079440815</v>
      </c>
      <c r="J63" s="35">
        <v>7.6708333333333334</v>
      </c>
      <c r="K63" s="35">
        <v>10.227777777777778</v>
      </c>
      <c r="L63" s="35">
        <v>6.6895050895050892</v>
      </c>
      <c r="M63" s="35">
        <v>6.1537070641188745</v>
      </c>
      <c r="N63" s="4">
        <v>0.18</v>
      </c>
      <c r="O63" s="4">
        <v>-25.925925925925924</v>
      </c>
      <c r="P63" s="35">
        <v>5.5404671374253134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-0.43344907502104935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7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5.5404671380853134</v>
      </c>
      <c r="AH63" s="38" t="str">
        <f t="shared" si="19"/>
        <v xml:space="preserve"> </v>
      </c>
      <c r="AI63" s="1">
        <f t="shared" si="29"/>
        <v>24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43.344907502104931</v>
      </c>
      <c r="AR63" s="21">
        <v>18.903712559479089</v>
      </c>
      <c r="AS63">
        <v>14.068441064638781</v>
      </c>
      <c r="AT63">
        <v>-43.344907502104931</v>
      </c>
      <c r="AU63">
        <v>-18.903712559479089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11</v>
      </c>
      <c r="D64" s="4">
        <v>1</v>
      </c>
      <c r="E64" s="4">
        <v>4</v>
      </c>
      <c r="F64" s="4">
        <v>16</v>
      </c>
      <c r="G64" s="4">
        <v>1870</v>
      </c>
      <c r="H64" s="4">
        <v>1593</v>
      </c>
      <c r="I64" s="34">
        <v>10111.797644190856</v>
      </c>
      <c r="J64" s="35">
        <v>10.91913490400497</v>
      </c>
      <c r="K64" s="35">
        <v>11.772126702631349</v>
      </c>
      <c r="L64" s="35">
        <v>7.1152102527286996</v>
      </c>
      <c r="M64" s="35">
        <v>7.4514992576804442</v>
      </c>
      <c r="N64" s="4">
        <v>1.7130000000000001</v>
      </c>
      <c r="O64" s="4">
        <v>-9.4130089899524023</v>
      </c>
      <c r="P64" s="35">
        <v>4.1698053070801153</v>
      </c>
      <c r="Q64" s="36" t="str">
        <f t="shared" si="7"/>
        <v xml:space="preserve"> </v>
      </c>
      <c r="R64" s="36" t="str">
        <f t="shared" si="8"/>
        <v xml:space="preserve"> </v>
      </c>
      <c r="S64" s="37">
        <f t="shared" si="9"/>
        <v>0.17388575082693664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12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4.1698053077501154</v>
      </c>
      <c r="AH64" s="38" t="str">
        <f t="shared" si="19"/>
        <v xml:space="preserve"> </v>
      </c>
      <c r="AI64" s="1">
        <f t="shared" si="29"/>
        <v>44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19.353664575765851</v>
      </c>
      <c r="AR64" s="21">
        <v>13.742925951235407</v>
      </c>
      <c r="AS64">
        <v>17.388575015693664</v>
      </c>
      <c r="AT64">
        <v>-19.353664575765851</v>
      </c>
      <c r="AU64">
        <v>-13.742925951235407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262.5</v>
      </c>
      <c r="H65" s="4">
        <v>231.9</v>
      </c>
      <c r="I65" s="34">
        <v>14728.424960208944</v>
      </c>
      <c r="J65" s="35">
        <v>17.568181818181817</v>
      </c>
      <c r="K65" s="35">
        <v>15.668918918918919</v>
      </c>
      <c r="L65" s="35">
        <v>10.275764326816164</v>
      </c>
      <c r="M65" s="35">
        <v>9.6909721912158471</v>
      </c>
      <c r="N65" s="4">
        <v>0.13200000000000001</v>
      </c>
      <c r="O65" s="4">
        <v>-0.75187969924812093</v>
      </c>
      <c r="P65" s="35">
        <v>2.3717119448037947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3</v>
      </c>
      <c r="AF65" s="1" t="str">
        <f t="shared" si="28"/>
        <v xml:space="preserve"> </v>
      </c>
      <c r="AG65" s="38">
        <f t="shared" si="18"/>
        <v>2.3717119454837947</v>
      </c>
      <c r="AH65" s="38" t="str">
        <f t="shared" si="19"/>
        <v xml:space="preserve"> </v>
      </c>
      <c r="AI65" s="1">
        <f t="shared" si="29"/>
        <v>70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-29.754737546411182</v>
      </c>
      <c r="AR65" s="21">
        <v>-24.572195755693294</v>
      </c>
      <c r="AS65">
        <v>13.195342820181111</v>
      </c>
      <c r="AT65">
        <v>29.754737546411182</v>
      </c>
      <c r="AU65">
        <v>24.572195755693294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4</v>
      </c>
      <c r="E66" s="4">
        <v>7</v>
      </c>
      <c r="F66" s="4">
        <v>17</v>
      </c>
      <c r="G66" s="4">
        <v>204</v>
      </c>
      <c r="H66" s="4">
        <v>188.4</v>
      </c>
      <c r="I66" s="34">
        <v>5922.9930403249018</v>
      </c>
      <c r="J66" s="35">
        <v>14.492307692307692</v>
      </c>
      <c r="K66" s="35">
        <v>14.381679389312977</v>
      </c>
      <c r="L66" s="35">
        <v>7.6134845846226149</v>
      </c>
      <c r="M66" s="35">
        <v>6.7326237271414664</v>
      </c>
      <c r="N66" s="4">
        <v>0.13100000000000001</v>
      </c>
      <c r="O66" s="4">
        <v>1.5503875968992262</v>
      </c>
      <c r="P66" s="35">
        <v>4.2462845010615711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4.2462845017515711</v>
      </c>
      <c r="AH66" s="38" t="str">
        <f t="shared" si="19"/>
        <v xml:space="preserve"> </v>
      </c>
      <c r="AI66" s="1">
        <f t="shared" si="29"/>
        <v>43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-7.0370059075261393</v>
      </c>
      <c r="AR66" s="21">
        <v>7.7023896331007036</v>
      </c>
      <c r="AS66">
        <v>8.2802547770700627</v>
      </c>
      <c r="AT66">
        <v>7.0370059075261393</v>
      </c>
      <c r="AU66">
        <v>-7.7023896331007036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14</v>
      </c>
      <c r="D67" s="4">
        <v>1</v>
      </c>
      <c r="E67" s="4">
        <v>6</v>
      </c>
      <c r="F67" s="4">
        <v>21</v>
      </c>
      <c r="G67" s="4">
        <v>960</v>
      </c>
      <c r="H67" s="4">
        <v>960.3</v>
      </c>
      <c r="I67" s="34">
        <v>44039.299929470246</v>
      </c>
      <c r="J67" s="35">
        <v>16.5</v>
      </c>
      <c r="K67" s="35">
        <v>16.5</v>
      </c>
      <c r="L67" s="35">
        <v>12.211231950896209</v>
      </c>
      <c r="M67" s="35">
        <v>11.624090701662627</v>
      </c>
      <c r="N67" s="4">
        <v>0.58199999999999996</v>
      </c>
      <c r="O67" s="4">
        <v>-1.3559322033898318</v>
      </c>
      <c r="P67" s="35">
        <v>5.0817452879308549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5.081745288630855</v>
      </c>
      <c r="AH67" s="38" t="str">
        <f t="shared" si="19"/>
        <v xml:space="preserve"> </v>
      </c>
      <c r="AI67" s="1">
        <f t="shared" si="29"/>
        <v>32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-21.865380929747126</v>
      </c>
      <c r="AR67" s="21">
        <v>-48.035701153194935</v>
      </c>
      <c r="AS67">
        <v>-3.1240237425800288E-2</v>
      </c>
      <c r="AT67">
        <v>21.865380929747126</v>
      </c>
      <c r="AU67">
        <v>48.035701153194935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10</v>
      </c>
      <c r="D68" s="4">
        <v>1</v>
      </c>
      <c r="E68" s="4">
        <v>0</v>
      </c>
      <c r="F68" s="4">
        <v>11</v>
      </c>
      <c r="G68" s="4">
        <v>3825</v>
      </c>
      <c r="H68" s="4">
        <v>1441.5</v>
      </c>
      <c r="I68" s="34">
        <v>3932.9677480605442</v>
      </c>
      <c r="J68" s="35">
        <v>12.638019691653396</v>
      </c>
      <c r="K68" s="35">
        <v>9.965483459366876</v>
      </c>
      <c r="L68" s="35">
        <v>10.009313432835821</v>
      </c>
      <c r="M68" s="35">
        <v>8.5918105754665994</v>
      </c>
      <c r="N68" s="4">
        <v>1.4910000000000001</v>
      </c>
      <c r="O68" s="4">
        <v>11.936936936936938</v>
      </c>
      <c r="P68" s="35">
        <v>1.8254441120043179</v>
      </c>
      <c r="Q68" s="36">
        <f t="shared" si="7"/>
        <v>90.909090909800909</v>
      </c>
      <c r="R68" s="36" t="str">
        <f t="shared" si="8"/>
        <v xml:space="preserve"> </v>
      </c>
      <c r="S68" s="37">
        <f t="shared" si="9"/>
        <v>1.6534859528431944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>
        <f t="shared" si="27"/>
        <v>4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6.6583585502432481</v>
      </c>
      <c r="AR68" s="21">
        <v>-21.342034779971186</v>
      </c>
      <c r="AS68">
        <v>165.34859521331944</v>
      </c>
      <c r="AT68">
        <v>-6.6583585502432481</v>
      </c>
      <c r="AU68">
        <v>21.342034779971186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5</v>
      </c>
      <c r="D69" s="4">
        <v>5</v>
      </c>
      <c r="E69" s="4">
        <v>12</v>
      </c>
      <c r="F69" s="4">
        <v>22</v>
      </c>
      <c r="G69" s="4">
        <v>6588</v>
      </c>
      <c r="H69" s="4">
        <v>6850</v>
      </c>
      <c r="I69" s="34">
        <v>11930.655823479594</v>
      </c>
      <c r="J69" s="35">
        <v>15.845477677538744</v>
      </c>
      <c r="K69" s="35">
        <v>14.907508161044614</v>
      </c>
      <c r="L69" s="35">
        <v>13.186103778905808</v>
      </c>
      <c r="M69" s="35">
        <v>12.428174401927356</v>
      </c>
      <c r="N69" s="4">
        <v>4.5949999999999998</v>
      </c>
      <c r="O69" s="4">
        <v>6.1200923787528794</v>
      </c>
      <c r="P69" s="35">
        <v>2.5182481751824817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2.5182481759024817</v>
      </c>
      <c r="AH69" s="38" t="str">
        <f t="shared" si="19"/>
        <v xml:space="preserve"> </v>
      </c>
      <c r="AI69" s="1">
        <f t="shared" si="29"/>
        <v>66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-17.031222617397802</v>
      </c>
      <c r="AR69" s="21">
        <v>-59.853987397713148</v>
      </c>
      <c r="AS69">
        <v>-3.8248175182481803</v>
      </c>
      <c r="AT69">
        <v>17.031222617397802</v>
      </c>
      <c r="AU69">
        <v>59.853987397713148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6</v>
      </c>
      <c r="D70" s="4">
        <v>6</v>
      </c>
      <c r="E70" s="4">
        <v>5</v>
      </c>
      <c r="F70" s="4">
        <v>17</v>
      </c>
      <c r="G70" s="4">
        <v>1450</v>
      </c>
      <c r="H70" s="4">
        <v>1320</v>
      </c>
      <c r="I70" s="34">
        <v>12071.197414465641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-0.17799999999999999</v>
      </c>
      <c r="O70" s="4">
        <v>-256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>
        <f t="shared" si="23"/>
        <v>-255.99999999926999</v>
      </c>
      <c r="AM70" s="1" t="str">
        <f t="shared" si="31"/>
        <v xml:space="preserve"> </v>
      </c>
      <c r="AN70" s="1">
        <f t="shared" si="32"/>
        <v>3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9.8484848484848406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770</v>
      </c>
      <c r="H71" s="4">
        <v>736.8</v>
      </c>
      <c r="I71" s="34">
        <v>6949.7663283452966</v>
      </c>
      <c r="J71" s="35">
        <v>15.191752577319587</v>
      </c>
      <c r="K71" s="35">
        <v>15.913606911447083</v>
      </c>
      <c r="L71" s="35" t="s">
        <v>1238</v>
      </c>
      <c r="M71" s="35" t="s">
        <v>1238</v>
      </c>
      <c r="N71" s="4">
        <v>0.48499999999999999</v>
      </c>
      <c r="O71" s="4">
        <v>-30.911680911680921</v>
      </c>
      <c r="P71" s="35">
        <v>6.3789359391965261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6.3789359399365262</v>
      </c>
      <c r="AH71" s="38" t="str">
        <f t="shared" si="19"/>
        <v xml:space="preserve"> </v>
      </c>
      <c r="AI71" s="1">
        <f t="shared" si="29"/>
        <v>15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-12.202952413667823</v>
      </c>
      <c r="AR71" s="21" t="e">
        <v>#VALUE!</v>
      </c>
      <c r="AS71">
        <v>4.50597176981542</v>
      </c>
      <c r="AT71">
        <v>12.202952413667823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1</v>
      </c>
      <c r="E72" s="4">
        <v>7</v>
      </c>
      <c r="F72" s="4">
        <v>23</v>
      </c>
      <c r="G72" s="4">
        <v>1620</v>
      </c>
      <c r="H72" s="4">
        <v>1406.5</v>
      </c>
      <c r="I72" s="34">
        <v>47827.981178253336</v>
      </c>
      <c r="J72" s="35">
        <v>10.472822040208488</v>
      </c>
      <c r="K72" s="35">
        <v>9.7335640138408301</v>
      </c>
      <c r="L72" s="35" t="s">
        <v>1238</v>
      </c>
      <c r="M72" s="35" t="s">
        <v>1238</v>
      </c>
      <c r="N72" s="4">
        <v>1.343</v>
      </c>
      <c r="O72" s="4">
        <v>-14.240102171136659</v>
      </c>
      <c r="P72" s="35">
        <v>2.5595449697831496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0.15179523715241733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14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2.5595449705331497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64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22.65003349457826</v>
      </c>
      <c r="AR72" s="21" t="e">
        <v>#VALUE!</v>
      </c>
      <c r="AS72">
        <v>15.179523640241733</v>
      </c>
      <c r="AT72">
        <v>-22.65003349457826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13</v>
      </c>
      <c r="D73" s="4">
        <v>1</v>
      </c>
      <c r="E73" s="4">
        <v>3</v>
      </c>
      <c r="F73" s="4">
        <v>17</v>
      </c>
      <c r="G73" s="4">
        <v>3000</v>
      </c>
      <c r="H73" s="4">
        <v>2850</v>
      </c>
      <c r="I73" s="34">
        <v>11881.680829956455</v>
      </c>
      <c r="J73" s="35">
        <v>10.626398210290828</v>
      </c>
      <c r="K73" s="35">
        <v>10.614525139664805</v>
      </c>
      <c r="L73" s="35">
        <v>7.8564489944292504</v>
      </c>
      <c r="M73" s="35">
        <v>7.8801002584729094</v>
      </c>
      <c r="N73" s="4">
        <v>2.6819999999999999</v>
      </c>
      <c r="O73" s="4">
        <v>-5.463517800493487</v>
      </c>
      <c r="P73" s="35">
        <v>8.2596491228070175</v>
      </c>
      <c r="Q73" s="36">
        <f t="shared" si="33"/>
        <v>76.470588236054112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9</v>
      </c>
      <c r="AF73" s="1" t="str">
        <f t="shared" si="28"/>
        <v xml:space="preserve"> </v>
      </c>
      <c r="AG73" s="38">
        <f t="shared" si="44"/>
        <v>8.2596491235670175</v>
      </c>
      <c r="AH73" s="38" t="str">
        <f t="shared" si="45"/>
        <v xml:space="preserve"> </v>
      </c>
      <c r="AI73" s="1">
        <f t="shared" si="29"/>
        <v>5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21.515753587377283</v>
      </c>
      <c r="AR73" s="21">
        <v>4.7569532589797685</v>
      </c>
      <c r="AS73">
        <v>5.2631578947368363</v>
      </c>
      <c r="AT73">
        <v>-21.515753587377283</v>
      </c>
      <c r="AU73">
        <v>-4.7569532589797685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9</v>
      </c>
      <c r="E74" s="4">
        <v>6</v>
      </c>
      <c r="F74" s="4">
        <v>20</v>
      </c>
      <c r="G74" s="4">
        <v>610</v>
      </c>
      <c r="H74" s="4">
        <v>563.4</v>
      </c>
      <c r="I74" s="34">
        <v>5756.3996349966555</v>
      </c>
      <c r="J74" s="35">
        <v>10.024911032028468</v>
      </c>
      <c r="K74" s="35">
        <v>10.91860465116279</v>
      </c>
      <c r="L74" s="35">
        <v>8.3841426048842465</v>
      </c>
      <c r="M74" s="35">
        <v>8.6921476121562957</v>
      </c>
      <c r="N74" s="4">
        <v>0.56200000000000006</v>
      </c>
      <c r="O74" s="4">
        <v>-20.056899004267425</v>
      </c>
      <c r="P74" s="35">
        <v>3.6563720269790565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3.6563720277490566</v>
      </c>
      <c r="AH74" s="38" t="str">
        <f t="shared" si="45"/>
        <v xml:space="preserve"> </v>
      </c>
      <c r="AI74" s="1">
        <f t="shared" si="29"/>
        <v>49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25.958205957274327</v>
      </c>
      <c r="AR74" s="21">
        <v>-1.6402304102759002</v>
      </c>
      <c r="AS74">
        <v>8.2712105076322437</v>
      </c>
      <c r="AT74">
        <v>-25.958205957274327</v>
      </c>
      <c r="AU74">
        <v>1.6402304102759002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6730.5</v>
      </c>
      <c r="H75" s="4">
        <v>6196</v>
      </c>
      <c r="I75" s="34">
        <v>57485.297224087975</v>
      </c>
      <c r="J75" s="35">
        <v>18.595438175270107</v>
      </c>
      <c r="K75" s="35">
        <v>18.913308913308914</v>
      </c>
      <c r="L75" s="35">
        <v>14.736715117275226</v>
      </c>
      <c r="M75" s="35">
        <v>14.925550294570813</v>
      </c>
      <c r="N75" s="4">
        <v>3.3319999999999999</v>
      </c>
      <c r="O75" s="4">
        <v>-1.9711679905854713</v>
      </c>
      <c r="P75" s="35">
        <v>2.7453195610071011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2.7453195617871011</v>
      </c>
      <c r="AH75" s="38" t="str">
        <f t="shared" si="45"/>
        <v xml:space="preserve"> </v>
      </c>
      <c r="AI75" s="1">
        <f t="shared" si="29"/>
        <v>61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-37.341827683930504</v>
      </c>
      <c r="AR75" s="21">
        <v>-78.651913570490819</v>
      </c>
      <c r="AS75">
        <v>8.626533247256285</v>
      </c>
      <c r="AT75">
        <v>37.341827683930504</v>
      </c>
      <c r="AU75">
        <v>78.651913570490819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7</v>
      </c>
      <c r="D76" s="4">
        <v>4</v>
      </c>
      <c r="E76" s="4">
        <v>13</v>
      </c>
      <c r="F76" s="4">
        <v>24</v>
      </c>
      <c r="G76" s="4">
        <v>245</v>
      </c>
      <c r="H76" s="4">
        <v>222</v>
      </c>
      <c r="I76" s="34">
        <v>35099.015302064006</v>
      </c>
      <c r="J76" s="35">
        <v>9.7797356828193838</v>
      </c>
      <c r="K76" s="35">
        <v>9.0243902439024399</v>
      </c>
      <c r="L76" s="35" t="s">
        <v>1238</v>
      </c>
      <c r="M76" s="35" t="s">
        <v>1238</v>
      </c>
      <c r="N76" s="4">
        <v>0.22700000000000001</v>
      </c>
      <c r="O76" s="4">
        <v>-29.283489096573206</v>
      </c>
      <c r="P76" s="35">
        <v>6.3963963963963959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6.396396397186396</v>
      </c>
      <c r="AH76" s="38" t="str">
        <f t="shared" si="45"/>
        <v xml:space="preserve"> </v>
      </c>
      <c r="AI76" s="1">
        <f t="shared" si="29"/>
        <v>14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27.769017310362131</v>
      </c>
      <c r="AR76" s="21" t="e">
        <v>#VALUE!</v>
      </c>
      <c r="AS76">
        <v>10.360360360360366</v>
      </c>
      <c r="AT76">
        <v>-27.769017310362131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17</v>
      </c>
      <c r="D77" s="4">
        <v>2</v>
      </c>
      <c r="E77" s="4">
        <v>7</v>
      </c>
      <c r="F77" s="4">
        <v>26</v>
      </c>
      <c r="G77" s="4">
        <v>2700</v>
      </c>
      <c r="H77" s="4">
        <v>2255</v>
      </c>
      <c r="I77" s="34">
        <v>232704.23592192098</v>
      </c>
      <c r="J77" s="35">
        <v>13.459981278182608</v>
      </c>
      <c r="K77" s="35">
        <v>11.145411933680597</v>
      </c>
      <c r="L77" s="35">
        <v>5.5470484845158401</v>
      </c>
      <c r="M77" s="35">
        <v>5.1251109207482903</v>
      </c>
      <c r="N77" s="4">
        <v>2.19</v>
      </c>
      <c r="O77" s="4">
        <v>-15.116279069767447</v>
      </c>
      <c r="P77" s="35">
        <v>6.4112100104270651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0.19733924691973387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-0.32753614456090729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9</v>
      </c>
      <c r="AC77" s="1">
        <f t="shared" si="26"/>
        <v>10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6.4112100112270651</v>
      </c>
      <c r="AH77" s="38" t="str">
        <f t="shared" si="45"/>
        <v xml:space="preserve"> </v>
      </c>
      <c r="AI77" s="1">
        <f t="shared" si="29"/>
        <v>13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0.58753055921284547</v>
      </c>
      <c r="AR77" s="21">
        <v>32.75361445609073</v>
      </c>
      <c r="AS77">
        <v>19.733924611973386</v>
      </c>
      <c r="AT77">
        <v>-0.58753055921284547</v>
      </c>
      <c r="AU77">
        <v>-32.75361445609073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9</v>
      </c>
      <c r="D78" s="4">
        <v>2</v>
      </c>
      <c r="E78" s="4">
        <v>6</v>
      </c>
      <c r="F78" s="4">
        <v>17</v>
      </c>
      <c r="G78" s="4">
        <v>2700</v>
      </c>
      <c r="H78" s="4">
        <v>2273</v>
      </c>
      <c r="I78" s="34">
        <v>232704.23592192098</v>
      </c>
      <c r="J78" s="35">
        <v>13.567422370425309</v>
      </c>
      <c r="K78" s="35">
        <v>11.234377527829711</v>
      </c>
      <c r="L78" s="35">
        <v>5.5470484845158401</v>
      </c>
      <c r="M78" s="35">
        <v>5.1251109207482903</v>
      </c>
      <c r="N78" s="4">
        <v>2.19</v>
      </c>
      <c r="O78" s="4">
        <v>-15.116279069767447</v>
      </c>
      <c r="P78" s="35">
        <v>6.3772658786740113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0.18785745791514746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-0.32753614456090729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9</v>
      </c>
      <c r="AC78" s="1">
        <f t="shared" si="26"/>
        <v>11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6.3772658794840114</v>
      </c>
      <c r="AH78" s="38" t="str">
        <f t="shared" si="45"/>
        <v xml:space="preserve"> </v>
      </c>
      <c r="AI78" s="1">
        <f t="shared" si="29"/>
        <v>16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-0.20600578222138566</v>
      </c>
      <c r="AR78" s="21">
        <v>32.75361445609073</v>
      </c>
      <c r="AS78">
        <v>18.785745710514746</v>
      </c>
      <c r="AT78">
        <v>0.20600578222138566</v>
      </c>
      <c r="AU78">
        <v>-32.75361445609073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13</v>
      </c>
      <c r="D79" s="4">
        <v>4</v>
      </c>
      <c r="E79" s="4">
        <v>7</v>
      </c>
      <c r="F79" s="4">
        <v>24</v>
      </c>
      <c r="G79" s="4">
        <v>1950</v>
      </c>
      <c r="H79" s="4">
        <v>1990</v>
      </c>
      <c r="I79" s="34">
        <v>50381.234120836292</v>
      </c>
      <c r="J79" s="35">
        <v>21.630434782608692</v>
      </c>
      <c r="K79" s="35">
        <v>20.182555780933061</v>
      </c>
      <c r="L79" s="35">
        <v>15.800030678054732</v>
      </c>
      <c r="M79" s="35">
        <v>15.175245429585482</v>
      </c>
      <c r="N79" s="4">
        <v>0.92</v>
      </c>
      <c r="O79" s="4">
        <v>8.6186540731995365</v>
      </c>
      <c r="P79" s="35">
        <v>2.4170854271356785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2.4170854279556786</v>
      </c>
      <c r="AH79" s="38" t="str">
        <f t="shared" si="45"/>
        <v xml:space="preserve"> </v>
      </c>
      <c r="AI79" s="1">
        <f t="shared" si="29"/>
        <v>68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-59.757646936888499</v>
      </c>
      <c r="AR79" s="21">
        <v>-91.542395482559002</v>
      </c>
      <c r="AS79">
        <v>-2.010050251256279</v>
      </c>
      <c r="AT79">
        <v>59.757646936888499</v>
      </c>
      <c r="AU79">
        <v>91.542395482559002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11</v>
      </c>
      <c r="D80" s="4">
        <v>5</v>
      </c>
      <c r="E80" s="4">
        <v>12</v>
      </c>
      <c r="F80" s="4">
        <v>28</v>
      </c>
      <c r="G80" s="4">
        <v>4450</v>
      </c>
      <c r="H80" s="4">
        <v>4526.5</v>
      </c>
      <c r="I80" s="34">
        <v>100841.32870152332</v>
      </c>
      <c r="J80" s="35">
        <v>9.3698188426155244</v>
      </c>
      <c r="K80" s="35">
        <v>10.443864035648499</v>
      </c>
      <c r="L80" s="35">
        <v>5.303988046879752</v>
      </c>
      <c r="M80" s="35">
        <v>5.8929177610675705</v>
      </c>
      <c r="N80" s="4">
        <v>6.3150000000000004</v>
      </c>
      <c r="O80" s="4">
        <v>23.267616630880347</v>
      </c>
      <c r="P80" s="35">
        <v>6.2796859621119401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-0.3079657318193556</v>
      </c>
      <c r="W80" s="37" t="str">
        <f t="shared" si="39"/>
        <v/>
      </c>
      <c r="X80" s="37">
        <f t="shared" si="40"/>
        <v>-0.3570021496722261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8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6.2796859629419401</v>
      </c>
      <c r="AH80" s="38" t="str">
        <f t="shared" si="45"/>
        <v xml:space="preserve"> </v>
      </c>
      <c r="AI80" s="1">
        <f t="shared" si="29"/>
        <v>18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30.79657318193556</v>
      </c>
      <c r="AR80" s="21">
        <v>35.700214967222607</v>
      </c>
      <c r="AS80">
        <v>-1.6900474980669378</v>
      </c>
      <c r="AT80">
        <v>-30.79657318193556</v>
      </c>
      <c r="AU80">
        <v>-35.700214967222607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3</v>
      </c>
      <c r="D81" s="4">
        <v>8</v>
      </c>
      <c r="E81" s="4">
        <v>7</v>
      </c>
      <c r="F81" s="4">
        <v>18</v>
      </c>
      <c r="G81" s="4">
        <v>534</v>
      </c>
      <c r="H81" s="4">
        <v>655.4</v>
      </c>
      <c r="I81" s="34">
        <v>7515.1805579257189</v>
      </c>
      <c r="J81" s="35">
        <v>33.26903553299492</v>
      </c>
      <c r="K81" s="35">
        <v>30.342592592592592</v>
      </c>
      <c r="L81" s="35">
        <v>25.653503665712215</v>
      </c>
      <c r="M81" s="35">
        <v>23.94573139263132</v>
      </c>
      <c r="N81" s="4">
        <v>0.19700000000000001</v>
      </c>
      <c r="O81" s="4">
        <v>7.6502732240437226</v>
      </c>
      <c r="P81" s="35">
        <v>1.174855050350931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-0.1852303928127311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1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-145.71779929658902</v>
      </c>
      <c r="AR81" s="21">
        <v>-210.9951901217508</v>
      </c>
      <c r="AS81">
        <v>-18.523039365273107</v>
      </c>
      <c r="AT81">
        <v>145.71779929658902</v>
      </c>
      <c r="AU81">
        <v>210.9951901217508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2</v>
      </c>
      <c r="E82" s="4">
        <v>8</v>
      </c>
      <c r="F82" s="4">
        <v>20</v>
      </c>
      <c r="G82" s="4">
        <v>931.5</v>
      </c>
      <c r="H82" s="4">
        <v>677.4</v>
      </c>
      <c r="I82" s="34">
        <v>17098.910393020702</v>
      </c>
      <c r="J82" s="35" t="s">
        <v>1238</v>
      </c>
      <c r="K82" s="35">
        <v>23.602787456445991</v>
      </c>
      <c r="L82" s="35">
        <v>9.1238371597834718</v>
      </c>
      <c r="M82" s="35">
        <v>7.7121023349945208</v>
      </c>
      <c r="N82" s="4">
        <v>0.16300000000000001</v>
      </c>
      <c r="O82" s="4">
        <v>-6.3218390804597746</v>
      </c>
      <c r="P82" s="35">
        <v>2.1257750221434901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0.37511071829907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2.1257750229934902</v>
      </c>
      <c r="AH82" s="38" t="str">
        <f t="shared" si="45"/>
        <v xml:space="preserve"> </v>
      </c>
      <c r="AI82" s="1">
        <f t="shared" si="29"/>
        <v>78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-10.607483060461686</v>
      </c>
      <c r="AS82">
        <v>37.511071744906999</v>
      </c>
      <c r="AT82" t="e">
        <v>#VALUE!</v>
      </c>
      <c r="AU82">
        <v>10.607483060461686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3</v>
      </c>
      <c r="E83" s="4">
        <v>6</v>
      </c>
      <c r="F83" s="4">
        <v>21</v>
      </c>
      <c r="G83" s="4">
        <v>617</v>
      </c>
      <c r="H83" s="4">
        <v>553.6</v>
      </c>
      <c r="I83" s="34">
        <v>7466.2364165200206</v>
      </c>
      <c r="J83" s="35">
        <v>14.015189873417722</v>
      </c>
      <c r="K83" s="35">
        <v>12.034782608695652</v>
      </c>
      <c r="L83" s="35" t="s">
        <v>1238</v>
      </c>
      <c r="M83" s="35" t="s">
        <v>1238</v>
      </c>
      <c r="N83" s="4">
        <v>0.39500000000000002</v>
      </c>
      <c r="O83" s="4">
        <v>15.835777126099703</v>
      </c>
      <c r="P83" s="35">
        <v>4.8591040462427744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4.8591040471027744</v>
      </c>
      <c r="AH83" s="38" t="str">
        <f t="shared" si="45"/>
        <v xml:space="preserve"> </v>
      </c>
      <c r="AI83" s="1">
        <f t="shared" si="29"/>
        <v>34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-3.5131183470778815</v>
      </c>
      <c r="AR83" s="21" t="e">
        <v>#VALUE!</v>
      </c>
      <c r="AS83">
        <v>11.452312138728328</v>
      </c>
      <c r="AT83">
        <v>3.5131183470778815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5</v>
      </c>
      <c r="D84" s="4">
        <v>4</v>
      </c>
      <c r="E84" s="4">
        <v>7</v>
      </c>
      <c r="F84" s="4">
        <v>16</v>
      </c>
      <c r="G84" s="4">
        <v>455</v>
      </c>
      <c r="H84" s="4">
        <v>467.6</v>
      </c>
      <c r="I84" s="34">
        <v>11304.851671562674</v>
      </c>
      <c r="J84" s="35">
        <v>32.6993006993007</v>
      </c>
      <c r="K84" s="35">
        <v>29.783439490445861</v>
      </c>
      <c r="L84" s="35">
        <v>16.891604864925647</v>
      </c>
      <c r="M84" s="35">
        <v>15.751143974960875</v>
      </c>
      <c r="N84" s="4">
        <v>0.14300000000000002</v>
      </c>
      <c r="O84" s="4">
        <v>10.000000000000009</v>
      </c>
      <c r="P84" s="35">
        <v>1.1976047904191618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-141.50986277918949</v>
      </c>
      <c r="AR84" s="21">
        <v>-104.77545425696913</v>
      </c>
      <c r="AS84">
        <v>-2.6946107784431184</v>
      </c>
      <c r="AT84">
        <v>141.50986277918949</v>
      </c>
      <c r="AU84">
        <v>104.77545425696913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9</v>
      </c>
      <c r="F85" s="4">
        <v>19</v>
      </c>
      <c r="G85" s="4">
        <v>235</v>
      </c>
      <c r="H85" s="4">
        <v>215.6</v>
      </c>
      <c r="I85" s="34">
        <v>6236.7960075471065</v>
      </c>
      <c r="J85" s="35">
        <v>10.568627450980392</v>
      </c>
      <c r="K85" s="35">
        <v>11.11340206185567</v>
      </c>
      <c r="L85" s="35">
        <v>7.5572266666666676</v>
      </c>
      <c r="M85" s="35">
        <v>5.8931007365062085</v>
      </c>
      <c r="N85" s="4">
        <v>0.19400000000000001</v>
      </c>
      <c r="O85" s="4">
        <v>-11.818181818181817</v>
      </c>
      <c r="P85" s="35">
        <v>4.7773654916512056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4.7773654925312057</v>
      </c>
      <c r="AH85" s="38" t="str">
        <f t="shared" si="45"/>
        <v xml:space="preserve"> </v>
      </c>
      <c r="AI85" s="1">
        <f t="shared" si="29"/>
        <v>36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21.94243574434498</v>
      </c>
      <c r="AR85" s="21">
        <v>8.3843994715442562</v>
      </c>
      <c r="AS85">
        <v>8.9981447124304346</v>
      </c>
      <c r="AT85">
        <v>-21.94243574434498</v>
      </c>
      <c r="AU85">
        <v>-8.3843994715442562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2</v>
      </c>
      <c r="E86" s="4">
        <v>15</v>
      </c>
      <c r="F86" s="4">
        <v>17</v>
      </c>
      <c r="G86" s="4">
        <v>3170</v>
      </c>
      <c r="H86" s="4">
        <v>3262</v>
      </c>
      <c r="I86" s="34">
        <v>11455.723898869002</v>
      </c>
      <c r="J86" s="35">
        <v>16.762589928057555</v>
      </c>
      <c r="K86" s="35">
        <v>15.518553758325405</v>
      </c>
      <c r="L86" s="35">
        <v>13.142822838499184</v>
      </c>
      <c r="M86" s="35">
        <v>11.992483477225365</v>
      </c>
      <c r="N86" s="4">
        <v>1.946</v>
      </c>
      <c r="O86" s="4">
        <v>-8.1208687440982033</v>
      </c>
      <c r="P86" s="35">
        <v>3.5744941753525445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3.5744941762425446</v>
      </c>
      <c r="AH86" s="38" t="str">
        <f t="shared" si="45"/>
        <v xml:space="preserve"> </v>
      </c>
      <c r="AI86" s="1">
        <f t="shared" si="29"/>
        <v>51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-23.804812542537967</v>
      </c>
      <c r="AR86" s="21">
        <v>-59.329296327604197</v>
      </c>
      <c r="AS86">
        <v>-2.8203556100551808</v>
      </c>
      <c r="AT86">
        <v>23.804812542537967</v>
      </c>
      <c r="AU86">
        <v>59.329296327604197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2</v>
      </c>
      <c r="D87" s="4">
        <v>9</v>
      </c>
      <c r="E87" s="4">
        <v>9</v>
      </c>
      <c r="F87" s="4">
        <v>20</v>
      </c>
      <c r="G87" s="4">
        <v>680</v>
      </c>
      <c r="H87" s="4">
        <v>739.2</v>
      </c>
      <c r="I87" s="34">
        <v>10543.991050594428</v>
      </c>
      <c r="J87" s="35">
        <v>25.142857142857146</v>
      </c>
      <c r="K87" s="35">
        <v>24.80536912751678</v>
      </c>
      <c r="L87" s="35">
        <v>16.974484513327607</v>
      </c>
      <c r="M87" s="35">
        <v>16.365495667515944</v>
      </c>
      <c r="N87" s="4">
        <v>0.29799999999999999</v>
      </c>
      <c r="O87" s="4">
        <v>5.6737588652482112</v>
      </c>
      <c r="P87" s="35">
        <v>2.3538961038961039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2.353896104796104</v>
      </c>
      <c r="AH87" s="38" t="str">
        <f t="shared" si="45"/>
        <v xml:space="preserve"> </v>
      </c>
      <c r="AI87" s="1">
        <f t="shared" si="29"/>
        <v>71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-85.699628083424216</v>
      </c>
      <c r="AR87" s="21">
        <v>-105.78019701444448</v>
      </c>
      <c r="AS87">
        <v>-8.0086580086580099</v>
      </c>
      <c r="AT87">
        <v>85.699628083424216</v>
      </c>
      <c r="AU87">
        <v>105.78019701444448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6</v>
      </c>
      <c r="D88" s="4">
        <v>2</v>
      </c>
      <c r="E88" s="4">
        <v>10</v>
      </c>
      <c r="F88" s="4">
        <v>18</v>
      </c>
      <c r="G88" s="4">
        <v>870</v>
      </c>
      <c r="H88" s="4">
        <v>886.6</v>
      </c>
      <c r="I88" s="34">
        <v>12710.69251759544</v>
      </c>
      <c r="J88" s="35">
        <v>36.187755102040818</v>
      </c>
      <c r="K88" s="35">
        <v>33.205992509363291</v>
      </c>
      <c r="L88" s="35">
        <v>36.600603896145088</v>
      </c>
      <c r="M88" s="35">
        <v>32.769806584256962</v>
      </c>
      <c r="N88" s="4">
        <v>0.245</v>
      </c>
      <c r="O88" s="4">
        <v>4.700854700854693</v>
      </c>
      <c r="P88" s="35">
        <v>2.4813895781637716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3.4370593255322968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2.4813895790737717</v>
      </c>
      <c r="AH88" s="38" t="str">
        <f t="shared" si="45"/>
        <v xml:space="preserve"> </v>
      </c>
      <c r="AI88" s="1">
        <f t="shared" si="29"/>
        <v>67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-167.27482184864266</v>
      </c>
      <c r="AR88" s="21">
        <v>-343.70593255322967</v>
      </c>
      <c r="AS88">
        <v>-1.8723212271599343</v>
      </c>
      <c r="AT88">
        <v>167.27482184864266</v>
      </c>
      <c r="AU88">
        <v>343.70593255322967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5</v>
      </c>
      <c r="F89" s="4">
        <v>13</v>
      </c>
      <c r="G89" s="4">
        <v>3103.255126953125</v>
      </c>
      <c r="H89" s="4">
        <v>2752</v>
      </c>
      <c r="I89" s="34">
        <v>8558.4834736839257</v>
      </c>
      <c r="J89" s="35">
        <v>11.405955526222876</v>
      </c>
      <c r="K89" s="35">
        <v>11.89383310852395</v>
      </c>
      <c r="L89" s="35">
        <v>7.0205908952031777</v>
      </c>
      <c r="M89" s="35">
        <v>7.2392987209375583</v>
      </c>
      <c r="N89" s="4">
        <v>2.8330000000000002</v>
      </c>
      <c r="O89" s="4">
        <v>-3.0458590006844615</v>
      </c>
      <c r="P89" s="35">
        <v>3.3760842188938938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3.3760842198138938</v>
      </c>
      <c r="AH89" s="38" t="str">
        <f t="shared" si="45"/>
        <v xml:space="preserve"> </v>
      </c>
      <c r="AI89" s="1">
        <f t="shared" si="29"/>
        <v>54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15.758114238126964</v>
      </c>
      <c r="AR89" s="21">
        <v>14.889988179705115</v>
      </c>
      <c r="AS89">
        <v>12.763631066610648</v>
      </c>
      <c r="AT89">
        <v>-15.758114238126964</v>
      </c>
      <c r="AU89">
        <v>-14.889988179705115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6</v>
      </c>
      <c r="D90" s="4">
        <v>2</v>
      </c>
      <c r="E90" s="4">
        <v>10</v>
      </c>
      <c r="F90" s="4">
        <v>18</v>
      </c>
      <c r="G90" s="4">
        <v>337.5</v>
      </c>
      <c r="H90" s="4">
        <v>312</v>
      </c>
      <c r="I90" s="34">
        <v>9539.1300551885761</v>
      </c>
      <c r="J90" s="35">
        <v>17.049180327868854</v>
      </c>
      <c r="K90" s="35">
        <v>16.421052631578949</v>
      </c>
      <c r="L90" s="35">
        <v>18.371538876889847</v>
      </c>
      <c r="M90" s="35">
        <v>17.935735371639428</v>
      </c>
      <c r="N90" s="4">
        <v>0.183</v>
      </c>
      <c r="O90" s="4">
        <v>2.8089887640449467</v>
      </c>
      <c r="P90" s="35">
        <v>6.9551282051282044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6.9551282060582045</v>
      </c>
      <c r="AH90" s="38" t="str">
        <f t="shared" si="45"/>
        <v xml:space="preserve"> </v>
      </c>
      <c r="AI90" s="1">
        <f t="shared" si="29"/>
        <v>9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-25.921506375496286</v>
      </c>
      <c r="AR90" s="21">
        <v>-122.71656535882664</v>
      </c>
      <c r="AS90">
        <v>8.1730769230769162</v>
      </c>
      <c r="AT90">
        <v>25.921506375496286</v>
      </c>
      <c r="AU90">
        <v>122.71656535882664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6</v>
      </c>
      <c r="D91" s="4">
        <v>2</v>
      </c>
      <c r="E91" s="4">
        <v>5</v>
      </c>
      <c r="F91" s="4">
        <v>13</v>
      </c>
      <c r="G91" s="4">
        <v>410</v>
      </c>
      <c r="H91" s="4">
        <v>357</v>
      </c>
      <c r="I91" s="34">
        <v>6405.0654330374991</v>
      </c>
      <c r="J91" s="35">
        <v>10.656716417910447</v>
      </c>
      <c r="K91" s="35">
        <v>10.562130177514792</v>
      </c>
      <c r="L91" s="35">
        <v>8.8313273887907702</v>
      </c>
      <c r="M91" s="35">
        <v>7.2956179664363283</v>
      </c>
      <c r="N91" s="4">
        <v>0.33800000000000002</v>
      </c>
      <c r="O91" s="4">
        <v>1.5015015015015027</v>
      </c>
      <c r="P91" s="35">
        <v>4.677871148459384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4.6778711493993841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21.291829955821406</v>
      </c>
      <c r="AR91" s="21">
        <v>-7.0614125888507351</v>
      </c>
      <c r="AS91">
        <v>14.845938375350132</v>
      </c>
      <c r="AT91">
        <v>-21.291829955821406</v>
      </c>
      <c r="AU91">
        <v>7.0614125888507351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8</v>
      </c>
      <c r="D92" s="4">
        <v>1</v>
      </c>
      <c r="E92" s="4">
        <v>5</v>
      </c>
      <c r="F92" s="4">
        <v>14</v>
      </c>
      <c r="G92" s="4">
        <v>1800</v>
      </c>
      <c r="H92" s="4">
        <v>1717.5</v>
      </c>
      <c r="I92" s="34">
        <v>8895.7562886712039</v>
      </c>
      <c r="J92" s="35">
        <v>17.984293193717278</v>
      </c>
      <c r="K92" s="35">
        <v>18.040966386554622</v>
      </c>
      <c r="L92" s="35">
        <v>12.00623614997202</v>
      </c>
      <c r="M92" s="35">
        <v>13.385126378535031</v>
      </c>
      <c r="N92" s="4">
        <v>0.95200000000000007</v>
      </c>
      <c r="O92" s="4">
        <v>-1.6528925619834611</v>
      </c>
      <c r="P92" s="35">
        <v>2.7656477438136826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2.7656477447636827</v>
      </c>
      <c r="AH92" s="38" t="str">
        <f t="shared" si="45"/>
        <v xml:space="preserve"> </v>
      </c>
      <c r="AI92" s="1">
        <f t="shared" si="29"/>
        <v>60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-32.828044897249356</v>
      </c>
      <c r="AR92" s="21">
        <v>-45.550554916901717</v>
      </c>
      <c r="AS92">
        <v>4.8034934497816595</v>
      </c>
      <c r="AT92">
        <v>32.828044897249356</v>
      </c>
      <c r="AU92">
        <v>45.550554916901717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0</v>
      </c>
      <c r="F93" s="4">
        <v>1</v>
      </c>
      <c r="G93" s="4" t="s">
        <v>132</v>
      </c>
      <c r="H93" s="4">
        <v>597.5</v>
      </c>
      <c r="I93" s="34">
        <v>11392.936519042969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>
        <f t="shared" si="33"/>
        <v>100.00000000096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>
        <f t="shared" si="27"/>
        <v>1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1900</v>
      </c>
      <c r="H94" s="4">
        <v>1874</v>
      </c>
      <c r="I94" s="34">
        <v>21438.181612251043</v>
      </c>
      <c r="J94" s="35">
        <v>24.278421375926246</v>
      </c>
      <c r="K94" s="35">
        <v>22.43480003493767</v>
      </c>
      <c r="L94" s="35">
        <v>15.81004935051118</v>
      </c>
      <c r="M94" s="35">
        <v>14.556839429634222</v>
      </c>
      <c r="N94" s="4">
        <v>1.0090000000000001</v>
      </c>
      <c r="O94" s="4">
        <v>0</v>
      </c>
      <c r="P94" s="35">
        <v>1.6776330780194182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-79.315095112131345</v>
      </c>
      <c r="AR94" s="21">
        <v>-91.663850975966923</v>
      </c>
      <c r="AS94">
        <v>1.3874066168623189</v>
      </c>
      <c r="AT94">
        <v>79.315095112131345</v>
      </c>
      <c r="AU94">
        <v>91.663850975966923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8</v>
      </c>
      <c r="F95" s="4">
        <v>15</v>
      </c>
      <c r="G95" s="4">
        <v>7927.5</v>
      </c>
      <c r="H95" s="4">
        <v>9100</v>
      </c>
      <c r="I95" s="34">
        <v>8757.2231202940438</v>
      </c>
      <c r="J95" s="35">
        <v>36.827195467422094</v>
      </c>
      <c r="K95" s="35">
        <v>34.430571320469163</v>
      </c>
      <c r="L95" s="35">
        <v>21.912165898617513</v>
      </c>
      <c r="M95" s="35">
        <v>20.747682309923231</v>
      </c>
      <c r="N95" s="4">
        <v>2.4710000000000001</v>
      </c>
      <c r="O95" s="4">
        <v>-0.80289040545965551</v>
      </c>
      <c r="P95" s="35">
        <v>1.2879120879120878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-171.99758813403938</v>
      </c>
      <c r="AR95" s="21">
        <v>-165.63927829975444</v>
      </c>
      <c r="AS95">
        <v>-12.884615384615383</v>
      </c>
      <c r="AT95">
        <v>171.99758813403938</v>
      </c>
      <c r="AU95">
        <v>165.63927829975444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5</v>
      </c>
      <c r="D96" s="4">
        <v>1</v>
      </c>
      <c r="E96" s="4">
        <v>12</v>
      </c>
      <c r="F96" s="4">
        <v>18</v>
      </c>
      <c r="G96" s="4">
        <v>1350</v>
      </c>
      <c r="H96" s="4">
        <v>1478</v>
      </c>
      <c r="I96" s="34">
        <v>19977.874363497245</v>
      </c>
      <c r="J96" s="35">
        <v>21.994047619047617</v>
      </c>
      <c r="K96" s="35">
        <v>17.28654970760234</v>
      </c>
      <c r="L96" s="35">
        <v>13.2069984984985</v>
      </c>
      <c r="M96" s="35">
        <v>12.997208718138161</v>
      </c>
      <c r="N96" s="4">
        <v>0.85499999999999998</v>
      </c>
      <c r="O96" s="4">
        <v>27.421758569299541</v>
      </c>
      <c r="P96" s="35">
        <v>5.4127198917456028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5.4127198927356028</v>
      </c>
      <c r="AH96" s="38" t="str">
        <f t="shared" si="45"/>
        <v xml:space="preserve"> </v>
      </c>
      <c r="AI96" s="1">
        <f t="shared" si="29"/>
        <v>28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-62.443211592862767</v>
      </c>
      <c r="AR96" s="21">
        <v>-60.10729226308149</v>
      </c>
      <c r="AS96">
        <v>-8.6603518267929669</v>
      </c>
      <c r="AT96">
        <v>62.443211592862767</v>
      </c>
      <c r="AU96">
        <v>60.10729226308149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8</v>
      </c>
      <c r="D97" s="4">
        <v>11</v>
      </c>
      <c r="E97" s="4">
        <v>5</v>
      </c>
      <c r="F97" s="4">
        <v>24</v>
      </c>
      <c r="G97" s="4">
        <v>705</v>
      </c>
      <c r="H97" s="4">
        <v>701.6</v>
      </c>
      <c r="I97" s="34">
        <v>29315.708324049108</v>
      </c>
      <c r="J97" s="35">
        <v>12.244746179741616</v>
      </c>
      <c r="K97" s="35">
        <v>10.48230475946175</v>
      </c>
      <c r="L97" s="35" t="s">
        <v>1238</v>
      </c>
      <c r="M97" s="35" t="s">
        <v>1238</v>
      </c>
      <c r="N97" s="4">
        <v>0.749</v>
      </c>
      <c r="O97" s="4">
        <v>23.190789473684216</v>
      </c>
      <c r="P97" s="35">
        <v>3.6197055908538056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3.6197055918538057</v>
      </c>
      <c r="AH97" s="38" t="str">
        <f t="shared" si="45"/>
        <v xml:space="preserve"> </v>
      </c>
      <c r="AI97" s="1">
        <f t="shared" si="29"/>
        <v>50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9.5629904495589173</v>
      </c>
      <c r="AR97" s="21" t="e">
        <v>#VALUE!</v>
      </c>
      <c r="AS97">
        <v>0.48460661345495204</v>
      </c>
      <c r="AT97">
        <v>-9.5629904495589173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13</v>
      </c>
      <c r="D98" s="4">
        <v>2</v>
      </c>
      <c r="E98" s="4">
        <v>5</v>
      </c>
      <c r="F98" s="4">
        <v>20</v>
      </c>
      <c r="G98" s="4">
        <v>1230</v>
      </c>
      <c r="H98" s="4">
        <v>1097.5</v>
      </c>
      <c r="I98" s="34">
        <v>7673.1147072764124</v>
      </c>
      <c r="J98" s="35">
        <v>27.165841584158414</v>
      </c>
      <c r="K98" s="35">
        <v>20.552434456928836</v>
      </c>
      <c r="L98" s="35" t="s">
        <v>1238</v>
      </c>
      <c r="M98" s="35" t="s">
        <v>1238</v>
      </c>
      <c r="N98" s="4">
        <v>0.40400000000000003</v>
      </c>
      <c r="O98" s="4">
        <v>-5.164319248826283</v>
      </c>
      <c r="P98" s="35">
        <v>4.7744874715261965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4.7744874725361965</v>
      </c>
      <c r="AH98" s="38" t="str">
        <f t="shared" si="45"/>
        <v xml:space="preserve"> </v>
      </c>
      <c r="AI98" s="1">
        <f t="shared" si="29"/>
        <v>37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-100.64094745034123</v>
      </c>
      <c r="AR98" s="21" t="e">
        <v>#VALUE!</v>
      </c>
      <c r="AS98">
        <v>12.072892938496583</v>
      </c>
      <c r="AT98">
        <v>100.64094745034123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3</v>
      </c>
      <c r="D99" s="4">
        <v>4</v>
      </c>
      <c r="E99" s="4">
        <v>7</v>
      </c>
      <c r="F99" s="4">
        <v>14</v>
      </c>
      <c r="G99" s="4">
        <v>2250</v>
      </c>
      <c r="H99" s="4">
        <v>2564</v>
      </c>
      <c r="I99" s="34">
        <v>7975.8646363851967</v>
      </c>
      <c r="J99" s="35">
        <v>19.278195488721803</v>
      </c>
      <c r="K99" s="35">
        <v>19.049034175334324</v>
      </c>
      <c r="L99" s="35">
        <v>13.385393564240093</v>
      </c>
      <c r="M99" s="35">
        <v>13.187918660802364</v>
      </c>
      <c r="N99" s="4">
        <v>1.3460000000000001</v>
      </c>
      <c r="O99" s="4">
        <v>-7.5549450549450459</v>
      </c>
      <c r="P99" s="35">
        <v>3.9001560062402496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3.9001560072602497</v>
      </c>
      <c r="AH99" s="38" t="str">
        <f t="shared" si="45"/>
        <v xml:space="preserve"> </v>
      </c>
      <c r="AI99" s="1">
        <f t="shared" si="29"/>
        <v>46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-42.38452344674031</v>
      </c>
      <c r="AR99" s="21">
        <v>-62.269960104092313</v>
      </c>
      <c r="AS99">
        <v>-12.246489859594378</v>
      </c>
      <c r="AT99">
        <v>42.38452344674031</v>
      </c>
      <c r="AU99">
        <v>62.269960104092313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11</v>
      </c>
      <c r="D100" s="4">
        <v>3</v>
      </c>
      <c r="E100" s="4">
        <v>5</v>
      </c>
      <c r="F100" s="4">
        <v>19</v>
      </c>
      <c r="G100" s="4">
        <v>280</v>
      </c>
      <c r="H100" s="4">
        <v>245</v>
      </c>
      <c r="I100" s="34">
        <v>31365.042761252571</v>
      </c>
      <c r="J100" s="35">
        <v>17.253521126760564</v>
      </c>
      <c r="K100" s="35">
        <v>14.497041420118343</v>
      </c>
      <c r="L100" s="35">
        <v>11.170477490406743</v>
      </c>
      <c r="M100" s="35">
        <v>7.7953669735354518</v>
      </c>
      <c r="N100" s="4">
        <v>0.16900000000000001</v>
      </c>
      <c r="O100" s="4">
        <v>9.7402597402597486</v>
      </c>
      <c r="P100" s="35">
        <v>3.3469387755102042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3.3469387765402043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55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-27.43072269649187</v>
      </c>
      <c r="AR100" s="21">
        <v>-35.418725494521453</v>
      </c>
      <c r="AS100">
        <v>14.285714285714279</v>
      </c>
      <c r="AT100">
        <v>27.43072269649187</v>
      </c>
      <c r="AU100">
        <v>35.418725494521453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6</v>
      </c>
      <c r="D101" s="4">
        <v>2</v>
      </c>
      <c r="E101" s="4">
        <v>15</v>
      </c>
      <c r="F101" s="4">
        <v>23</v>
      </c>
      <c r="G101" s="4">
        <v>1007.530517578125</v>
      </c>
      <c r="H101" s="4">
        <v>891</v>
      </c>
      <c r="I101" s="34">
        <v>6860.4120866488593</v>
      </c>
      <c r="J101" s="35">
        <v>12.605575003183173</v>
      </c>
      <c r="K101" s="35">
        <v>10.118595021897519</v>
      </c>
      <c r="L101" s="35">
        <v>5.99458734794481</v>
      </c>
      <c r="M101" s="35">
        <v>5.2111422698546743</v>
      </c>
      <c r="N101" s="4">
        <v>1.034</v>
      </c>
      <c r="O101" s="4">
        <v>16.179775280898877</v>
      </c>
      <c r="P101" s="35">
        <v>3.9473832912828737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3.9473832923228738</v>
      </c>
      <c r="AH101" s="38" t="str">
        <f t="shared" si="45"/>
        <v xml:space="preserve"> </v>
      </c>
      <c r="AI101" s="1">
        <f t="shared" si="53"/>
        <v>45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6.8979879029445019</v>
      </c>
      <c r="AR101" s="21">
        <v>27.328139802311092</v>
      </c>
      <c r="AS101">
        <v>13.078621501473053</v>
      </c>
      <c r="AT101">
        <v>-6.8979879029445019</v>
      </c>
      <c r="AU101">
        <v>-27.328139802311092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13</v>
      </c>
      <c r="D102" s="4">
        <v>0</v>
      </c>
      <c r="E102" s="4">
        <v>4</v>
      </c>
      <c r="F102" s="4">
        <v>17</v>
      </c>
      <c r="G102" s="4">
        <v>210.5</v>
      </c>
      <c r="H102" s="4">
        <v>210.1</v>
      </c>
      <c r="I102" s="34">
        <v>9016.8172834877205</v>
      </c>
      <c r="J102" s="35">
        <v>10.400990099009901</v>
      </c>
      <c r="K102" s="35">
        <v>10.299019607843137</v>
      </c>
      <c r="L102" s="35">
        <v>7.7327712349590154</v>
      </c>
      <c r="M102" s="35">
        <v>7.7257286548656241</v>
      </c>
      <c r="N102" s="4">
        <v>0.20200000000000001</v>
      </c>
      <c r="O102" s="4">
        <v>-4.7169811320754631</v>
      </c>
      <c r="P102" s="35">
        <v>8.7577344121846732</v>
      </c>
      <c r="Q102" s="36">
        <f t="shared" si="33"/>
        <v>76.470588236344113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8</v>
      </c>
      <c r="AF102" s="1" t="str">
        <f t="shared" si="52"/>
        <v xml:space="preserve"> </v>
      </c>
      <c r="AG102" s="38">
        <f t="shared" si="44"/>
        <v>8.7577344132346724</v>
      </c>
      <c r="AH102" s="38" t="str">
        <f t="shared" si="45"/>
        <v xml:space="preserve"> </v>
      </c>
      <c r="AI102" s="1">
        <f t="shared" si="53"/>
        <v>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23.180568456826066</v>
      </c>
      <c r="AR102" s="21">
        <v>6.2562879627881429</v>
      </c>
      <c r="AS102">
        <v>0.19038553069967712</v>
      </c>
      <c r="AT102">
        <v>-23.180568456826066</v>
      </c>
      <c r="AU102">
        <v>-6.2562879627881429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10</v>
      </c>
      <c r="D103" s="4">
        <v>4</v>
      </c>
      <c r="E103" s="4">
        <v>6</v>
      </c>
      <c r="F103" s="4">
        <v>20</v>
      </c>
      <c r="G103" s="4">
        <v>4900</v>
      </c>
      <c r="H103" s="4">
        <v>4354</v>
      </c>
      <c r="I103" s="34">
        <v>148917.14874107455</v>
      </c>
      <c r="J103" s="35">
        <v>20.345060481457551</v>
      </c>
      <c r="K103" s="35">
        <v>18.769139864134662</v>
      </c>
      <c r="L103" s="35">
        <v>13.648134804723398</v>
      </c>
      <c r="M103" s="35">
        <v>12.819177301058726</v>
      </c>
      <c r="N103" s="4">
        <v>2.5129999999999999</v>
      </c>
      <c r="O103" s="4">
        <v>6.4830508474576289</v>
      </c>
      <c r="P103" s="35">
        <v>3.5030320597723037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3.5030320608323038</v>
      </c>
      <c r="AH103" s="38" t="str">
        <f t="shared" si="45"/>
        <v xml:space="preserve"> </v>
      </c>
      <c r="AI103" s="1">
        <f t="shared" si="53"/>
        <v>52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-50.264154279489027</v>
      </c>
      <c r="AR103" s="21">
        <v>-65.455149273638114</v>
      </c>
      <c r="AS103">
        <v>12.540192926045023</v>
      </c>
      <c r="AT103">
        <v>50.264154279489027</v>
      </c>
      <c r="AU103">
        <v>65.455149273638114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6</v>
      </c>
      <c r="D104" s="4">
        <v>5</v>
      </c>
      <c r="E104" s="4">
        <v>4</v>
      </c>
      <c r="F104" s="4">
        <v>15</v>
      </c>
      <c r="G104" s="4">
        <v>900</v>
      </c>
      <c r="H104" s="4">
        <v>984.2</v>
      </c>
      <c r="I104" s="34">
        <v>8772.8095049305339</v>
      </c>
      <c r="J104" s="35">
        <v>18.746666666666666</v>
      </c>
      <c r="K104" s="35">
        <v>17.29701230228471</v>
      </c>
      <c r="L104" s="35">
        <v>13.595945996275605</v>
      </c>
      <c r="M104" s="35">
        <v>12.944031997418646</v>
      </c>
      <c r="N104" s="4">
        <v>0.56900000000000006</v>
      </c>
      <c r="O104" s="4">
        <v>2.7075812274368252</v>
      </c>
      <c r="P104" s="35">
        <v>4.3182280024385289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4.318228003508529</v>
      </c>
      <c r="AH104" s="38" t="str">
        <f t="shared" si="45"/>
        <v xml:space="preserve"> </v>
      </c>
      <c r="AI104" s="1">
        <f t="shared" si="53"/>
        <v>41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-38.458768151292475</v>
      </c>
      <c r="AR104" s="21">
        <v>-64.8224688952794</v>
      </c>
      <c r="AS104">
        <v>-8.5551717130664571</v>
      </c>
      <c r="AT104">
        <v>38.458768151292475</v>
      </c>
      <c r="AU104">
        <v>64.8224688952794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18</v>
      </c>
      <c r="D105" s="4">
        <v>2</v>
      </c>
      <c r="E105" s="4">
        <v>6</v>
      </c>
      <c r="F105" s="4">
        <v>26</v>
      </c>
      <c r="G105" s="4">
        <v>190</v>
      </c>
      <c r="H105" s="4">
        <v>155.68</v>
      </c>
      <c r="I105" s="34">
        <v>54480.25492191971</v>
      </c>
      <c r="J105" s="35">
        <v>20.773668639568818</v>
      </c>
      <c r="K105" s="35">
        <v>21.762890955738758</v>
      </c>
      <c r="L105" s="35">
        <v>7.699439472834392</v>
      </c>
      <c r="M105" s="35">
        <v>7.395237848321754</v>
      </c>
      <c r="N105" s="4">
        <v>8.4000000000000005E-2</v>
      </c>
      <c r="O105" s="4">
        <v>58.49056603773586</v>
      </c>
      <c r="P105" s="35">
        <v>4.9778925765727093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0.22045221074084279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6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4.9778925776527094</v>
      </c>
      <c r="AH105" s="38" t="str">
        <f t="shared" si="45"/>
        <v xml:space="preserve"> </v>
      </c>
      <c r="AI105" s="1">
        <f t="shared" si="53"/>
        <v>33</v>
      </c>
      <c r="AJ105" s="1" t="str">
        <f t="shared" si="54"/>
        <v xml:space="preserve"> </v>
      </c>
      <c r="AK105" s="25">
        <f t="shared" si="46"/>
        <v>58.490566038815857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-53.429760125417914</v>
      </c>
      <c r="AR105" s="21">
        <v>6.6603660113119911</v>
      </c>
      <c r="AS105">
        <v>22.04522096608428</v>
      </c>
      <c r="AT105">
        <v>53.429760125417914</v>
      </c>
      <c r="AU105">
        <v>-6.6603660113119911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4</v>
      </c>
      <c r="E106" s="4">
        <v>9</v>
      </c>
      <c r="F106" s="4">
        <v>25</v>
      </c>
      <c r="G106" s="4">
        <v>1080</v>
      </c>
      <c r="H106" s="4">
        <v>1020</v>
      </c>
      <c r="I106" s="34">
        <v>16718.147109850241</v>
      </c>
      <c r="J106" s="35">
        <v>10.569948186528498</v>
      </c>
      <c r="K106" s="35">
        <v>10.816542948038174</v>
      </c>
      <c r="L106" s="35">
        <v>8.8071477093080528</v>
      </c>
      <c r="M106" s="35">
        <v>9.4749906495926464</v>
      </c>
      <c r="N106" s="4">
        <v>0.96499999999999997</v>
      </c>
      <c r="O106" s="4">
        <v>-10.648148148148156</v>
      </c>
      <c r="P106" s="35">
        <v>5.882352941176471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5.8823529422664711</v>
      </c>
      <c r="AH106" s="38" t="str">
        <f t="shared" si="45"/>
        <v xml:space="preserve"> </v>
      </c>
      <c r="AI106" s="1">
        <f t="shared" si="53"/>
        <v>21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21.932681081273632</v>
      </c>
      <c r="AR106" s="21">
        <v>-6.7682844409065135</v>
      </c>
      <c r="AS106">
        <v>5.8823529411764719</v>
      </c>
      <c r="AT106">
        <v>-21.932681081273632</v>
      </c>
      <c r="AU106">
        <v>6.7682844409065135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6</v>
      </c>
      <c r="E107" s="3">
        <v>15</v>
      </c>
      <c r="F107" s="3">
        <v>25</v>
      </c>
      <c r="G107" s="4">
        <v>4400</v>
      </c>
      <c r="H107" s="4">
        <v>4587</v>
      </c>
      <c r="I107" s="5">
        <v>8016.8937574395513</v>
      </c>
      <c r="J107" s="4">
        <v>22.463271302644461</v>
      </c>
      <c r="K107" s="4">
        <v>23.050251256281406</v>
      </c>
      <c r="L107" s="4">
        <v>13.741175041106871</v>
      </c>
      <c r="M107" s="4">
        <v>12.201734142113899</v>
      </c>
      <c r="N107" s="4">
        <v>1.99</v>
      </c>
      <c r="O107" s="4">
        <v>3.5379812695109294</v>
      </c>
      <c r="P107" s="4">
        <v>2.114671898844561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2.1146718999445611</v>
      </c>
      <c r="AH107" t="str">
        <f t="shared" si="45"/>
        <v xml:space="preserve"> </v>
      </c>
      <c r="AI107">
        <f t="shared" si="53"/>
        <v>79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-65.908794801516606</v>
      </c>
      <c r="AR107">
        <v>-66.583067954068682</v>
      </c>
      <c r="AS107">
        <v>-4.0767386091127067</v>
      </c>
      <c r="AT107">
        <v>65.908794801516606</v>
      </c>
      <c r="AU107">
        <v>66.583067954068682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43847.331445833333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0" t="s">
        <v>12</v>
      </c>
      <c r="D4" s="190"/>
      <c r="E4" s="190"/>
      <c r="F4" s="190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15.395349444795629</v>
      </c>
      <c r="K6" s="32">
        <v>14.252744010278903</v>
      </c>
      <c r="L6" s="32">
        <v>11.073917637838647</v>
      </c>
      <c r="M6" s="32">
        <v>10.54490048950181</v>
      </c>
      <c r="N6" s="32"/>
      <c r="O6" s="32"/>
      <c r="P6" s="32">
        <v>3.1215560971062244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15</v>
      </c>
      <c r="D7" s="4">
        <v>0</v>
      </c>
      <c r="E7" s="4">
        <v>9</v>
      </c>
      <c r="F7" s="4">
        <v>24</v>
      </c>
      <c r="G7" s="4">
        <v>27</v>
      </c>
      <c r="H7" s="4">
        <v>23.6</v>
      </c>
      <c r="I7" s="34">
        <v>32147.461704044632</v>
      </c>
      <c r="J7" s="35">
        <v>36.605072917643916</v>
      </c>
      <c r="K7" s="35">
        <v>27.070218594784571</v>
      </c>
      <c r="L7" s="35">
        <v>9.290180195976296</v>
      </c>
      <c r="M7" s="35">
        <v>8.6021026964017029</v>
      </c>
      <c r="N7" s="4">
        <v>0.49399999999999999</v>
      </c>
      <c r="O7" s="4">
        <v>41.142857142857125</v>
      </c>
      <c r="P7" s="35">
        <v>1.0009453114816695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>
        <v>-137.76708056482732</v>
      </c>
      <c r="AR7" s="21">
        <v>16.10755561128132</v>
      </c>
      <c r="AS7">
        <v>14.406779661016934</v>
      </c>
      <c r="AT7">
        <v>137.76708056482732</v>
      </c>
      <c r="AU7">
        <v>-16.10755561128132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13</v>
      </c>
      <c r="D8" s="4">
        <v>0</v>
      </c>
      <c r="E8" s="4">
        <v>3</v>
      </c>
      <c r="F8" s="4">
        <v>16</v>
      </c>
      <c r="G8" s="4">
        <v>57.5</v>
      </c>
      <c r="H8" s="4">
        <v>51.79</v>
      </c>
      <c r="I8" s="34">
        <v>10508.746411182477</v>
      </c>
      <c r="J8" s="35">
        <v>14.502940352842341</v>
      </c>
      <c r="K8" s="35">
        <v>11.410002203128442</v>
      </c>
      <c r="L8" s="35">
        <v>4.6773833132393374</v>
      </c>
      <c r="M8" s="35">
        <v>4.2184406987434873</v>
      </c>
      <c r="N8" s="4">
        <v>3.5710000000000002</v>
      </c>
      <c r="O8" s="4">
        <v>45.755102040816325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4" si="6">IF(ISERROR((IF((G8/H8-1)&gt;($S$5/100),(G8/H8-1)+A8,"")))=TRUE," ",((IF((G8/H8-1)&gt;($S$5/100),(G8/H8-1)+A8,""))))</f>
        <v/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-0.57762162712343912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14</v>
      </c>
      <c r="AC8" s="1" t="str">
        <f t="shared" si="1"/>
        <v xml:space="preserve"> 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33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5.7966147189660973</v>
      </c>
      <c r="AR8" s="21">
        <v>57.762162712343908</v>
      </c>
      <c r="AS8">
        <v>11.025294458389645</v>
      </c>
      <c r="AT8">
        <v>-5.7966147189660973</v>
      </c>
      <c r="AU8">
        <v>-57.762162712343908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10</v>
      </c>
      <c r="D9" s="4">
        <v>5</v>
      </c>
      <c r="E9" s="4">
        <v>7</v>
      </c>
      <c r="F9" s="4">
        <v>22</v>
      </c>
      <c r="G9" s="4">
        <v>5</v>
      </c>
      <c r="H9" s="4">
        <v>2.79</v>
      </c>
      <c r="I9" s="34">
        <v>2329.1261143499842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-0.16200000000000001</v>
      </c>
      <c r="O9" s="4">
        <v>34.939759036144572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0.79211469546050184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79.211469534050181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4</v>
      </c>
      <c r="F10" s="4">
        <v>7</v>
      </c>
      <c r="G10" s="4">
        <v>50.5</v>
      </c>
      <c r="H10" s="4">
        <v>50.66</v>
      </c>
      <c r="I10" s="34">
        <v>4454.5893753301307</v>
      </c>
      <c r="J10" s="35">
        <v>15.801621958827198</v>
      </c>
      <c r="K10" s="35">
        <v>16.808228268082281</v>
      </c>
      <c r="L10" s="35">
        <v>8.8304916439953356</v>
      </c>
      <c r="M10" s="35">
        <v>9.220190727401846</v>
      </c>
      <c r="N10" s="4">
        <v>3.206</v>
      </c>
      <c r="O10" s="4">
        <v>3.6534109279017133</v>
      </c>
      <c r="P10" s="35">
        <v>3.4011054086063961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3.4011054087363961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-2.6389301229463813</v>
      </c>
      <c r="AR10" s="21">
        <v>20.258647998046452</v>
      </c>
      <c r="AS10">
        <v>-0.31583103039872773</v>
      </c>
      <c r="AT10">
        <v>2.6389301229463813</v>
      </c>
      <c r="AU10">
        <v>-20.258647998046452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6</v>
      </c>
      <c r="D11" s="4">
        <v>0</v>
      </c>
      <c r="E11" s="4">
        <v>2</v>
      </c>
      <c r="F11" s="4">
        <v>8</v>
      </c>
      <c r="G11" s="4">
        <v>23.924999237060547</v>
      </c>
      <c r="H11" s="4">
        <v>22.36</v>
      </c>
      <c r="I11" s="34">
        <v>625.28243455786833</v>
      </c>
      <c r="J11" s="35">
        <v>11.906283280085196</v>
      </c>
      <c r="K11" s="35">
        <v>12.185286103542234</v>
      </c>
      <c r="L11" s="35">
        <v>11.430433195544726</v>
      </c>
      <c r="M11" s="35">
        <v>10.914959962317475</v>
      </c>
      <c r="N11" s="4">
        <v>1.8780000000000001</v>
      </c>
      <c r="O11" s="4">
        <v>40.044742729306499</v>
      </c>
      <c r="P11" s="35">
        <v>7.4373881932021471</v>
      </c>
      <c r="Q11" s="36">
        <f t="shared" si="4"/>
        <v>75.000000000140005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54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7.4373881933421471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7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22.663117698116984</v>
      </c>
      <c r="AR11" s="21">
        <v>-3.2194167354820724</v>
      </c>
      <c r="AS11">
        <v>6.9991021335444881</v>
      </c>
      <c r="AT11">
        <v>-22.663117698116984</v>
      </c>
      <c r="AU11">
        <v>3.2194167354820724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14</v>
      </c>
      <c r="D12" s="4">
        <v>1</v>
      </c>
      <c r="E12" s="4">
        <v>4</v>
      </c>
      <c r="F12" s="4">
        <v>19</v>
      </c>
      <c r="G12" s="4">
        <v>93.938552856445312</v>
      </c>
      <c r="H12" s="4">
        <v>78.709999999999994</v>
      </c>
      <c r="I12" s="34">
        <v>14465.272089983877</v>
      </c>
      <c r="J12" s="35" t="s">
        <v>1238</v>
      </c>
      <c r="K12" s="35">
        <v>33.805805202026242</v>
      </c>
      <c r="L12" s="35">
        <v>14.86406598318321</v>
      </c>
      <c r="M12" s="35">
        <v>10.60719336795845</v>
      </c>
      <c r="N12" s="4">
        <v>0.95300000000000007</v>
      </c>
      <c r="O12" s="4">
        <v>209.41558441558442</v>
      </c>
      <c r="P12" s="35">
        <v>1.0114483269299022</v>
      </c>
      <c r="Q12" s="36">
        <f t="shared" si="4"/>
        <v>73.68421052646579</v>
      </c>
      <c r="R12" s="36" t="str">
        <f t="shared" si="5"/>
        <v xml:space="preserve"> </v>
      </c>
      <c r="S12" s="37">
        <f t="shared" si="6"/>
        <v>0.19347672301171159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50</v>
      </c>
      <c r="AD12" s="1" t="str">
        <f t="shared" si="14"/>
        <v xml:space="preserve"> </v>
      </c>
      <c r="AE12" s="1">
        <f t="shared" si="23"/>
        <v>55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-34.225903327959962</v>
      </c>
      <c r="AS12">
        <v>19.347672286171157</v>
      </c>
      <c r="AT12" t="e">
        <v>#VALUE!</v>
      </c>
      <c r="AU12">
        <v>34.225903327959962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7</v>
      </c>
      <c r="D13" s="4">
        <v>0</v>
      </c>
      <c r="E13" s="4">
        <v>0</v>
      </c>
      <c r="F13" s="4">
        <v>7</v>
      </c>
      <c r="G13" s="4">
        <v>57.5</v>
      </c>
      <c r="H13" s="4">
        <v>46.67</v>
      </c>
      <c r="I13" s="34">
        <v>656.14839188435394</v>
      </c>
      <c r="J13" s="35">
        <v>21.626506024096386</v>
      </c>
      <c r="K13" s="35">
        <v>14.787705956907478</v>
      </c>
      <c r="L13" s="35">
        <v>10.262368369438038</v>
      </c>
      <c r="M13" s="35">
        <v>8.9181629570420178</v>
      </c>
      <c r="N13" s="4">
        <v>2.1579999999999999</v>
      </c>
      <c r="O13" s="4">
        <v>-36.153846153846153</v>
      </c>
      <c r="P13" s="35">
        <v>5.1424898221555599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0.23205485338476972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42</v>
      </c>
      <c r="AD13" s="1" t="str">
        <f t="shared" si="14"/>
        <v xml:space="preserve"> </v>
      </c>
      <c r="AE13" s="1">
        <f t="shared" si="23"/>
        <v>13</v>
      </c>
      <c r="AF13" s="1" t="str">
        <f t="shared" si="24"/>
        <v xml:space="preserve"> </v>
      </c>
      <c r="AG13" s="38">
        <f t="shared" si="15"/>
        <v>5.14248982231556</v>
      </c>
      <c r="AH13" s="38" t="str">
        <f t="shared" si="16"/>
        <v xml:space="preserve"> </v>
      </c>
      <c r="AI13" s="1">
        <f t="shared" si="25"/>
        <v>31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-40.474278298419449</v>
      </c>
      <c r="AR13" s="21">
        <v>7.3284748445989312</v>
      </c>
      <c r="AS13">
        <v>23.205485322476971</v>
      </c>
      <c r="AT13">
        <v>40.474278298419449</v>
      </c>
      <c r="AU13">
        <v>-7.3284748445989312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5</v>
      </c>
      <c r="F14" s="4">
        <v>13</v>
      </c>
      <c r="G14" s="4">
        <v>10.375</v>
      </c>
      <c r="H14" s="4">
        <v>7.29</v>
      </c>
      <c r="I14" s="34">
        <v>2184.4351653205222</v>
      </c>
      <c r="J14" s="35">
        <v>27.115432140734391</v>
      </c>
      <c r="K14" s="35">
        <v>23.469659752064221</v>
      </c>
      <c r="L14" s="35">
        <v>6.8817187500000001</v>
      </c>
      <c r="M14" s="35">
        <v>6.7263012145913859</v>
      </c>
      <c r="N14" s="4">
        <v>0.20600000000000002</v>
      </c>
      <c r="O14" s="4">
        <v>312.00000000000006</v>
      </c>
      <c r="P14" s="35">
        <v>0.85932507927035107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0.42318244187096021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-0.37856511353436972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32</v>
      </c>
      <c r="AC14" s="1">
        <f t="shared" si="22"/>
        <v>19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-76.12742236195696</v>
      </c>
      <c r="AR14" s="21">
        <v>37.856511353436971</v>
      </c>
      <c r="AS14">
        <v>42.318244170096023</v>
      </c>
      <c r="AT14">
        <v>76.12742236195696</v>
      </c>
      <c r="AU14">
        <v>-37.856511353436971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42</v>
      </c>
      <c r="H15" s="4">
        <v>42.11</v>
      </c>
      <c r="I15" s="34">
        <v>1295.7681330042556</v>
      </c>
      <c r="J15" s="35">
        <v>30.759678597516434</v>
      </c>
      <c r="K15" s="35">
        <v>28.704839809134285</v>
      </c>
      <c r="L15" s="35">
        <v>21.408509854909045</v>
      </c>
      <c r="M15" s="35">
        <v>18.729213641488162</v>
      </c>
      <c r="N15" s="4">
        <v>1.369</v>
      </c>
      <c r="O15" s="4">
        <v>30.380952380952376</v>
      </c>
      <c r="P15" s="35">
        <v>1.4248397055331274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-99.798508684807331</v>
      </c>
      <c r="AR15" s="21">
        <v>-93.323722959234985</v>
      </c>
      <c r="AS15">
        <v>-0.26122061268106789</v>
      </c>
      <c r="AT15">
        <v>99.798508684807331</v>
      </c>
      <c r="AU15">
        <v>93.323722959234985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6</v>
      </c>
      <c r="D16" s="4">
        <v>0</v>
      </c>
      <c r="E16" s="4">
        <v>8</v>
      </c>
      <c r="F16" s="4">
        <v>14</v>
      </c>
      <c r="G16" s="4">
        <v>22.5</v>
      </c>
      <c r="H16" s="4">
        <v>19.97</v>
      </c>
      <c r="I16" s="34">
        <v>4263.9202742290336</v>
      </c>
      <c r="J16" s="35">
        <v>18.337924701561064</v>
      </c>
      <c r="K16" s="35">
        <v>15.613760750586392</v>
      </c>
      <c r="L16" s="35">
        <v>11.973355471474909</v>
      </c>
      <c r="M16" s="35">
        <v>11.670750784719376</v>
      </c>
      <c r="N16" s="4">
        <v>1.089</v>
      </c>
      <c r="O16" s="4">
        <v>23.749999999999996</v>
      </c>
      <c r="P16" s="35">
        <v>4.8723084626940416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4.8723084628840416</v>
      </c>
      <c r="AH16" s="38" t="str">
        <f t="shared" si="16"/>
        <v xml:space="preserve"> </v>
      </c>
      <c r="AI16" s="1">
        <f t="shared" si="25"/>
        <v>40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-19.113403481466062</v>
      </c>
      <c r="AR16" s="21">
        <v>-8.1221286183577703</v>
      </c>
      <c r="AS16">
        <v>12.669003505257903</v>
      </c>
      <c r="AT16">
        <v>19.113403481466062</v>
      </c>
      <c r="AU16">
        <v>8.1221286183577703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8</v>
      </c>
      <c r="D17" s="4">
        <v>0</v>
      </c>
      <c r="E17" s="4">
        <v>4</v>
      </c>
      <c r="F17" s="4">
        <v>12</v>
      </c>
      <c r="G17" s="4">
        <v>9</v>
      </c>
      <c r="H17" s="4">
        <v>6.77</v>
      </c>
      <c r="I17" s="34">
        <v>1304.9163998252193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-3.6999999999999998E-2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0.32939438720147729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27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32.939438700147726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57</v>
      </c>
      <c r="H18" s="4">
        <v>54.24</v>
      </c>
      <c r="I18" s="34">
        <v>5104.7053315188969</v>
      </c>
      <c r="J18" s="35">
        <v>28.103626943005182</v>
      </c>
      <c r="K18" s="35">
        <v>26.985074626865668</v>
      </c>
      <c r="L18" s="35">
        <v>31.873818827708703</v>
      </c>
      <c r="M18" s="35">
        <v>26.971355740124505</v>
      </c>
      <c r="N18" s="4">
        <v>1.93</v>
      </c>
      <c r="O18" s="4">
        <v>15.707434052757796</v>
      </c>
      <c r="P18" s="35">
        <v>2.9996312684365778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53</v>
      </c>
      <c r="AF18" s="1" t="str">
        <f t="shared" si="24"/>
        <v xml:space="preserve"> </v>
      </c>
      <c r="AG18" s="38">
        <f t="shared" si="15"/>
        <v>2.9996312686465778</v>
      </c>
      <c r="AH18" s="38" t="str">
        <f t="shared" si="16"/>
        <v xml:space="preserve"> </v>
      </c>
      <c r="AI18" s="1">
        <f t="shared" si="25"/>
        <v>75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-82.546210099216452</v>
      </c>
      <c r="AR18" s="21">
        <v>-187.8278480128707</v>
      </c>
      <c r="AS18">
        <v>5.0884955752212413</v>
      </c>
      <c r="AT18">
        <v>82.546210099216452</v>
      </c>
      <c r="AU18">
        <v>187.8278480128707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7</v>
      </c>
      <c r="D19" s="4">
        <v>0</v>
      </c>
      <c r="E19" s="4">
        <v>6</v>
      </c>
      <c r="F19" s="4">
        <v>13</v>
      </c>
      <c r="G19" s="4">
        <v>19.541999816894531</v>
      </c>
      <c r="H19" s="4">
        <v>19.059999999999999</v>
      </c>
      <c r="I19" s="34">
        <v>7655.8859941046221</v>
      </c>
      <c r="J19" s="35">
        <v>23.593288023759257</v>
      </c>
      <c r="K19" s="35">
        <v>21.540184788653363</v>
      </c>
      <c r="L19" s="35">
        <v>15.807316344179801</v>
      </c>
      <c r="M19" s="35">
        <v>14.342366763024733</v>
      </c>
      <c r="N19" s="4">
        <v>0.61899999999999999</v>
      </c>
      <c r="O19" s="4">
        <v>-6.2121212121212173</v>
      </c>
      <c r="P19" s="35">
        <v>4.1768676711779955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4.1768676713979955</v>
      </c>
      <c r="AH19" s="38" t="str">
        <f t="shared" si="16"/>
        <v xml:space="preserve"> </v>
      </c>
      <c r="AI19" s="1">
        <f t="shared" si="25"/>
        <v>52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-53.249447882684642</v>
      </c>
      <c r="AR19" s="21">
        <v>-42.743669053195113</v>
      </c>
      <c r="AS19">
        <v>2.5288552827624988</v>
      </c>
      <c r="AT19">
        <v>53.249447882684642</v>
      </c>
      <c r="AU19">
        <v>42.743669053195113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1</v>
      </c>
      <c r="F20" s="4">
        <v>11</v>
      </c>
      <c r="G20" s="4">
        <v>26</v>
      </c>
      <c r="H20" s="4">
        <v>17.53</v>
      </c>
      <c r="I20" s="34">
        <v>813.56893418364928</v>
      </c>
      <c r="J20" s="35">
        <v>15.060137457044675</v>
      </c>
      <c r="K20" s="35">
        <v>13.443251533742332</v>
      </c>
      <c r="L20" s="35">
        <v>5.96724562210541</v>
      </c>
      <c r="M20" s="35">
        <v>5.5128649469393149</v>
      </c>
      <c r="N20" s="4">
        <v>1.1639999999999999</v>
      </c>
      <c r="O20" s="4">
        <v>23.829787234042538</v>
      </c>
      <c r="P20" s="35">
        <v>3.4398174557900738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0.48317170587746139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-0.46114412105469949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25</v>
      </c>
      <c r="AC20" s="1">
        <f t="shared" si="22"/>
        <v>15</v>
      </c>
      <c r="AD20" s="1" t="str">
        <f t="shared" si="14"/>
        <v xml:space="preserve"> </v>
      </c>
      <c r="AE20" s="1">
        <f t="shared" si="23"/>
        <v>18</v>
      </c>
      <c r="AF20" s="1" t="str">
        <f t="shared" si="24"/>
        <v xml:space="preserve"> </v>
      </c>
      <c r="AG20" s="38">
        <f t="shared" si="15"/>
        <v>3.4398174560200738</v>
      </c>
      <c r="AH20" s="38" t="str">
        <f t="shared" si="16"/>
        <v xml:space="preserve"> </v>
      </c>
      <c r="AI20" s="1">
        <f t="shared" si="25"/>
        <v>67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2.1773587468926991</v>
      </c>
      <c r="AR20" s="21">
        <v>46.114412105469945</v>
      </c>
      <c r="AS20">
        <v>48.317170564746135</v>
      </c>
      <c r="AT20">
        <v>-2.1773587468926991</v>
      </c>
      <c r="AU20">
        <v>-46.114412105469945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15</v>
      </c>
      <c r="D21" s="4">
        <v>0</v>
      </c>
      <c r="E21" s="4">
        <v>3</v>
      </c>
      <c r="F21" s="4">
        <v>18</v>
      </c>
      <c r="G21" s="4">
        <v>9.5</v>
      </c>
      <c r="H21" s="4">
        <v>7.71</v>
      </c>
      <c r="I21" s="34">
        <v>2092.1955467950893</v>
      </c>
      <c r="J21" s="35" t="s">
        <v>1238</v>
      </c>
      <c r="K21" s="35">
        <v>24.95145631067961</v>
      </c>
      <c r="L21" s="35">
        <v>6.2565316718587738</v>
      </c>
      <c r="M21" s="35">
        <v>4.6525405405405404</v>
      </c>
      <c r="N21" s="4">
        <v>0.04</v>
      </c>
      <c r="O21" s="4">
        <v>-93.333333333333329</v>
      </c>
      <c r="P21" s="35">
        <v>7.782101167315175</v>
      </c>
      <c r="Q21" s="36">
        <f t="shared" si="4"/>
        <v>83.333333333573322</v>
      </c>
      <c r="R21" s="36" t="str">
        <f t="shared" si="5"/>
        <v xml:space="preserve"> </v>
      </c>
      <c r="S21" s="37">
        <f t="shared" si="6"/>
        <v>0.23216601839823611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-0.43502093148311582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29</v>
      </c>
      <c r="AC21" s="1">
        <f t="shared" si="22"/>
        <v>41</v>
      </c>
      <c r="AD21" s="1" t="str">
        <f t="shared" si="14"/>
        <v xml:space="preserve"> </v>
      </c>
      <c r="AE21" s="1">
        <f t="shared" si="23"/>
        <v>28</v>
      </c>
      <c r="AF21" s="1" t="str">
        <f t="shared" si="24"/>
        <v xml:space="preserve"> </v>
      </c>
      <c r="AG21" s="38">
        <f t="shared" si="15"/>
        <v>7.782101167555175</v>
      </c>
      <c r="AH21" s="38" t="str">
        <f t="shared" si="16"/>
        <v xml:space="preserve"> </v>
      </c>
      <c r="AI21" s="1">
        <f t="shared" si="25"/>
        <v>5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-93.333333333093336</v>
      </c>
      <c r="AM21" s="1" t="str">
        <f t="shared" si="27"/>
        <v xml:space="preserve"> </v>
      </c>
      <c r="AN21" s="1">
        <f t="shared" si="28"/>
        <v>15</v>
      </c>
      <c r="AO21" t="s">
        <v>1189</v>
      </c>
      <c r="AP21" t="s">
        <v>1295</v>
      </c>
      <c r="AQ21" s="22" t="e">
        <v>#VALUE!</v>
      </c>
      <c r="AR21" s="21">
        <v>43.50209314831158</v>
      </c>
      <c r="AS21">
        <v>23.216601815823612</v>
      </c>
      <c r="AT21" t="e">
        <v>#VALUE!</v>
      </c>
      <c r="AU21">
        <v>-43.50209314831158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5</v>
      </c>
      <c r="D22" s="4">
        <v>0</v>
      </c>
      <c r="E22" s="4">
        <v>6</v>
      </c>
      <c r="F22" s="4">
        <v>11</v>
      </c>
      <c r="G22" s="4">
        <v>7.1500000953674316</v>
      </c>
      <c r="H22" s="4">
        <v>6.64</v>
      </c>
      <c r="I22" s="34">
        <v>1499.2688463420532</v>
      </c>
      <c r="J22" s="35">
        <v>14.704430290675376</v>
      </c>
      <c r="K22" s="35">
        <v>10.134926056919682</v>
      </c>
      <c r="L22" s="35">
        <v>8.0690932337959627</v>
      </c>
      <c r="M22" s="35">
        <v>6.0520024870620182</v>
      </c>
      <c r="N22" s="4">
        <v>0.34600000000000003</v>
      </c>
      <c r="O22" s="4">
        <v>652.17391304347836</v>
      </c>
      <c r="P22" s="35">
        <v>0.45206775866359111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4.4878432710978018</v>
      </c>
      <c r="AR22" s="21">
        <v>27.134249163777881</v>
      </c>
      <c r="AS22">
        <v>7.6807243278227633</v>
      </c>
      <c r="AT22">
        <v>-4.4878432710978018</v>
      </c>
      <c r="AU22">
        <v>-27.134249163777881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2</v>
      </c>
      <c r="D23" s="4">
        <v>0</v>
      </c>
      <c r="E23" s="4">
        <v>2</v>
      </c>
      <c r="F23" s="4">
        <v>4</v>
      </c>
      <c r="G23" s="4">
        <v>24.5</v>
      </c>
      <c r="H23" s="4">
        <v>21.45</v>
      </c>
      <c r="I23" s="34">
        <v>1515.2931098656152</v>
      </c>
      <c r="J23" s="35">
        <v>23.754152823920265</v>
      </c>
      <c r="K23" s="35">
        <v>22.274143302180686</v>
      </c>
      <c r="L23" s="35">
        <v>14.125557350565428</v>
      </c>
      <c r="M23" s="35">
        <v>11.673858477970626</v>
      </c>
      <c r="N23" s="4">
        <v>0.96299999999999997</v>
      </c>
      <c r="O23" s="4">
        <v>-1.7346938775510221</v>
      </c>
      <c r="P23" s="35" t="s">
        <v>137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-54.294340047931257</v>
      </c>
      <c r="AR23" s="21">
        <v>-27.557002070338534</v>
      </c>
      <c r="AS23">
        <v>14.219114219114214</v>
      </c>
      <c r="AT23">
        <v>54.294340047931257</v>
      </c>
      <c r="AU23">
        <v>27.557002070338534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10</v>
      </c>
      <c r="D24" s="4">
        <v>0</v>
      </c>
      <c r="E24" s="4">
        <v>1</v>
      </c>
      <c r="F24" s="4">
        <v>11</v>
      </c>
      <c r="G24" s="4">
        <v>48.5</v>
      </c>
      <c r="H24" s="4">
        <v>44.25</v>
      </c>
      <c r="I24" s="34">
        <v>38127.938173854483</v>
      </c>
      <c r="J24" s="35">
        <v>20.229981378262337</v>
      </c>
      <c r="K24" s="35">
        <v>19.932656549069769</v>
      </c>
      <c r="L24" s="35">
        <v>13.034789200448035</v>
      </c>
      <c r="M24" s="35">
        <v>11.841245339900251</v>
      </c>
      <c r="N24" s="4">
        <v>1.7010000000000001</v>
      </c>
      <c r="O24" s="4">
        <v>2.4698795180722843</v>
      </c>
      <c r="P24" s="35">
        <v>0.69900269265902248</v>
      </c>
      <c r="Q24" s="36">
        <f t="shared" si="4"/>
        <v>90.909090909360913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17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-31.403197120030612</v>
      </c>
      <c r="AR24" s="21">
        <v>-17.707117090245038</v>
      </c>
      <c r="AS24">
        <v>9.6045197740112886</v>
      </c>
      <c r="AT24">
        <v>31.403197120030612</v>
      </c>
      <c r="AU24">
        <v>17.707117090245038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27</v>
      </c>
      <c r="H25" s="4">
        <v>24.23</v>
      </c>
      <c r="I25" s="34">
        <v>2004.6050815120975</v>
      </c>
      <c r="J25" s="35">
        <v>30.249687890137327</v>
      </c>
      <c r="K25" s="35">
        <v>27.224719101123597</v>
      </c>
      <c r="L25" s="35">
        <v>19.523767744541718</v>
      </c>
      <c r="M25" s="35">
        <v>17.858724018475748</v>
      </c>
      <c r="N25" s="4">
        <v>0.89</v>
      </c>
      <c r="O25" s="4">
        <v>9.8765432098765373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-96.485880353714109</v>
      </c>
      <c r="AR25" s="21">
        <v>-76.304072172531249</v>
      </c>
      <c r="AS25">
        <v>11.432108955839858</v>
      </c>
      <c r="AT25">
        <v>96.485880353714109</v>
      </c>
      <c r="AU25">
        <v>76.304072172531249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13.25</v>
      </c>
      <c r="H26" s="4">
        <v>12.05</v>
      </c>
      <c r="I26" s="34">
        <v>1304.4674722441164</v>
      </c>
      <c r="J26" s="35">
        <v>8.6690647482014391</v>
      </c>
      <c r="K26" s="35">
        <v>8.546099290780143</v>
      </c>
      <c r="L26" s="35">
        <v>15.439255889520716</v>
      </c>
      <c r="M26" s="35">
        <v>16.969396428571429</v>
      </c>
      <c r="N26" s="4">
        <v>1.3900000000000001</v>
      </c>
      <c r="O26" s="4">
        <v>22.791519434628974</v>
      </c>
      <c r="P26" s="35">
        <v>4.4813278008298756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-0.43690367150893084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13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4.4813278011198756</v>
      </c>
      <c r="AH26" s="38" t="str">
        <f t="shared" si="46"/>
        <v xml:space="preserve"> </v>
      </c>
      <c r="AI26" s="1">
        <f t="shared" si="47"/>
        <v>47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43.690367150893081</v>
      </c>
      <c r="AR26" s="21">
        <v>-39.419999267161558</v>
      </c>
      <c r="AS26">
        <v>9.958506224066376</v>
      </c>
      <c r="AT26">
        <v>-43.690367150893081</v>
      </c>
      <c r="AU26">
        <v>39.419999267161558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6</v>
      </c>
      <c r="D27" s="4">
        <v>0</v>
      </c>
      <c r="E27" s="4">
        <v>2</v>
      </c>
      <c r="F27" s="4">
        <v>8</v>
      </c>
      <c r="G27" s="4">
        <v>42</v>
      </c>
      <c r="H27" s="4">
        <v>34.799999999999997</v>
      </c>
      <c r="I27" s="34">
        <v>934.16145574845268</v>
      </c>
      <c r="J27" s="35">
        <v>19.397993311036789</v>
      </c>
      <c r="K27" s="35">
        <v>15.985300872760678</v>
      </c>
      <c r="L27" s="35">
        <v>8.6466904577191634</v>
      </c>
      <c r="M27" s="35">
        <v>7.5768755948334467</v>
      </c>
      <c r="N27" s="4">
        <v>1.794</v>
      </c>
      <c r="O27" s="4">
        <v>-1.9672131147540999</v>
      </c>
      <c r="P27" s="35">
        <v>1.6379310344827589</v>
      </c>
      <c r="Q27" s="36">
        <f t="shared" si="29"/>
        <v>75.000000000300005</v>
      </c>
      <c r="R27" s="36" t="str">
        <f t="shared" si="30"/>
        <v xml:space="preserve"> </v>
      </c>
      <c r="S27" s="37">
        <f t="shared" si="31"/>
        <v>0.20689655202413812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47</v>
      </c>
      <c r="AD27" s="1" t="str">
        <f t="shared" si="42"/>
        <v xml:space="preserve"> </v>
      </c>
      <c r="AE27" s="1">
        <f t="shared" si="43"/>
        <v>52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-25.999045235015728</v>
      </c>
      <c r="AR27" s="21">
        <v>21.918414598153156</v>
      </c>
      <c r="AS27">
        <v>20.689655172413811</v>
      </c>
      <c r="AT27">
        <v>25.999045235015728</v>
      </c>
      <c r="AU27">
        <v>-21.918414598153156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86.406974792480469</v>
      </c>
      <c r="H28" s="4">
        <v>80.47</v>
      </c>
      <c r="I28" s="34">
        <v>64614.99625718344</v>
      </c>
      <c r="J28" s="35">
        <v>30.675677703333037</v>
      </c>
      <c r="K28" s="35">
        <v>21.188354702302203</v>
      </c>
      <c r="L28" s="35">
        <v>16.623226470951032</v>
      </c>
      <c r="M28" s="35">
        <v>27.548187857726905</v>
      </c>
      <c r="N28" s="4">
        <v>2.0100000000000002</v>
      </c>
      <c r="O28" s="4">
        <v>-56.484087464819218</v>
      </c>
      <c r="P28" s="35">
        <v>1.0866372262644919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38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>
        <f t="shared" si="50"/>
        <v>-56.484087464509216</v>
      </c>
      <c r="AM28" s="1" t="str">
        <f t="shared" si="51"/>
        <v xml:space="preserve"> </v>
      </c>
      <c r="AN28" s="1">
        <f t="shared" si="52"/>
        <v>4</v>
      </c>
      <c r="AO28" t="s">
        <v>960</v>
      </c>
      <c r="AP28" t="s">
        <v>1246</v>
      </c>
      <c r="AQ28" s="22">
        <v>-99.252883562853427</v>
      </c>
      <c r="AR28" s="21">
        <v>-50.111523442714279</v>
      </c>
      <c r="AS28">
        <v>7.3778734838827686</v>
      </c>
      <c r="AT28">
        <v>99.252883562853427</v>
      </c>
      <c r="AU28">
        <v>50.111523442714279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9</v>
      </c>
      <c r="F29" s="4">
        <v>13</v>
      </c>
      <c r="G29" s="4">
        <v>9.4780797958374023</v>
      </c>
      <c r="H29" s="4">
        <v>8.89</v>
      </c>
      <c r="I29" s="34">
        <v>3760.9787494764823</v>
      </c>
      <c r="J29" s="35" t="s">
        <v>1238</v>
      </c>
      <c r="K29" s="35" t="s">
        <v>1238</v>
      </c>
      <c r="L29" s="35">
        <v>22.400116635972992</v>
      </c>
      <c r="M29" s="35">
        <v>30.094672164948456</v>
      </c>
      <c r="N29" s="4">
        <v>8.1000000000000003E-2</v>
      </c>
      <c r="O29" s="4">
        <v>-66.249999999999986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-66.249999999679986</v>
      </c>
      <c r="AM29" s="1" t="str">
        <f t="shared" si="51"/>
        <v xml:space="preserve"> </v>
      </c>
      <c r="AN29" s="1">
        <f t="shared" si="52"/>
        <v>8</v>
      </c>
      <c r="AO29" t="s">
        <v>1064</v>
      </c>
      <c r="AP29" t="s">
        <v>1293</v>
      </c>
      <c r="AQ29" s="22" t="e">
        <v>#VALUE!</v>
      </c>
      <c r="AR29" s="21">
        <v>-102.27815817803875</v>
      </c>
      <c r="AS29">
        <v>6.6150708193183583</v>
      </c>
      <c r="AT29" t="e">
        <v>#VALUE!</v>
      </c>
      <c r="AU29">
        <v>102.27815817803875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13</v>
      </c>
      <c r="D30" s="4">
        <v>0</v>
      </c>
      <c r="E30" s="4">
        <v>5</v>
      </c>
      <c r="F30" s="4">
        <v>18</v>
      </c>
      <c r="G30" s="4">
        <v>2.25</v>
      </c>
      <c r="H30" s="4">
        <v>1.22</v>
      </c>
      <c r="I30" s="34">
        <v>2317.0457814994911</v>
      </c>
      <c r="J30" s="35" t="s">
        <v>1238</v>
      </c>
      <c r="K30" s="35" t="s">
        <v>1238</v>
      </c>
      <c r="L30" s="35">
        <v>10.272016662441045</v>
      </c>
      <c r="M30" s="35">
        <v>7.7793911525546067</v>
      </c>
      <c r="N30" s="4">
        <v>-0.159</v>
      </c>
      <c r="O30" s="4" t="s">
        <v>132</v>
      </c>
      <c r="P30" s="35">
        <v>0</v>
      </c>
      <c r="Q30" s="36">
        <f t="shared" si="29"/>
        <v>72.222222222552233</v>
      </c>
      <c r="R30" s="36" t="str">
        <f t="shared" si="30"/>
        <v xml:space="preserve"> </v>
      </c>
      <c r="S30" s="37">
        <f t="shared" si="31"/>
        <v>0.84426229541196718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4</v>
      </c>
      <c r="AD30" s="1" t="str">
        <f t="shared" si="42"/>
        <v xml:space="preserve"> </v>
      </c>
      <c r="AE30" s="1">
        <f t="shared" si="43"/>
        <v>58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7.2413485599493228</v>
      </c>
      <c r="AS30">
        <v>84.426229508196712</v>
      </c>
      <c r="AT30" t="e">
        <v>#VALUE!</v>
      </c>
      <c r="AU30">
        <v>-7.2413485599493228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4</v>
      </c>
      <c r="D31" s="4">
        <v>0</v>
      </c>
      <c r="E31" s="4">
        <v>3</v>
      </c>
      <c r="F31" s="4">
        <v>7</v>
      </c>
      <c r="G31" s="4">
        <v>62.70355224609375</v>
      </c>
      <c r="H31" s="4">
        <v>54.46</v>
      </c>
      <c r="I31" s="34">
        <v>6016.7763094402681</v>
      </c>
      <c r="J31" s="35">
        <v>36.604038876036064</v>
      </c>
      <c r="K31" s="35">
        <v>2.6912998593151318</v>
      </c>
      <c r="L31" s="35">
        <v>22.731166734610682</v>
      </c>
      <c r="M31" s="35">
        <v>18.105864077468141</v>
      </c>
      <c r="N31" s="4">
        <v>1.1400000000000001</v>
      </c>
      <c r="O31" s="4">
        <v>-65.030674846625772</v>
      </c>
      <c r="P31" s="35">
        <v>0.59910942165894499</v>
      </c>
      <c r="Q31" s="36" t="str">
        <f t="shared" si="29"/>
        <v xml:space="preserve"> </v>
      </c>
      <c r="R31" s="36" t="str">
        <f t="shared" si="30"/>
        <v xml:space="preserve"> </v>
      </c>
      <c r="S31" s="37">
        <f t="shared" si="31"/>
        <v>0.15136893618454181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62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>
        <f t="shared" si="50"/>
        <v>-65.030674846285777</v>
      </c>
      <c r="AM31" s="1" t="str">
        <f t="shared" si="51"/>
        <v xml:space="preserve"> </v>
      </c>
      <c r="AN31" s="1">
        <f t="shared" si="52"/>
        <v>7</v>
      </c>
      <c r="AO31" t="s">
        <v>1146</v>
      </c>
      <c r="AP31" t="s">
        <v>1244</v>
      </c>
      <c r="AQ31" s="22">
        <v>-137.7603639806305</v>
      </c>
      <c r="AR31" s="21">
        <v>-105.2676160145908</v>
      </c>
      <c r="AS31">
        <v>15.136893584454182</v>
      </c>
      <c r="AT31">
        <v>137.7603639806305</v>
      </c>
      <c r="AU31">
        <v>105.2676160145908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1</v>
      </c>
      <c r="E32" s="4">
        <v>1</v>
      </c>
      <c r="F32" s="4">
        <v>11</v>
      </c>
      <c r="G32" s="4">
        <v>23.491800308227539</v>
      </c>
      <c r="H32" s="4">
        <v>19.260000000000002</v>
      </c>
      <c r="I32" s="34">
        <v>1989.3573527964779</v>
      </c>
      <c r="J32" s="35" t="s">
        <v>1238</v>
      </c>
      <c r="K32" s="35">
        <v>38.034768693271452</v>
      </c>
      <c r="L32" s="35">
        <v>10.354743149326678</v>
      </c>
      <c r="M32" s="35">
        <v>9.550180078784468</v>
      </c>
      <c r="N32" s="4">
        <v>0.28000000000000003</v>
      </c>
      <c r="O32" s="4">
        <v>45.833333333333343</v>
      </c>
      <c r="P32" s="35">
        <v>1.6533976700447055</v>
      </c>
      <c r="Q32" s="36">
        <f t="shared" si="29"/>
        <v>81.818181818531812</v>
      </c>
      <c r="R32" s="36" t="str">
        <f t="shared" si="30"/>
        <v xml:space="preserve"> </v>
      </c>
      <c r="S32" s="37">
        <f t="shared" si="31"/>
        <v>0.2197196425217309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44</v>
      </c>
      <c r="AD32" s="1" t="str">
        <f t="shared" si="42"/>
        <v xml:space="preserve"> </v>
      </c>
      <c r="AE32" s="1">
        <f t="shared" si="43"/>
        <v>32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6.4943095301215781</v>
      </c>
      <c r="AS32">
        <v>21.971964217173088</v>
      </c>
      <c r="AT32" t="e">
        <v>#VALUE!</v>
      </c>
      <c r="AU32">
        <v>-6.4943095301215781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8</v>
      </c>
      <c r="D33" s="4">
        <v>3</v>
      </c>
      <c r="E33" s="4">
        <v>8</v>
      </c>
      <c r="F33" s="4">
        <v>19</v>
      </c>
      <c r="G33" s="4">
        <v>65</v>
      </c>
      <c r="H33" s="4">
        <v>61.55</v>
      </c>
      <c r="I33" s="34">
        <v>42622.448511502822</v>
      </c>
      <c r="J33" s="35">
        <v>17.505688282138792</v>
      </c>
      <c r="K33" s="35">
        <v>16.626148028092921</v>
      </c>
      <c r="L33" s="35">
        <v>8.5382343438062502</v>
      </c>
      <c r="M33" s="35">
        <v>8.3305618464797941</v>
      </c>
      <c r="N33" s="4">
        <v>3.516</v>
      </c>
      <c r="O33" s="4">
        <v>0.17094017094016475</v>
      </c>
      <c r="P33" s="35">
        <v>5.3842404549147034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5.3842404552747034</v>
      </c>
      <c r="AH33" s="38" t="str">
        <f t="shared" si="46"/>
        <v xml:space="preserve"> </v>
      </c>
      <c r="AI33" s="1">
        <f t="shared" si="47"/>
        <v>27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-13.707638432699287</v>
      </c>
      <c r="AR33" s="21">
        <v>22.897798023783199</v>
      </c>
      <c r="AS33">
        <v>5.6051990251827721</v>
      </c>
      <c r="AT33">
        <v>13.707638432699287</v>
      </c>
      <c r="AU33">
        <v>-22.897798023783199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52.625</v>
      </c>
      <c r="H34" s="4">
        <v>48.21</v>
      </c>
      <c r="I34" s="34">
        <v>1867.3895224206133</v>
      </c>
      <c r="J34" s="35">
        <v>11.933168316831683</v>
      </c>
      <c r="K34" s="35">
        <v>18.261363636363637</v>
      </c>
      <c r="L34" s="35">
        <v>24.247109375000001</v>
      </c>
      <c r="M34" s="35">
        <v>22.959838990426459</v>
      </c>
      <c r="N34" s="4">
        <v>4.04</v>
      </c>
      <c r="O34" s="4">
        <v>5.7038199895342743</v>
      </c>
      <c r="P34" s="35">
        <v>2.0950010371292263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2.0950010374992263</v>
      </c>
      <c r="AH34" s="38" t="str">
        <f t="shared" si="46"/>
        <v xml:space="preserve"> </v>
      </c>
      <c r="AI34" s="1">
        <f t="shared" si="47"/>
        <v>90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22.488486801670682</v>
      </c>
      <c r="AR34" s="21">
        <v>-118.95692353851052</v>
      </c>
      <c r="AS34">
        <v>9.1578510682430938</v>
      </c>
      <c r="AT34">
        <v>-22.488486801670682</v>
      </c>
      <c r="AU34">
        <v>118.95692353851052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2</v>
      </c>
      <c r="E35" s="4">
        <v>10</v>
      </c>
      <c r="F35" s="4">
        <v>14</v>
      </c>
      <c r="G35" s="4">
        <v>60.025398254394531</v>
      </c>
      <c r="H35" s="4">
        <v>60.3</v>
      </c>
      <c r="I35" s="34">
        <v>14258.544553951457</v>
      </c>
      <c r="J35" s="35" t="s">
        <v>1238</v>
      </c>
      <c r="K35" s="35" t="s">
        <v>1238</v>
      </c>
      <c r="L35" s="35">
        <v>20.191148205431578</v>
      </c>
      <c r="M35" s="35">
        <v>18.764193851079099</v>
      </c>
      <c r="N35" s="4">
        <v>0.67300000000000004</v>
      </c>
      <c r="O35" s="4">
        <v>111.63522012578618</v>
      </c>
      <c r="P35" s="35">
        <v>4.6944640501221615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4.6944640505021615</v>
      </c>
      <c r="AH35" s="38" t="str">
        <f t="shared" si="46"/>
        <v xml:space="preserve"> </v>
      </c>
      <c r="AI35" s="1">
        <f t="shared" si="47"/>
        <v>44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-82.330669829438847</v>
      </c>
      <c r="AS35">
        <v>-0.45539261294438305</v>
      </c>
      <c r="AT35" t="e">
        <v>#VALUE!</v>
      </c>
      <c r="AU35">
        <v>82.330669829438847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12</v>
      </c>
      <c r="D36" s="4">
        <v>2</v>
      </c>
      <c r="E36" s="4">
        <v>5</v>
      </c>
      <c r="F36" s="4">
        <v>19</v>
      </c>
      <c r="G36" s="4">
        <v>44.954353332519531</v>
      </c>
      <c r="H36" s="4">
        <v>38.78</v>
      </c>
      <c r="I36" s="34">
        <v>10472.211302409141</v>
      </c>
      <c r="J36" s="35">
        <v>6.6938947875975856</v>
      </c>
      <c r="K36" s="35">
        <v>6.5652229257944512</v>
      </c>
      <c r="L36" s="35">
        <v>9.4127308662741811</v>
      </c>
      <c r="M36" s="35">
        <v>9.3125460938360263</v>
      </c>
      <c r="N36" s="4">
        <v>4.4390000000000001</v>
      </c>
      <c r="O36" s="4">
        <v>10.698254364089783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0.1592148877680177</v>
      </c>
      <c r="T36" s="37" t="str">
        <f t="shared" si="32"/>
        <v/>
      </c>
      <c r="U36" s="37" t="str">
        <f t="shared" si="33"/>
        <v/>
      </c>
      <c r="V36" s="37">
        <f t="shared" si="34"/>
        <v>-0.56520020467216836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7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57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56.520020467216838</v>
      </c>
      <c r="AR36" s="21">
        <v>15.000895129365333</v>
      </c>
      <c r="AS36">
        <v>15.92148873780177</v>
      </c>
      <c r="AT36">
        <v>-56.520020467216838</v>
      </c>
      <c r="AU36">
        <v>-15.000895129365333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10</v>
      </c>
      <c r="D37" s="4">
        <v>1</v>
      </c>
      <c r="E37" s="4">
        <v>2</v>
      </c>
      <c r="F37" s="4">
        <v>13</v>
      </c>
      <c r="G37" s="4">
        <v>72.347000122070312</v>
      </c>
      <c r="H37" s="4">
        <v>69.58</v>
      </c>
      <c r="I37" s="34">
        <v>21107.949206549503</v>
      </c>
      <c r="J37" s="35" t="s">
        <v>1238</v>
      </c>
      <c r="K37" s="35" t="s">
        <v>1238</v>
      </c>
      <c r="L37" s="35">
        <v>23.786886450760079</v>
      </c>
      <c r="M37" s="35">
        <v>20.722956872228941</v>
      </c>
      <c r="N37" s="4">
        <v>0.66300000000000003</v>
      </c>
      <c r="O37" s="4">
        <v>-4.3290043290043325</v>
      </c>
      <c r="P37" s="35">
        <v>4.0477230851079371</v>
      </c>
      <c r="Q37" s="36">
        <f t="shared" si="29"/>
        <v>76.923076923476913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46</v>
      </c>
      <c r="AF37" s="1" t="str">
        <f t="shared" si="44"/>
        <v xml:space="preserve"> </v>
      </c>
      <c r="AG37" s="38">
        <f t="shared" si="45"/>
        <v>4.0477230855079371</v>
      </c>
      <c r="AH37" s="38" t="str">
        <f t="shared" si="46"/>
        <v xml:space="preserve"> </v>
      </c>
      <c r="AI37" s="1">
        <f t="shared" si="47"/>
        <v>55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-114.8010056484643</v>
      </c>
      <c r="AS37">
        <v>3.9767176229811962</v>
      </c>
      <c r="AT37" t="e">
        <v>#VALUE!</v>
      </c>
      <c r="AU37">
        <v>114.8010056484643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0</v>
      </c>
      <c r="E38" s="4">
        <v>3</v>
      </c>
      <c r="F38" s="4">
        <v>17</v>
      </c>
      <c r="G38" s="4">
        <v>4.5</v>
      </c>
      <c r="H38" s="4">
        <v>2.2000000000000002</v>
      </c>
      <c r="I38" s="34">
        <v>448.28558721530447</v>
      </c>
      <c r="J38" s="35" t="s">
        <v>1238</v>
      </c>
      <c r="K38" s="35">
        <v>8.6956521739130448</v>
      </c>
      <c r="L38" s="35">
        <v>4.2832053422370615</v>
      </c>
      <c r="M38" s="35">
        <v>3.5676403269451646</v>
      </c>
      <c r="N38" s="4">
        <v>-9.2999999999999999E-2</v>
      </c>
      <c r="O38" s="4" t="s">
        <v>132</v>
      </c>
      <c r="P38" s="35">
        <v>5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1.0454545458645454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-0.61321679623101866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10</v>
      </c>
      <c r="AC38" s="1">
        <f t="shared" si="41"/>
        <v>2</v>
      </c>
      <c r="AD38" s="1" t="str">
        <f t="shared" si="42"/>
        <v xml:space="preserve"> </v>
      </c>
      <c r="AE38" s="1">
        <f t="shared" si="43"/>
        <v>30</v>
      </c>
      <c r="AF38" s="1" t="str">
        <f t="shared" si="44"/>
        <v xml:space="preserve"> </v>
      </c>
      <c r="AG38" s="38">
        <f t="shared" si="45"/>
        <v>5.00000000041</v>
      </c>
      <c r="AH38" s="38" t="str">
        <f t="shared" si="46"/>
        <v xml:space="preserve"> </v>
      </c>
      <c r="AI38" s="1">
        <f t="shared" si="47"/>
        <v>38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61.321679623101865</v>
      </c>
      <c r="AS38">
        <v>104.54545454545455</v>
      </c>
      <c r="AT38" t="e">
        <v>#VALUE!</v>
      </c>
      <c r="AU38">
        <v>-61.321679623101865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27</v>
      </c>
      <c r="H39" s="4">
        <v>26.16</v>
      </c>
      <c r="I39" s="34">
        <v>1930.832210034541</v>
      </c>
      <c r="J39" s="35" t="s">
        <v>1238</v>
      </c>
      <c r="K39" s="35" t="s">
        <v>1238</v>
      </c>
      <c r="L39" s="35">
        <v>12.289490486257929</v>
      </c>
      <c r="M39" s="35">
        <v>11.901984029484028</v>
      </c>
      <c r="N39" s="4">
        <v>7.2999999999999995E-2</v>
      </c>
      <c r="O39" s="4" t="s">
        <v>132</v>
      </c>
      <c r="P39" s="35">
        <v>2.6414373088685017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22</v>
      </c>
      <c r="AF39" s="1" t="str">
        <f t="shared" si="44"/>
        <v xml:space="preserve"> </v>
      </c>
      <c r="AG39" s="38">
        <f t="shared" si="45"/>
        <v>2.6414373092885017</v>
      </c>
      <c r="AH39" s="38" t="str">
        <f t="shared" si="46"/>
        <v xml:space="preserve"> </v>
      </c>
      <c r="AI39" s="1">
        <f t="shared" si="47"/>
        <v>80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-10.97689984857546</v>
      </c>
      <c r="AS39">
        <v>3.2110091743119185</v>
      </c>
      <c r="AT39" t="e">
        <v>#VALUE!</v>
      </c>
      <c r="AU39">
        <v>10.97689984857546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6</v>
      </c>
      <c r="D40" s="4">
        <v>1</v>
      </c>
      <c r="E40" s="4">
        <v>9</v>
      </c>
      <c r="F40" s="4">
        <v>16</v>
      </c>
      <c r="G40" s="4">
        <v>105</v>
      </c>
      <c r="H40" s="4">
        <v>103.36</v>
      </c>
      <c r="I40" s="34">
        <v>50620.030533339108</v>
      </c>
      <c r="J40" s="35">
        <v>10.98756245349208</v>
      </c>
      <c r="K40" s="35">
        <v>10.567426643492485</v>
      </c>
      <c r="L40" s="35" t="s">
        <v>1238</v>
      </c>
      <c r="M40" s="35" t="s">
        <v>1238</v>
      </c>
      <c r="N40" s="4">
        <v>9.7810000000000006</v>
      </c>
      <c r="O40" s="4">
        <v>3.7221633085896171</v>
      </c>
      <c r="P40" s="35">
        <v>4.1428018575851393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 t="str">
        <f t="shared" si="34"/>
        <v/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4.1428018580151393</v>
      </c>
      <c r="AH40" s="38" t="str">
        <f t="shared" si="46"/>
        <v xml:space="preserve"> </v>
      </c>
      <c r="AI40" s="1">
        <f t="shared" si="47"/>
        <v>54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28.630639448028859</v>
      </c>
      <c r="AR40" s="21" t="e">
        <v>#VALUE!</v>
      </c>
      <c r="AS40">
        <v>1.5866873065015552</v>
      </c>
      <c r="AT40">
        <v>-28.630639448028859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79</v>
      </c>
      <c r="H41" s="4">
        <v>72.540000000000006</v>
      </c>
      <c r="I41" s="34">
        <v>67587.785266028077</v>
      </c>
      <c r="J41" s="35">
        <v>10.159663865546218</v>
      </c>
      <c r="K41" s="35">
        <v>9.953347969264545</v>
      </c>
      <c r="L41" s="35" t="s">
        <v>1238</v>
      </c>
      <c r="M41" s="35" t="s">
        <v>1238</v>
      </c>
      <c r="N41" s="4">
        <v>7.2880000000000003</v>
      </c>
      <c r="O41" s="4">
        <v>2.0728291316526564</v>
      </c>
      <c r="P41" s="35">
        <v>5.0606561896884479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-0.34008228251157535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22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5.0606561901284479</v>
      </c>
      <c r="AH41" s="38" t="str">
        <f t="shared" si="46"/>
        <v xml:space="preserve"> </v>
      </c>
      <c r="AI41" s="1">
        <f t="shared" si="47"/>
        <v>34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34.008228251157533</v>
      </c>
      <c r="AR41" s="21" t="e">
        <v>#VALUE!</v>
      </c>
      <c r="AS41">
        <v>8.9054314860766315</v>
      </c>
      <c r="AT41">
        <v>-34.008228251157533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28.989400863647461</v>
      </c>
      <c r="H42" s="4">
        <v>25.06</v>
      </c>
      <c r="I42" s="34">
        <v>19285.814157408397</v>
      </c>
      <c r="J42" s="35" t="s">
        <v>1238</v>
      </c>
      <c r="K42" s="35">
        <v>12.152907769099475</v>
      </c>
      <c r="L42" s="35">
        <v>26.307728742514971</v>
      </c>
      <c r="M42" s="35">
        <v>25.033775783475782</v>
      </c>
      <c r="N42" s="4" t="s">
        <v>132</v>
      </c>
      <c r="O42" s="4" t="s">
        <v>132</v>
      </c>
      <c r="P42" s="35">
        <v>7.1608637298285638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0.15679971567934811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58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7.1608637302785638</v>
      </c>
      <c r="AH42" s="38" t="str">
        <f t="shared" si="46"/>
        <v xml:space="preserve"> </v>
      </c>
      <c r="AI42" s="1">
        <f t="shared" si="47"/>
        <v>8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-137.56478603943799</v>
      </c>
      <c r="AS42">
        <v>15.67997152293481</v>
      </c>
      <c r="AT42" t="e">
        <v>#VALUE!</v>
      </c>
      <c r="AU42">
        <v>137.56478603943799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3</v>
      </c>
      <c r="H43" s="4">
        <v>1.77</v>
      </c>
      <c r="I43" s="34">
        <v>757.08502039512041</v>
      </c>
      <c r="J43" s="35">
        <v>7.4058577405857733</v>
      </c>
      <c r="K43" s="35" t="s">
        <v>1238</v>
      </c>
      <c r="L43" s="35">
        <v>2.9551805766312595</v>
      </c>
      <c r="M43" s="35">
        <v>3.4722983622691923</v>
      </c>
      <c r="N43" s="4">
        <v>0.23900000000000002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0.6949152546972881</v>
      </c>
      <c r="T43" s="37" t="str">
        <f t="shared" si="32"/>
        <v/>
      </c>
      <c r="U43" s="37" t="str">
        <f t="shared" si="33"/>
        <v/>
      </c>
      <c r="V43" s="37">
        <f t="shared" si="34"/>
        <v>-0.5189548787351943</v>
      </c>
      <c r="W43" s="37" t="str">
        <f t="shared" si="35"/>
        <v/>
      </c>
      <c r="X43" s="37">
        <f t="shared" si="36"/>
        <v>-0.73314045911506009</v>
      </c>
      <c r="Y43" s="1" t="str">
        <f t="shared" si="37"/>
        <v xml:space="preserve"> </v>
      </c>
      <c r="Z43" s="1">
        <f t="shared" si="38"/>
        <v>9</v>
      </c>
      <c r="AA43" s="1" t="str">
        <f t="shared" si="39"/>
        <v xml:space="preserve"> </v>
      </c>
      <c r="AB43" s="1">
        <f t="shared" si="40"/>
        <v>2</v>
      </c>
      <c r="AC43" s="1">
        <f t="shared" si="41"/>
        <v>7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51.895487873519428</v>
      </c>
      <c r="AR43" s="21">
        <v>73.314045911506014</v>
      </c>
      <c r="AS43">
        <v>69.491525423728802</v>
      </c>
      <c r="AT43">
        <v>-51.895487873519428</v>
      </c>
      <c r="AU43">
        <v>-73.314045911506014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15</v>
      </c>
      <c r="D44" s="4">
        <v>0</v>
      </c>
      <c r="E44" s="4">
        <v>1</v>
      </c>
      <c r="F44" s="4">
        <v>16</v>
      </c>
      <c r="G44" s="4">
        <v>6.5</v>
      </c>
      <c r="H44" s="4">
        <v>5.34</v>
      </c>
      <c r="I44" s="34">
        <v>4197.0070391057588</v>
      </c>
      <c r="J44" s="35">
        <v>18.185069332170986</v>
      </c>
      <c r="K44" s="35">
        <v>11.623978976529751</v>
      </c>
      <c r="L44" s="35">
        <v>6.9835959889859458</v>
      </c>
      <c r="M44" s="35">
        <v>5.1127767308929561</v>
      </c>
      <c r="N44" s="4">
        <v>0.22500000000000001</v>
      </c>
      <c r="O44" s="4">
        <v>40.625</v>
      </c>
      <c r="P44" s="35">
        <v>0.97760296939464097</v>
      </c>
      <c r="Q44" s="36">
        <f t="shared" si="29"/>
        <v>93.750000000469996</v>
      </c>
      <c r="R44" s="36" t="str">
        <f t="shared" si="30"/>
        <v xml:space="preserve"> </v>
      </c>
      <c r="S44" s="37">
        <f t="shared" si="31"/>
        <v>0.21722846488947575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-0.36936536667713837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34</v>
      </c>
      <c r="AC44" s="1">
        <f t="shared" si="41"/>
        <v>45</v>
      </c>
      <c r="AD44" s="1" t="str">
        <f t="shared" si="42"/>
        <v xml:space="preserve"> </v>
      </c>
      <c r="AE44" s="1">
        <f t="shared" si="43"/>
        <v>15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-18.120536317663237</v>
      </c>
      <c r="AR44" s="21">
        <v>36.936536667713838</v>
      </c>
      <c r="AS44">
        <v>21.722846441947574</v>
      </c>
      <c r="AT44">
        <v>18.120536317663237</v>
      </c>
      <c r="AU44">
        <v>-36.936536667713838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2</v>
      </c>
      <c r="F45" s="4">
        <v>12</v>
      </c>
      <c r="G45" s="4">
        <v>215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4.9850000000000003</v>
      </c>
      <c r="O45" s="4">
        <v>14.624051506093357</v>
      </c>
      <c r="P45" s="35" t="s">
        <v>137</v>
      </c>
      <c r="Q45" s="36">
        <f t="shared" si="29"/>
        <v>83.333333333813329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27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5</v>
      </c>
      <c r="D46" s="4">
        <v>0</v>
      </c>
      <c r="E46" s="4">
        <v>6</v>
      </c>
      <c r="F46" s="4">
        <v>11</v>
      </c>
      <c r="G46" s="4">
        <v>38</v>
      </c>
      <c r="H46" s="4">
        <v>38.840000000000003</v>
      </c>
      <c r="I46" s="34">
        <v>7911.3731475957711</v>
      </c>
      <c r="J46" s="35">
        <v>32.25913621262459</v>
      </c>
      <c r="K46" s="35">
        <v>28.749074759437455</v>
      </c>
      <c r="L46" s="35">
        <v>18.551789207724237</v>
      </c>
      <c r="M46" s="35">
        <v>14.328443605886854</v>
      </c>
      <c r="N46" s="4">
        <v>1.351</v>
      </c>
      <c r="O46" s="4">
        <v>6.5457413249211323</v>
      </c>
      <c r="P46" s="35">
        <v>1.1148300720906281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-109.53818767348432</v>
      </c>
      <c r="AR46" s="21">
        <v>-67.52688447252244</v>
      </c>
      <c r="AS46">
        <v>-2.1627188465499603</v>
      </c>
      <c r="AT46">
        <v>109.53818767348432</v>
      </c>
      <c r="AU46">
        <v>67.52688447252244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59</v>
      </c>
      <c r="H47" s="4">
        <v>55.75</v>
      </c>
      <c r="I47" s="34">
        <v>7240.1752529456153</v>
      </c>
      <c r="J47" s="35">
        <v>10.440074906367041</v>
      </c>
      <c r="K47" s="35">
        <v>15.232240437158469</v>
      </c>
      <c r="L47" s="35">
        <v>30.022504259196786</v>
      </c>
      <c r="M47" s="35">
        <v>26.598866541353384</v>
      </c>
      <c r="N47" s="4">
        <v>5.34</v>
      </c>
      <c r="O47" s="4">
        <v>239.04761904761904</v>
      </c>
      <c r="P47" s="35">
        <v>2.5112107623318387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-0.32186827302602805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24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2.5112107628318387</v>
      </c>
      <c r="AH47" s="38" t="str">
        <f t="shared" si="46"/>
        <v xml:space="preserve"> </v>
      </c>
      <c r="AI47" s="1">
        <f t="shared" si="47"/>
        <v>82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32.186827302602808</v>
      </c>
      <c r="AR47" s="21">
        <v>-171.11005554721129</v>
      </c>
      <c r="AS47">
        <v>5.8295964125560484</v>
      </c>
      <c r="AT47">
        <v>-32.186827302602808</v>
      </c>
      <c r="AU47">
        <v>171.11005554721129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13.75</v>
      </c>
      <c r="H48" s="4">
        <v>11.66</v>
      </c>
      <c r="I48" s="34">
        <v>843.21385148731315</v>
      </c>
      <c r="J48" s="35">
        <v>12.53763440860215</v>
      </c>
      <c r="K48" s="35">
        <v>10.628988149498634</v>
      </c>
      <c r="L48" s="35">
        <v>6.234640035721049</v>
      </c>
      <c r="M48" s="35">
        <v>6.0354070413794147</v>
      </c>
      <c r="N48" s="4">
        <v>0.93</v>
      </c>
      <c r="O48" s="4">
        <v>342.85714285714295</v>
      </c>
      <c r="P48" s="35">
        <v>2.7186963979416809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0.17924528352886798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-0.43699779611708445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28</v>
      </c>
      <c r="AC48" s="1">
        <f t="shared" si="41"/>
        <v>53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2.718696398451681</v>
      </c>
      <c r="AH48" s="38" t="str">
        <f t="shared" si="46"/>
        <v xml:space="preserve"> </v>
      </c>
      <c r="AI48" s="1">
        <f t="shared" si="47"/>
        <v>78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18.562196632435157</v>
      </c>
      <c r="AR48" s="21">
        <v>43.699779611708443</v>
      </c>
      <c r="AS48">
        <v>17.924528301886799</v>
      </c>
      <c r="AT48">
        <v>-18.562196632435157</v>
      </c>
      <c r="AU48">
        <v>-43.699779611708443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120</v>
      </c>
      <c r="H49" s="4">
        <v>103.11</v>
      </c>
      <c r="I49" s="34">
        <v>3898.7580417456657</v>
      </c>
      <c r="J49" s="35">
        <v>14.793400286944046</v>
      </c>
      <c r="K49" s="35">
        <v>14.24171270718232</v>
      </c>
      <c r="L49" s="35">
        <v>7.2215828083196696</v>
      </c>
      <c r="M49" s="35">
        <v>7.3009754820696271</v>
      </c>
      <c r="N49" s="4">
        <v>7.24</v>
      </c>
      <c r="O49" s="4">
        <v>3.4433490498642612</v>
      </c>
      <c r="P49" s="35">
        <v>2.0075647366889728</v>
      </c>
      <c r="Q49" s="36" t="str">
        <f t="shared" si="29"/>
        <v xml:space="preserve"> </v>
      </c>
      <c r="R49" s="36" t="str">
        <f t="shared" si="30"/>
        <v xml:space="preserve"> </v>
      </c>
      <c r="S49" s="37">
        <f t="shared" si="31"/>
        <v>0.16380564497737565</v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-0.34787461452267565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36</v>
      </c>
      <c r="AC49" s="1">
        <f t="shared" si="41"/>
        <v>55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2.0075647372089729</v>
      </c>
      <c r="AH49" s="38" t="str">
        <f t="shared" si="46"/>
        <v xml:space="preserve"> </v>
      </c>
      <c r="AI49" s="1">
        <f t="shared" si="47"/>
        <v>93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3.9099415054529407</v>
      </c>
      <c r="AR49" s="21">
        <v>34.787461452267564</v>
      </c>
      <c r="AS49">
        <v>16.380564445737566</v>
      </c>
      <c r="AT49">
        <v>-3.9099415054529407</v>
      </c>
      <c r="AU49">
        <v>-34.787461452267564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9</v>
      </c>
      <c r="D50" s="4">
        <v>0</v>
      </c>
      <c r="E50" s="4">
        <v>2</v>
      </c>
      <c r="F50" s="4">
        <v>11</v>
      </c>
      <c r="G50" s="4">
        <v>65</v>
      </c>
      <c r="H50" s="4">
        <v>56.99</v>
      </c>
      <c r="I50" s="34">
        <v>7796.188457341912</v>
      </c>
      <c r="J50" s="35">
        <v>20.65603479521566</v>
      </c>
      <c r="K50" s="35">
        <v>19.22091062394604</v>
      </c>
      <c r="L50" s="35">
        <v>11.307801023057484</v>
      </c>
      <c r="M50" s="35">
        <v>10.875231881420168</v>
      </c>
      <c r="N50" s="4">
        <v>2.7589999999999999</v>
      </c>
      <c r="O50" s="4">
        <v>1.0622710622710592</v>
      </c>
      <c r="P50" s="35">
        <v>1.2721530092998772</v>
      </c>
      <c r="Q50" s="36">
        <f t="shared" si="29"/>
        <v>81.818181818711807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31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-34.170613465343557</v>
      </c>
      <c r="AR50" s="21">
        <v>-2.1120202702219482</v>
      </c>
      <c r="AS50">
        <v>14.055097385506233</v>
      </c>
      <c r="AT50">
        <v>34.170613465343557</v>
      </c>
      <c r="AU50">
        <v>2.1120202702219482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11.62</v>
      </c>
      <c r="I51" s="34">
        <v>3523.9979865175565</v>
      </c>
      <c r="J51" s="35" t="s">
        <v>1238</v>
      </c>
      <c r="K51" s="35" t="s">
        <v>1238</v>
      </c>
      <c r="L51" s="35">
        <v>17.538720725930208</v>
      </c>
      <c r="M51" s="35">
        <v>17.553165205003783</v>
      </c>
      <c r="N51" s="4">
        <v>-1.4999999999999999E-2</v>
      </c>
      <c r="O51" s="4" t="s">
        <v>132</v>
      </c>
      <c r="P51" s="35">
        <v>0.6884681583476765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0.24784853754516351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39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-58.378645205034488</v>
      </c>
      <c r="AS51">
        <v>24.784853700516351</v>
      </c>
      <c r="AT51" t="e">
        <v>#VALUE!</v>
      </c>
      <c r="AU51">
        <v>58.378645205034488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16</v>
      </c>
      <c r="H52" s="4">
        <v>13.26</v>
      </c>
      <c r="I52" s="34">
        <v>1272.2467930583264</v>
      </c>
      <c r="J52" s="35" t="s">
        <v>1238</v>
      </c>
      <c r="K52" s="35">
        <v>21.631321370309951</v>
      </c>
      <c r="L52" s="35">
        <v>23.794978277065155</v>
      </c>
      <c r="M52" s="35">
        <v>6.659198768034118</v>
      </c>
      <c r="N52" s="4">
        <v>-1.3680000000000001</v>
      </c>
      <c r="O52" s="4" t="s">
        <v>132</v>
      </c>
      <c r="P52" s="35">
        <v>0.37707390648567118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0.20663650130414773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48</v>
      </c>
      <c r="AD52" s="1" t="str">
        <f t="shared" si="42"/>
        <v xml:space="preserve"> </v>
      </c>
      <c r="AE52" s="1">
        <f t="shared" si="43"/>
        <v>51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-114.87407668411502</v>
      </c>
      <c r="AS52">
        <v>20.663650075414775</v>
      </c>
      <c r="AT52" t="e">
        <v>#VALUE!</v>
      </c>
      <c r="AU52">
        <v>114.87407668411502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</v>
      </c>
      <c r="H53" s="4">
        <v>9.5399999999999991</v>
      </c>
      <c r="I53" s="34">
        <v>2145.9176445549351</v>
      </c>
      <c r="J53" s="35">
        <v>11.228548220687568</v>
      </c>
      <c r="K53" s="35">
        <v>7.2661877650771443</v>
      </c>
      <c r="L53" s="35">
        <v>4.3918095826199233</v>
      </c>
      <c r="M53" s="35">
        <v>3.4233093552162952</v>
      </c>
      <c r="N53" s="4">
        <v>0.65100000000000002</v>
      </c>
      <c r="O53" s="4">
        <v>150.38461538461539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0.36268343871513647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-0.60340958581690385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12</v>
      </c>
      <c r="AC53" s="1">
        <f t="shared" si="41"/>
        <v>23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27.065324103550246</v>
      </c>
      <c r="AR53" s="21">
        <v>60.340958581690387</v>
      </c>
      <c r="AS53">
        <v>36.268343815513646</v>
      </c>
      <c r="AT53">
        <v>-27.065324103550246</v>
      </c>
      <c r="AU53">
        <v>-60.340958581690387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2</v>
      </c>
      <c r="D54" s="4">
        <v>0</v>
      </c>
      <c r="E54" s="4">
        <v>5</v>
      </c>
      <c r="F54" s="4">
        <v>7</v>
      </c>
      <c r="G54" s="4">
        <v>34</v>
      </c>
      <c r="H54" s="4">
        <v>33.92</v>
      </c>
      <c r="I54" s="34">
        <v>1646.0527867476937</v>
      </c>
      <c r="J54" s="35">
        <v>36.90968443960827</v>
      </c>
      <c r="K54" s="35">
        <v>31.205151793928245</v>
      </c>
      <c r="L54" s="35">
        <v>12.29397925925926</v>
      </c>
      <c r="M54" s="35">
        <v>12.061680232558139</v>
      </c>
      <c r="N54" s="4">
        <v>0.91900000000000004</v>
      </c>
      <c r="O54" s="4">
        <v>-24.672131147540981</v>
      </c>
      <c r="P54" s="35">
        <v>5.4038915094339615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5.4038915100039615</v>
      </c>
      <c r="AH54" s="38" t="str">
        <f t="shared" si="46"/>
        <v xml:space="preserve"> </v>
      </c>
      <c r="AI54" s="1">
        <f t="shared" si="47"/>
        <v>25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-139.74567496475711</v>
      </c>
      <c r="AR54" s="21">
        <v>-11.017434491762558</v>
      </c>
      <c r="AS54">
        <v>0.23584905660376521</v>
      </c>
      <c r="AT54">
        <v>139.74567496475711</v>
      </c>
      <c r="AU54">
        <v>11.017434491762558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5</v>
      </c>
      <c r="D55" s="4">
        <v>0</v>
      </c>
      <c r="E55" s="4">
        <v>4</v>
      </c>
      <c r="F55" s="4">
        <v>9</v>
      </c>
      <c r="G55" s="4">
        <v>12</v>
      </c>
      <c r="H55" s="4">
        <v>11.14</v>
      </c>
      <c r="I55" s="34">
        <v>804.72522368857653</v>
      </c>
      <c r="J55" s="35" t="s">
        <v>1238</v>
      </c>
      <c r="K55" s="35" t="s">
        <v>1238</v>
      </c>
      <c r="L55" s="35">
        <v>7.06994705882353</v>
      </c>
      <c r="M55" s="35">
        <v>6.8876275071633239</v>
      </c>
      <c r="N55" s="4">
        <v>-0.61699999999999999</v>
      </c>
      <c r="O55" s="4">
        <v>56.549295774647888</v>
      </c>
      <c r="P55" s="35">
        <v>10.771992818671453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-0.36156766827792597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35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10.771992819251453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>
        <f t="shared" si="49"/>
        <v>56.54929577522789</v>
      </c>
      <c r="AL55" s="25" t="str">
        <f t="shared" si="50"/>
        <v xml:space="preserve"> </v>
      </c>
      <c r="AM55" s="1">
        <f t="shared" si="51"/>
        <v>6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36.156766827792595</v>
      </c>
      <c r="AS55">
        <v>7.719928186714542</v>
      </c>
      <c r="AT55" t="e">
        <v>#VALUE!</v>
      </c>
      <c r="AU55">
        <v>-36.156766827792595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14.5</v>
      </c>
      <c r="H56" s="4">
        <v>14.74</v>
      </c>
      <c r="I56" s="34">
        <v>7873.9390073288796</v>
      </c>
      <c r="J56" s="35" t="s">
        <v>1238</v>
      </c>
      <c r="K56" s="35" t="s">
        <v>1238</v>
      </c>
      <c r="L56" s="35">
        <v>17.832536834322195</v>
      </c>
      <c r="M56" s="35">
        <v>17.571572971577361</v>
      </c>
      <c r="N56" s="4" t="s">
        <v>132</v>
      </c>
      <c r="O56" s="4" t="s">
        <v>132</v>
      </c>
      <c r="P56" s="35">
        <v>5.0203527815468112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5.0203527821368112</v>
      </c>
      <c r="AH56" s="38" t="str">
        <f t="shared" si="46"/>
        <v xml:space="preserve"> </v>
      </c>
      <c r="AI56" s="1">
        <f t="shared" si="47"/>
        <v>37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-61.031871624093647</v>
      </c>
      <c r="AS56">
        <v>-1.6282225237449155</v>
      </c>
      <c r="AT56" t="e">
        <v>#VALUE!</v>
      </c>
      <c r="AU56">
        <v>61.031871624093647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9.5</v>
      </c>
      <c r="H57" s="4">
        <v>8.31</v>
      </c>
      <c r="I57" s="34">
        <v>1071.0500016672106</v>
      </c>
      <c r="J57" s="35">
        <v>11.720733427362484</v>
      </c>
      <c r="K57" s="35">
        <v>9.6515679442508713</v>
      </c>
      <c r="L57" s="35">
        <v>8.6565192993707161</v>
      </c>
      <c r="M57" s="35">
        <v>7.0180348302010289</v>
      </c>
      <c r="N57" s="4">
        <v>0.70899999999999996</v>
      </c>
      <c r="O57" s="4">
        <v>-20.426487093153764</v>
      </c>
      <c r="P57" s="35">
        <v>5.7761732851985554</v>
      </c>
      <c r="Q57" s="36">
        <f t="shared" si="29"/>
        <v>87.500000000599996</v>
      </c>
      <c r="R57" s="36" t="str">
        <f t="shared" si="30"/>
        <v xml:space="preserve"> </v>
      </c>
      <c r="S57" s="37" t="str">
        <f t="shared" si="31"/>
        <v/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 t="str">
        <f t="shared" si="41"/>
        <v xml:space="preserve"> </v>
      </c>
      <c r="AD57" s="1" t="str">
        <f t="shared" si="42"/>
        <v xml:space="preserve"> </v>
      </c>
      <c r="AE57" s="1">
        <f t="shared" si="43"/>
        <v>21</v>
      </c>
      <c r="AF57" s="1" t="str">
        <f t="shared" si="44"/>
        <v xml:space="preserve"> </v>
      </c>
      <c r="AG57" s="38">
        <f t="shared" si="45"/>
        <v>5.7761732857985555</v>
      </c>
      <c r="AH57" s="38" t="str">
        <f t="shared" si="46"/>
        <v xml:space="preserve"> </v>
      </c>
      <c r="AI57" s="1">
        <f t="shared" si="47"/>
        <v>18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23.868350832889618</v>
      </c>
      <c r="AR57" s="21">
        <v>21.829657918060398</v>
      </c>
      <c r="AS57">
        <v>14.32009626955475</v>
      </c>
      <c r="AT57">
        <v>-23.868350832889618</v>
      </c>
      <c r="AU57">
        <v>-21.829657918060398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1</v>
      </c>
      <c r="F58" s="4">
        <v>7</v>
      </c>
      <c r="G58" s="4">
        <v>106.62840270996094</v>
      </c>
      <c r="H58" s="4">
        <v>107.96</v>
      </c>
      <c r="I58" s="34">
        <v>3291.0645265278522</v>
      </c>
      <c r="J58" s="35">
        <v>18.176583783609541</v>
      </c>
      <c r="K58" s="35">
        <v>16.50142286040435</v>
      </c>
      <c r="L58" s="35">
        <v>12.190066610262445</v>
      </c>
      <c r="M58" s="35">
        <v>10.956711929732434</v>
      </c>
      <c r="N58" s="4">
        <v>4.5510000000000002</v>
      </c>
      <c r="O58" s="4">
        <v>85.755102040816325</v>
      </c>
      <c r="P58" s="35">
        <v>0.12088736236956703</v>
      </c>
      <c r="Q58" s="36">
        <f t="shared" si="29"/>
        <v>85.714285714895709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24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>
        <f t="shared" si="49"/>
        <v>85.755102041426326</v>
      </c>
      <c r="AL58" s="25" t="str">
        <f t="shared" si="50"/>
        <v xml:space="preserve"> </v>
      </c>
      <c r="AM58" s="1">
        <f t="shared" si="51"/>
        <v>2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-18.065418708336644</v>
      </c>
      <c r="AR58" s="21">
        <v>-10.079079589774164</v>
      </c>
      <c r="AS58">
        <v>-1.2334172749528083</v>
      </c>
      <c r="AT58">
        <v>18.065418708336644</v>
      </c>
      <c r="AU58">
        <v>10.079079589774164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22</v>
      </c>
      <c r="H59" s="4">
        <v>23.04</v>
      </c>
      <c r="I59" s="34">
        <v>4212.8713008549457</v>
      </c>
      <c r="J59" s="35">
        <v>9.7174188106284269</v>
      </c>
      <c r="K59" s="35">
        <v>9.1067193675889317</v>
      </c>
      <c r="L59" s="35">
        <v>8.3871491646778047</v>
      </c>
      <c r="M59" s="35">
        <v>8.3888209225466177</v>
      </c>
      <c r="N59" s="4">
        <v>2.371</v>
      </c>
      <c r="O59" s="4">
        <v>-0.3781512605041974</v>
      </c>
      <c r="P59" s="35">
        <v>3.125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-0.36880816863085997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19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3.1250000006200001</v>
      </c>
      <c r="AH59" s="38" t="str">
        <f t="shared" si="46"/>
        <v xml:space="preserve"> </v>
      </c>
      <c r="AI59" s="1">
        <f t="shared" si="47"/>
        <v>72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36.880816863085997</v>
      </c>
      <c r="AR59" s="21">
        <v>24.26213162341374</v>
      </c>
      <c r="AS59">
        <v>-4.513888888888884</v>
      </c>
      <c r="AT59">
        <v>-36.880816863085997</v>
      </c>
      <c r="AU59">
        <v>-24.26213162341374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8</v>
      </c>
      <c r="D60" s="4">
        <v>0</v>
      </c>
      <c r="E60" s="4">
        <v>4</v>
      </c>
      <c r="F60" s="4">
        <v>12</v>
      </c>
      <c r="G60" s="4">
        <v>122.5</v>
      </c>
      <c r="H60" s="4">
        <v>113.19</v>
      </c>
      <c r="I60" s="34">
        <v>1175.0093687484998</v>
      </c>
      <c r="J60" s="35" t="s">
        <v>1238</v>
      </c>
      <c r="K60" s="35" t="s">
        <v>1238</v>
      </c>
      <c r="L60" s="35">
        <v>14.410215835634339</v>
      </c>
      <c r="M60" s="35">
        <v>12.939459136067374</v>
      </c>
      <c r="N60" s="4">
        <v>1.665</v>
      </c>
      <c r="O60" s="4">
        <v>11.000000000000004</v>
      </c>
      <c r="P60" s="35">
        <v>0.83046205495185088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-30.127533063780799</v>
      </c>
      <c r="AS60">
        <v>8.2251082251082241</v>
      </c>
      <c r="AT60" t="e">
        <v>#VALUE!</v>
      </c>
      <c r="AU60">
        <v>30.127533063780799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9.6744499206542969</v>
      </c>
      <c r="H61" s="4">
        <v>11.64</v>
      </c>
      <c r="I61" s="34">
        <v>1145.3916751449174</v>
      </c>
      <c r="J61" s="35">
        <v>17.453731971882927</v>
      </c>
      <c r="K61" s="35">
        <v>11.463826526519506</v>
      </c>
      <c r="L61" s="35">
        <v>5.2047456382001833</v>
      </c>
      <c r="M61" s="35">
        <v>4.9159965307892453</v>
      </c>
      <c r="N61" s="4">
        <v>0.51100000000000001</v>
      </c>
      <c r="O61" s="4">
        <v>-52.242990654205613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>
        <f t="shared" si="32"/>
        <v>-0.16886169002543844</v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-0.52999960732812346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19</v>
      </c>
      <c r="AC61" s="1" t="str">
        <f t="shared" si="41"/>
        <v xml:space="preserve"> </v>
      </c>
      <c r="AD61" s="1">
        <f t="shared" si="42"/>
        <v>1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-52.242990653565613</v>
      </c>
      <c r="AM61" s="1" t="str">
        <f t="shared" si="51"/>
        <v xml:space="preserve"> </v>
      </c>
      <c r="AN61" s="1">
        <f t="shared" si="52"/>
        <v>2</v>
      </c>
      <c r="AO61" t="s">
        <v>1059</v>
      </c>
      <c r="AP61" t="s">
        <v>1293</v>
      </c>
      <c r="AQ61" s="22">
        <v>-13.370157880912092</v>
      </c>
      <c r="AR61" s="21">
        <v>52.999960732812347</v>
      </c>
      <c r="AS61">
        <v>-16.886169066543843</v>
      </c>
      <c r="AT61">
        <v>13.370157880912092</v>
      </c>
      <c r="AU61">
        <v>-52.999960732812347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2</v>
      </c>
      <c r="E62" s="4">
        <v>14</v>
      </c>
      <c r="F62" s="4">
        <v>17</v>
      </c>
      <c r="G62" s="4">
        <v>113.5</v>
      </c>
      <c r="H62" s="4">
        <v>108.6</v>
      </c>
      <c r="I62" s="34">
        <v>37075.372659761269</v>
      </c>
      <c r="J62" s="35">
        <v>8.9507953515206449</v>
      </c>
      <c r="K62" s="35">
        <v>9.0726817042606509</v>
      </c>
      <c r="L62" s="35" t="s">
        <v>1238</v>
      </c>
      <c r="M62" s="35" t="s">
        <v>1238</v>
      </c>
      <c r="N62" s="4">
        <v>11.97</v>
      </c>
      <c r="O62" s="4">
        <v>0.41946308724832815</v>
      </c>
      <c r="P62" s="35">
        <v>5.3904235727440151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-0.41860395026327601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5.3904235733940151</v>
      </c>
      <c r="AH62" s="38" t="str">
        <f t="shared" si="46"/>
        <v xml:space="preserve"> </v>
      </c>
      <c r="AI62" s="1">
        <f t="shared" si="47"/>
        <v>26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41.860395026327602</v>
      </c>
      <c r="AR62" s="21" t="e">
        <v>#VALUE!</v>
      </c>
      <c r="AS62">
        <v>4.5119705340699978</v>
      </c>
      <c r="AT62">
        <v>-41.860395026327602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47</v>
      </c>
      <c r="H63" s="4">
        <v>41.43</v>
      </c>
      <c r="I63" s="34">
        <v>37597.005142739414</v>
      </c>
      <c r="J63" s="35">
        <v>12.337701012507445</v>
      </c>
      <c r="K63" s="35">
        <v>12.942830365510778</v>
      </c>
      <c r="L63" s="35">
        <v>6.3328476068960553</v>
      </c>
      <c r="M63" s="35">
        <v>6.1085212319654127</v>
      </c>
      <c r="N63" s="4">
        <v>3.3580000000000001</v>
      </c>
      <c r="O63" s="4">
        <v>25.767790262172291</v>
      </c>
      <c r="P63" s="35">
        <v>3.5940139995172582</v>
      </c>
      <c r="Q63" s="36">
        <f t="shared" si="29"/>
        <v>78.571428572088564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-0.42812942862630232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30</v>
      </c>
      <c r="AC63" s="1" t="str">
        <f t="shared" si="41"/>
        <v xml:space="preserve"> </v>
      </c>
      <c r="AD63" s="1" t="str">
        <f t="shared" si="42"/>
        <v xml:space="preserve"> </v>
      </c>
      <c r="AE63" s="1">
        <f t="shared" si="43"/>
        <v>39</v>
      </c>
      <c r="AF63" s="1" t="str">
        <f t="shared" si="44"/>
        <v xml:space="preserve"> </v>
      </c>
      <c r="AG63" s="38">
        <f t="shared" si="45"/>
        <v>3.5940140001772583</v>
      </c>
      <c r="AH63" s="38" t="str">
        <f t="shared" si="46"/>
        <v xml:space="preserve"> </v>
      </c>
      <c r="AI63" s="1">
        <f t="shared" si="47"/>
        <v>64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19.860857613217853</v>
      </c>
      <c r="AR63" s="21">
        <v>42.81294286263023</v>
      </c>
      <c r="AS63">
        <v>13.444363987448703</v>
      </c>
      <c r="AT63">
        <v>-19.860857613217853</v>
      </c>
      <c r="AU63">
        <v>-42.81294286263023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20</v>
      </c>
      <c r="F64" s="4">
        <v>29</v>
      </c>
      <c r="G64" s="4">
        <v>124</v>
      </c>
      <c r="H64" s="4">
        <v>124.7</v>
      </c>
      <c r="I64" s="34">
        <v>68352.384829737464</v>
      </c>
      <c r="J64" s="35">
        <v>21.694502435629783</v>
      </c>
      <c r="K64" s="35">
        <v>19.643982356647765</v>
      </c>
      <c r="L64" s="35">
        <v>14.445411714572804</v>
      </c>
      <c r="M64" s="35">
        <v>13.233514779613801</v>
      </c>
      <c r="N64" s="4">
        <v>5.7480000000000002</v>
      </c>
      <c r="O64" s="4">
        <v>4.5090909090909133</v>
      </c>
      <c r="P64" s="35">
        <v>1.8251804330392944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-40.915946815118055</v>
      </c>
      <c r="AR64" s="21">
        <v>-30.445359871686641</v>
      </c>
      <c r="AS64">
        <v>-0.56134723336006553</v>
      </c>
      <c r="AT64">
        <v>40.915946815118055</v>
      </c>
      <c r="AU64">
        <v>30.445359871686641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19</v>
      </c>
      <c r="D65" s="4">
        <v>0</v>
      </c>
      <c r="E65" s="4">
        <v>10</v>
      </c>
      <c r="F65" s="4">
        <v>29</v>
      </c>
      <c r="G65" s="4">
        <v>350</v>
      </c>
      <c r="H65" s="4">
        <v>340.27</v>
      </c>
      <c r="I65" s="34">
        <v>35761.129117866898</v>
      </c>
      <c r="J65" s="35">
        <v>20.814166870565206</v>
      </c>
      <c r="K65" s="35">
        <v>18.510036446717077</v>
      </c>
      <c r="L65" s="35">
        <v>14.58813418613758</v>
      </c>
      <c r="M65" s="35">
        <v>13.31031921748068</v>
      </c>
      <c r="N65" s="4">
        <v>16.347999999999999</v>
      </c>
      <c r="O65" s="4">
        <v>12.667126119917294</v>
      </c>
      <c r="P65" s="35">
        <v>1.0427013841949042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-35.197755303965494</v>
      </c>
      <c r="AR65" s="21">
        <v>-31.734176316167904</v>
      </c>
      <c r="AS65">
        <v>2.8594939312898582</v>
      </c>
      <c r="AT65">
        <v>35.197755303965494</v>
      </c>
      <c r="AU65">
        <v>31.734176316167904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14</v>
      </c>
      <c r="D66" s="4">
        <v>0</v>
      </c>
      <c r="E66" s="4">
        <v>4</v>
      </c>
      <c r="F66" s="4">
        <v>18</v>
      </c>
      <c r="G66" s="4">
        <v>7.5</v>
      </c>
      <c r="H66" s="4">
        <v>5.59</v>
      </c>
      <c r="I66" s="34">
        <v>2345.532660046335</v>
      </c>
      <c r="J66" s="35" t="s">
        <v>1238</v>
      </c>
      <c r="K66" s="35">
        <v>13.667481662591685</v>
      </c>
      <c r="L66" s="35">
        <v>3.9940677819973804</v>
      </c>
      <c r="M66" s="35">
        <v>4.134848523087018</v>
      </c>
      <c r="N66" s="4">
        <v>-0.06</v>
      </c>
      <c r="O66" s="4" t="s">
        <v>132</v>
      </c>
      <c r="P66" s="35">
        <v>0.7155635062611807</v>
      </c>
      <c r="Q66" s="36">
        <f t="shared" si="29"/>
        <v>77.777777778467765</v>
      </c>
      <c r="R66" s="36" t="str">
        <f t="shared" si="30"/>
        <v xml:space="preserve"> </v>
      </c>
      <c r="S66" s="37">
        <f t="shared" si="31"/>
        <v>0.3416815749297139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-0.63932657686111138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26</v>
      </c>
      <c r="AD66" s="1" t="str">
        <f t="shared" si="42"/>
        <v xml:space="preserve"> </v>
      </c>
      <c r="AE66" s="1">
        <f t="shared" si="43"/>
        <v>42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63.932657686111142</v>
      </c>
      <c r="AS66">
        <v>34.168157423971394</v>
      </c>
      <c r="AT66" t="e">
        <v>#VALUE!</v>
      </c>
      <c r="AU66">
        <v>-63.932657686111142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5</v>
      </c>
      <c r="D67" s="4">
        <v>0</v>
      </c>
      <c r="E67" s="4">
        <v>6</v>
      </c>
      <c r="F67" s="4">
        <v>11</v>
      </c>
      <c r="G67" s="4">
        <v>35.5</v>
      </c>
      <c r="H67" s="4">
        <v>35.1</v>
      </c>
      <c r="I67" s="34">
        <v>2961.544978925398</v>
      </c>
      <c r="J67" s="35">
        <v>23.861318830727395</v>
      </c>
      <c r="K67" s="35">
        <v>18.932038834951456</v>
      </c>
      <c r="L67" s="35">
        <v>7.9458754497647384</v>
      </c>
      <c r="M67" s="35">
        <v>7.5103853499018971</v>
      </c>
      <c r="N67" s="4">
        <v>1.4710000000000001</v>
      </c>
      <c r="O67" s="4">
        <v>22.583333333333343</v>
      </c>
      <c r="P67" s="35">
        <v>5.6324786324786329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5.632478633178633</v>
      </c>
      <c r="AH67" s="38" t="str">
        <f t="shared" si="46"/>
        <v xml:space="preserve"> </v>
      </c>
      <c r="AI67" s="1">
        <f t="shared" si="47"/>
        <v>21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-54.990433418149351</v>
      </c>
      <c r="AR67" s="21">
        <v>28.246933834740219</v>
      </c>
      <c r="AS67">
        <v>1.139601139601143</v>
      </c>
      <c r="AT67">
        <v>54.990433418149351</v>
      </c>
      <c r="AU67">
        <v>-28.246933834740219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6</v>
      </c>
      <c r="D68" s="4">
        <v>1</v>
      </c>
      <c r="E68" s="4">
        <v>9</v>
      </c>
      <c r="F68" s="4">
        <v>16</v>
      </c>
      <c r="G68" s="4">
        <v>12</v>
      </c>
      <c r="H68" s="4">
        <v>10.6</v>
      </c>
      <c r="I68" s="34">
        <v>2832.8013540564157</v>
      </c>
      <c r="J68" s="35">
        <v>3.7101855092754632</v>
      </c>
      <c r="K68" s="35" t="s">
        <v>1238</v>
      </c>
      <c r="L68" s="35" t="s">
        <v>1238</v>
      </c>
      <c r="M68" s="35" t="s">
        <v>1238</v>
      </c>
      <c r="N68" s="4">
        <v>2.8570000000000002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/>
      </c>
      <c r="V68" s="37">
        <f t="shared" si="34"/>
        <v>-0.75900608670304104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2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75.900608670304109</v>
      </c>
      <c r="AR68" s="21" t="e">
        <v>#VALUE!</v>
      </c>
      <c r="AS68">
        <v>13.207547169811317</v>
      </c>
      <c r="AT68">
        <v>-75.900608670304109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5</v>
      </c>
      <c r="F69" s="4">
        <v>10</v>
      </c>
      <c r="G69" s="4">
        <v>17</v>
      </c>
      <c r="H69" s="4">
        <v>16.27</v>
      </c>
      <c r="I69" s="34">
        <v>1891.4443991063561</v>
      </c>
      <c r="J69" s="35" t="s">
        <v>1238</v>
      </c>
      <c r="K69" s="35" t="s">
        <v>1238</v>
      </c>
      <c r="L69" s="35">
        <v>19.119693950177936</v>
      </c>
      <c r="M69" s="35">
        <v>17.731465346534655</v>
      </c>
      <c r="N69" s="4" t="s">
        <v>132</v>
      </c>
      <c r="O69" s="4" t="s">
        <v>132</v>
      </c>
      <c r="P69" s="35">
        <v>5.4701905347264903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5.4701905354464904</v>
      </c>
      <c r="AH69" s="38" t="str">
        <f t="shared" si="46"/>
        <v xml:space="preserve"> </v>
      </c>
      <c r="AI69" s="1">
        <f t="shared" si="47"/>
        <v>23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-72.655193721574605</v>
      </c>
      <c r="AS69">
        <v>4.486785494775658</v>
      </c>
      <c r="AT69" t="e">
        <v>#VALUE!</v>
      </c>
      <c r="AU69">
        <v>72.655193721574605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14.51</v>
      </c>
      <c r="I70" s="34">
        <v>2340.0683113558584</v>
      </c>
      <c r="J70" s="35" t="s">
        <v>1238</v>
      </c>
      <c r="K70" s="35" t="s">
        <v>1238</v>
      </c>
      <c r="L70" s="35">
        <v>18.772446392082522</v>
      </c>
      <c r="M70" s="35">
        <v>17.596588567679746</v>
      </c>
      <c r="N70" s="4">
        <v>0.09</v>
      </c>
      <c r="O70" s="4">
        <v>4.6511627906976623</v>
      </c>
      <c r="P70" s="35">
        <v>4.2246726395589249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4.224672640288925</v>
      </c>
      <c r="AH70" s="38" t="str">
        <f t="shared" si="46"/>
        <v xml:space="preserve"> </v>
      </c>
      <c r="AI70" s="1">
        <f t="shared" si="47"/>
        <v>51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-69.519469134740959</v>
      </c>
      <c r="AS70">
        <v>8.5458304617505263</v>
      </c>
      <c r="AT70" t="e">
        <v>#VALUE!</v>
      </c>
      <c r="AU70">
        <v>69.519469134740959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6</v>
      </c>
      <c r="D71" s="4">
        <v>0</v>
      </c>
      <c r="E71" s="4">
        <v>4</v>
      </c>
      <c r="F71" s="4">
        <v>10</v>
      </c>
      <c r="G71" s="4">
        <v>1400</v>
      </c>
      <c r="H71" s="4">
        <v>1350</v>
      </c>
      <c r="I71" s="34">
        <v>21920.593277168049</v>
      </c>
      <c r="J71" s="35">
        <v>36.216074588817079</v>
      </c>
      <c r="K71" s="35">
        <v>28.703133425989048</v>
      </c>
      <c r="L71" s="35">
        <v>23.989768567856814</v>
      </c>
      <c r="M71" s="35">
        <v>20.448432128346703</v>
      </c>
      <c r="N71" s="4">
        <v>28.562000000000001</v>
      </c>
      <c r="O71" s="4">
        <v>1.3915512957046483</v>
      </c>
      <c r="P71" s="35">
        <v>0.38669628567165804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-135.24035435947744</v>
      </c>
      <c r="AR71" s="21">
        <v>-116.63307740239813</v>
      </c>
      <c r="AS71">
        <v>3.7037037037036979</v>
      </c>
      <c r="AT71">
        <v>135.24035435947744</v>
      </c>
      <c r="AU71">
        <v>116.63307740239813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173</v>
      </c>
      <c r="H72" s="4">
        <v>144.79</v>
      </c>
      <c r="I72" s="34">
        <v>6934.6534474092969</v>
      </c>
      <c r="J72" s="35">
        <v>11.223160995271684</v>
      </c>
      <c r="K72" s="35">
        <v>10.239021285623364</v>
      </c>
      <c r="L72" s="35">
        <v>8.6272819297101879</v>
      </c>
      <c r="M72" s="35">
        <v>8.1082898679886366</v>
      </c>
      <c r="N72" s="4">
        <v>12.901</v>
      </c>
      <c r="O72" s="4">
        <v>21.284196671993978</v>
      </c>
      <c r="P72" s="35">
        <v>3.2136197251191385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0.1948338981186028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49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3.2136197258691386</v>
      </c>
      <c r="AH72" s="38" t="str">
        <f t="shared" si="46"/>
        <v xml:space="preserve"> </v>
      </c>
      <c r="AI72" s="1">
        <f t="shared" si="47"/>
        <v>71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27.100316653964274</v>
      </c>
      <c r="AR72" s="21">
        <v>22.093678029250551</v>
      </c>
      <c r="AS72">
        <v>19.483389736860278</v>
      </c>
      <c r="AT72">
        <v>-27.100316653964274</v>
      </c>
      <c r="AU72">
        <v>-22.093678029250551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40</v>
      </c>
      <c r="H73" s="4">
        <v>39.65</v>
      </c>
      <c r="I73" s="34">
        <v>8303.936229954661</v>
      </c>
      <c r="J73" s="35">
        <v>18.0145388459791</v>
      </c>
      <c r="K73" s="35">
        <v>18.871965730604472</v>
      </c>
      <c r="L73" s="35">
        <v>10.753144868952928</v>
      </c>
      <c r="M73" s="35">
        <v>11.295146966169018</v>
      </c>
      <c r="N73" s="4">
        <v>2.2010000000000001</v>
      </c>
      <c r="O73" s="4">
        <v>-1.5652951699463389</v>
      </c>
      <c r="P73" s="35">
        <v>4.4262295081967213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4.4262295089567214</v>
      </c>
      <c r="AH73" s="38" t="str">
        <f t="shared" si="46"/>
        <v xml:space="preserve"> </v>
      </c>
      <c r="AI73" s="1">
        <f t="shared" si="47"/>
        <v>48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-17.01286099789623</v>
      </c>
      <c r="AR73" s="21">
        <v>2.8966512067027272</v>
      </c>
      <c r="AS73">
        <v>0.88272383354350836</v>
      </c>
      <c r="AT73">
        <v>17.01286099789623</v>
      </c>
      <c r="AU73">
        <v>-2.8966512067027272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15</v>
      </c>
      <c r="H74" s="4">
        <v>14.6</v>
      </c>
      <c r="I74" s="34">
        <v>2036.6625127813645</v>
      </c>
      <c r="J74" s="35" t="s">
        <v>1238</v>
      </c>
      <c r="K74" s="35" t="s">
        <v>1238</v>
      </c>
      <c r="L74" s="35">
        <v>17.653762177650432</v>
      </c>
      <c r="M74" s="35">
        <v>17.55317094017094</v>
      </c>
      <c r="N74" s="4" t="s">
        <v>132</v>
      </c>
      <c r="O74" s="4" t="s">
        <v>132</v>
      </c>
      <c r="P74" s="35">
        <v>4.9315068493150687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4.9315068500850687</v>
      </c>
      <c r="AH74" s="38" t="str">
        <f t="shared" si="46"/>
        <v xml:space="preserve"> </v>
      </c>
      <c r="AI74" s="1">
        <f t="shared" si="47"/>
        <v>39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-59.417495731853798</v>
      </c>
      <c r="AS74">
        <v>2.7397260273972712</v>
      </c>
      <c r="AT74" t="e">
        <v>#VALUE!</v>
      </c>
      <c r="AU74">
        <v>59.417495731853798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15.781200408935547</v>
      </c>
      <c r="H75" s="4">
        <v>12.26</v>
      </c>
      <c r="I75" s="34">
        <v>11542.652207783469</v>
      </c>
      <c r="J75" s="35">
        <v>12.522982635342187</v>
      </c>
      <c r="K75" s="35">
        <v>19.584664536741215</v>
      </c>
      <c r="L75" s="35">
        <v>6.058622682077818</v>
      </c>
      <c r="M75" s="35">
        <v>6.145746821732982</v>
      </c>
      <c r="N75" s="4">
        <v>0.97899999999999998</v>
      </c>
      <c r="O75" s="4" t="s">
        <v>132</v>
      </c>
      <c r="P75" s="35">
        <v>2.0636215334420882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0.28721047459203491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-0.45289256429215141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27</v>
      </c>
      <c r="AC75" s="1">
        <f t="shared" si="41"/>
        <v>32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2.0636215342220883</v>
      </c>
      <c r="AH75" s="38" t="str">
        <f t="shared" si="46"/>
        <v xml:space="preserve"> </v>
      </c>
      <c r="AI75" s="1">
        <f t="shared" si="47"/>
        <v>91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18.657366757104953</v>
      </c>
      <c r="AR75" s="21">
        <v>45.289256429215143</v>
      </c>
      <c r="AS75">
        <v>28.721047381203491</v>
      </c>
      <c r="AT75">
        <v>-18.657366757104953</v>
      </c>
      <c r="AU75">
        <v>-45.289256429215143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36</v>
      </c>
      <c r="H76" s="4">
        <v>33.44</v>
      </c>
      <c r="I76" s="34">
        <v>2234.9247321893154</v>
      </c>
      <c r="J76" s="35">
        <v>10.522341095028318</v>
      </c>
      <c r="K76" s="35">
        <v>10.167224080267557</v>
      </c>
      <c r="L76" s="35" t="s">
        <v>1238</v>
      </c>
      <c r="M76" s="35" t="s">
        <v>1238</v>
      </c>
      <c r="N76" s="4">
        <v>3.2890000000000001</v>
      </c>
      <c r="O76" s="4">
        <v>4.4126984126984201</v>
      </c>
      <c r="P76" s="35">
        <v>3.4718899521531106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-0.31652469904894709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25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3.4718899529431106</v>
      </c>
      <c r="AH76" s="38" t="str">
        <f t="shared" si="46"/>
        <v xml:space="preserve"> </v>
      </c>
      <c r="AI76" s="1">
        <f t="shared" si="47"/>
        <v>66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31.652469904894708</v>
      </c>
      <c r="AR76" s="21" t="e">
        <v>#VALUE!</v>
      </c>
      <c r="AS76">
        <v>7.6555023923445153</v>
      </c>
      <c r="AT76">
        <v>-31.652469904894708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6</v>
      </c>
      <c r="D77" s="4">
        <v>0</v>
      </c>
      <c r="E77" s="4">
        <v>4</v>
      </c>
      <c r="F77" s="4">
        <v>10</v>
      </c>
      <c r="G77" s="4">
        <v>26.5</v>
      </c>
      <c r="H77" s="4">
        <v>25.06</v>
      </c>
      <c r="I77" s="34">
        <v>3406.5950292960006</v>
      </c>
      <c r="J77" s="35">
        <v>35.362052072149488</v>
      </c>
      <c r="K77" s="35">
        <v>21.745859881287849</v>
      </c>
      <c r="L77" s="35">
        <v>10.106407833293895</v>
      </c>
      <c r="M77" s="35">
        <v>8.7092731829573928</v>
      </c>
      <c r="N77" s="4">
        <v>0.54300000000000004</v>
      </c>
      <c r="O77" s="4">
        <v>46.756756756756765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-129.69307841273826</v>
      </c>
      <c r="AR77" s="21">
        <v>8.73683402916825</v>
      </c>
      <c r="AS77">
        <v>5.7462090981644121</v>
      </c>
      <c r="AT77">
        <v>129.69307841273826</v>
      </c>
      <c r="AU77">
        <v>-8.73683402916825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14.5</v>
      </c>
      <c r="H78" s="4">
        <v>13.87</v>
      </c>
      <c r="I78" s="34">
        <v>1620.7512682454592</v>
      </c>
      <c r="J78" s="35" t="s">
        <v>1238</v>
      </c>
      <c r="K78" s="35" t="s">
        <v>1238</v>
      </c>
      <c r="L78" s="35">
        <v>21.245074626865673</v>
      </c>
      <c r="M78" s="35">
        <v>16.845207100591718</v>
      </c>
      <c r="N78" s="4" t="s">
        <v>132</v>
      </c>
      <c r="O78" s="4" t="s">
        <v>132</v>
      </c>
      <c r="P78" s="35">
        <v>5.0468637346791638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5.0468637354891639</v>
      </c>
      <c r="AH78" s="38" t="str">
        <f t="shared" si="46"/>
        <v xml:space="preserve"> </v>
      </c>
      <c r="AI78" s="1">
        <f t="shared" si="47"/>
        <v>35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-91.847865603343791</v>
      </c>
      <c r="AS78">
        <v>4.5421773612112526</v>
      </c>
      <c r="AT78" t="e">
        <v>#VALUE!</v>
      </c>
      <c r="AU78">
        <v>91.847865603343791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49</v>
      </c>
      <c r="H79" s="4">
        <v>45.7</v>
      </c>
      <c r="I79" s="34">
        <v>10932.875765713545</v>
      </c>
      <c r="J79" s="35">
        <v>27.332535885167466</v>
      </c>
      <c r="K79" s="35">
        <v>25.790067720090295</v>
      </c>
      <c r="L79" s="35">
        <v>19.860732494546223</v>
      </c>
      <c r="M79" s="35">
        <v>15.879225298998923</v>
      </c>
      <c r="N79" s="4">
        <v>1.772</v>
      </c>
      <c r="O79" s="4">
        <v>6.0442848593656482</v>
      </c>
      <c r="P79" s="35">
        <v>0.37199124726477023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-77.53761279129121</v>
      </c>
      <c r="AR79" s="21">
        <v>-79.346940658866444</v>
      </c>
      <c r="AS79">
        <v>7.2210065645514243</v>
      </c>
      <c r="AT79">
        <v>77.53761279129121</v>
      </c>
      <c r="AU79">
        <v>79.346940658866444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12</v>
      </c>
      <c r="D80" s="4">
        <v>0</v>
      </c>
      <c r="E80" s="4">
        <v>1</v>
      </c>
      <c r="F80" s="4">
        <v>13</v>
      </c>
      <c r="G80" s="4">
        <v>73</v>
      </c>
      <c r="H80" s="4">
        <v>61.22</v>
      </c>
      <c r="I80" s="34">
        <v>4159.846061025517</v>
      </c>
      <c r="J80" s="35">
        <v>20.052407468064199</v>
      </c>
      <c r="K80" s="35">
        <v>16.165830472669658</v>
      </c>
      <c r="L80" s="35">
        <v>10.960106635179821</v>
      </c>
      <c r="M80" s="35">
        <v>8.9119095914227771</v>
      </c>
      <c r="N80" s="4">
        <v>3.7869999999999999</v>
      </c>
      <c r="O80" s="4">
        <v>22.161290322580641</v>
      </c>
      <c r="P80" s="35">
        <v>0.65011434171839277</v>
      </c>
      <c r="Q80" s="36">
        <f t="shared" si="29"/>
        <v>92.307692308522306</v>
      </c>
      <c r="R80" s="36" t="str">
        <f t="shared" si="30"/>
        <v xml:space="preserve"> </v>
      </c>
      <c r="S80" s="37">
        <f t="shared" si="31"/>
        <v>0.19242077835368504</v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>
        <f t="shared" si="41"/>
        <v>51</v>
      </c>
      <c r="AD80" s="1" t="str">
        <f t="shared" si="42"/>
        <v xml:space="preserve"> </v>
      </c>
      <c r="AE80" s="1">
        <f t="shared" si="43"/>
        <v>16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-30.249771464868445</v>
      </c>
      <c r="AR80" s="21">
        <v>1.027739291377272</v>
      </c>
      <c r="AS80">
        <v>19.242077752368502</v>
      </c>
      <c r="AT80">
        <v>30.249771464868445</v>
      </c>
      <c r="AU80">
        <v>-1.027739291377272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>
        <v>16.790000915527344</v>
      </c>
      <c r="H81" s="4">
        <v>16.79</v>
      </c>
      <c r="I81" s="34">
        <v>2504.181676189819</v>
      </c>
      <c r="J81" s="35">
        <v>17.729672650475184</v>
      </c>
      <c r="K81" s="35">
        <v>17.489583333333332</v>
      </c>
      <c r="L81" s="35">
        <v>21.149203125</v>
      </c>
      <c r="M81" s="35">
        <v>19.593012778061251</v>
      </c>
      <c r="N81" s="4">
        <v>0.94700000000000006</v>
      </c>
      <c r="O81" s="4">
        <v>132.6781326781327</v>
      </c>
      <c r="P81" s="35">
        <v>4.7647409172126265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 t="str">
        <f t="shared" si="36"/>
        <v/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>
        <f t="shared" si="45"/>
        <v>4.7647409180526266</v>
      </c>
      <c r="AH81" s="38" t="str">
        <f t="shared" si="46"/>
        <v xml:space="preserve"> </v>
      </c>
      <c r="AI81" s="1">
        <f t="shared" si="47"/>
        <v>42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>
        <v>-15.162521734566203</v>
      </c>
      <c r="AR81" s="21">
        <v>-90.982124092515804</v>
      </c>
      <c r="AS81">
        <v>5.4528132453768308E-6</v>
      </c>
      <c r="AT81">
        <v>15.162521734566203</v>
      </c>
      <c r="AU81">
        <v>90.982124092515804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8</v>
      </c>
      <c r="D82" s="4">
        <v>1</v>
      </c>
      <c r="E82" s="4">
        <v>7</v>
      </c>
      <c r="F82" s="4">
        <v>16</v>
      </c>
      <c r="G82" s="4">
        <v>60.620449066162109</v>
      </c>
      <c r="H82" s="4">
        <v>60.01</v>
      </c>
      <c r="I82" s="34">
        <v>3869.379429153938</v>
      </c>
      <c r="J82" s="35">
        <v>38.158632475531988</v>
      </c>
      <c r="K82" s="35">
        <v>31.711139402080033</v>
      </c>
      <c r="L82" s="35" t="s">
        <v>1238</v>
      </c>
      <c r="M82" s="35">
        <v>31.558152071813051</v>
      </c>
      <c r="N82" s="4">
        <v>1.45</v>
      </c>
      <c r="O82" s="4">
        <v>20.132560066280021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-147.85817699273753</v>
      </c>
      <c r="AR82" s="21" t="e">
        <v>#VALUE!</v>
      </c>
      <c r="AS82">
        <v>1.0172455693419513</v>
      </c>
      <c r="AT82">
        <v>147.85817699273753</v>
      </c>
      <c r="AU82" t="e">
        <v>#VALUE!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30.75</v>
      </c>
      <c r="H83" s="4">
        <v>32.299999999999997</v>
      </c>
      <c r="I83" s="34">
        <v>1444.7607748880964</v>
      </c>
      <c r="J83" s="35" t="s">
        <v>1238</v>
      </c>
      <c r="K83" s="35">
        <v>22.123287671232877</v>
      </c>
      <c r="L83" s="35">
        <v>22.903880654790704</v>
      </c>
      <c r="M83" s="35">
        <v>25.927570428172952</v>
      </c>
      <c r="N83" s="4">
        <v>0.78</v>
      </c>
      <c r="O83" s="4">
        <v>-50.632911392405063</v>
      </c>
      <c r="P83" s="35">
        <v>3.0959752321981426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3.0959752330581427</v>
      </c>
      <c r="AH83" s="38" t="str">
        <f t="shared" si="46"/>
        <v xml:space="preserve"> </v>
      </c>
      <c r="AI83" s="1">
        <f t="shared" si="47"/>
        <v>73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 t="e">
        <v>#VALUE!</v>
      </c>
      <c r="AR83" s="21">
        <v>-106.82726207507689</v>
      </c>
      <c r="AS83">
        <v>-4.7987616099071095</v>
      </c>
      <c r="AT83" t="e">
        <v>#VALUE!</v>
      </c>
      <c r="AU83">
        <v>106.82726207507689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16</v>
      </c>
      <c r="D84" s="4">
        <v>3</v>
      </c>
      <c r="E84" s="4">
        <v>13</v>
      </c>
      <c r="F84" s="4">
        <v>32</v>
      </c>
      <c r="G84" s="4">
        <v>7.1780500411987305</v>
      </c>
      <c r="H84" s="4">
        <v>5.56</v>
      </c>
      <c r="I84" s="34">
        <v>5534.4910203177024</v>
      </c>
      <c r="J84" s="35">
        <v>7.7038156648264833</v>
      </c>
      <c r="K84" s="35">
        <v>7.39619802543237</v>
      </c>
      <c r="L84" s="35">
        <v>4.1299758051099804</v>
      </c>
      <c r="M84" s="35">
        <v>3.7545471856039692</v>
      </c>
      <c r="N84" s="4">
        <v>0.55300000000000005</v>
      </c>
      <c r="O84" s="4">
        <v>-35.697674418604649</v>
      </c>
      <c r="P84" s="35">
        <v>1.8778416750242384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0.29101619533020345</v>
      </c>
      <c r="T84" s="37" t="str">
        <f t="shared" si="32"/>
        <v/>
      </c>
      <c r="U84" s="37" t="str">
        <f t="shared" si="33"/>
        <v/>
      </c>
      <c r="V84" s="37">
        <f t="shared" si="34"/>
        <v>-0.49960111704832111</v>
      </c>
      <c r="W84" s="37" t="str">
        <f t="shared" si="35"/>
        <v/>
      </c>
      <c r="X84" s="37">
        <f t="shared" si="36"/>
        <v>-0.62705377264156281</v>
      </c>
      <c r="Y84" s="1" t="str">
        <f t="shared" si="37"/>
        <v xml:space="preserve"> </v>
      </c>
      <c r="Z84" s="1">
        <f t="shared" si="38"/>
        <v>11</v>
      </c>
      <c r="AA84" s="1" t="str">
        <f t="shared" si="39"/>
        <v xml:space="preserve"> </v>
      </c>
      <c r="AB84" s="1">
        <f t="shared" si="40"/>
        <v>8</v>
      </c>
      <c r="AC84" s="1">
        <f t="shared" si="41"/>
        <v>31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>
        <v>49.960111704832109</v>
      </c>
      <c r="AR84" s="21">
        <v>62.705377264156283</v>
      </c>
      <c r="AS84">
        <v>29.101619446020344</v>
      </c>
      <c r="AT84">
        <v>-49.960111704832109</v>
      </c>
      <c r="AU84">
        <v>-62.705377264156283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5.75</v>
      </c>
      <c r="H85" s="4">
        <v>4.96</v>
      </c>
      <c r="I85" s="34">
        <v>913.66064268039577</v>
      </c>
      <c r="J85" s="35">
        <v>16.172234739583089</v>
      </c>
      <c r="K85" s="35">
        <v>10.527632032692596</v>
      </c>
      <c r="L85" s="35">
        <v>11.970964786391315</v>
      </c>
      <c r="M85" s="35">
        <v>10.82973308003198</v>
      </c>
      <c r="N85" s="4">
        <v>0.23500000000000001</v>
      </c>
      <c r="O85" s="4">
        <v>113.63636363636364</v>
      </c>
      <c r="P85" s="35">
        <v>2.4470624327659607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0.159274194428387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56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2.4470624336459608</v>
      </c>
      <c r="AH85" s="38" t="str">
        <f t="shared" si="46"/>
        <v xml:space="preserve"> </v>
      </c>
      <c r="AI85" s="1">
        <f t="shared" si="47"/>
        <v>85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-5.0462335887418552</v>
      </c>
      <c r="AR85" s="21">
        <v>-8.1005401872191296</v>
      </c>
      <c r="AS85">
        <v>15.927419354838701</v>
      </c>
      <c r="AT85">
        <v>5.0462335887418552</v>
      </c>
      <c r="AU85">
        <v>8.1005401872191296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9</v>
      </c>
      <c r="D86" s="4">
        <v>0</v>
      </c>
      <c r="E86" s="4">
        <v>0</v>
      </c>
      <c r="F86" s="4">
        <v>9</v>
      </c>
      <c r="G86" s="4">
        <v>34</v>
      </c>
      <c r="H86" s="4">
        <v>24.77</v>
      </c>
      <c r="I86" s="34">
        <v>2086.3066299142633</v>
      </c>
      <c r="J86" s="35">
        <v>32.77960116419306</v>
      </c>
      <c r="K86" s="35">
        <v>12.544209566469121</v>
      </c>
      <c r="L86" s="35">
        <v>7.4553468843718758</v>
      </c>
      <c r="M86" s="35">
        <v>6.3002592850400871</v>
      </c>
      <c r="N86" s="4">
        <v>0.57899999999999996</v>
      </c>
      <c r="O86" s="4">
        <v>18.16326530612244</v>
      </c>
      <c r="P86" s="35">
        <v>0.37935889147441626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0.37262818013909177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-0.32676518571010671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39</v>
      </c>
      <c r="AC86" s="1">
        <f t="shared" si="41"/>
        <v>22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-112.91885112275999</v>
      </c>
      <c r="AR86" s="21">
        <v>32.676518571010668</v>
      </c>
      <c r="AS86">
        <v>37.262817924909172</v>
      </c>
      <c r="AT86">
        <v>112.91885112275999</v>
      </c>
      <c r="AU86">
        <v>-32.676518571010668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14</v>
      </c>
      <c r="H87" s="4">
        <v>12.37</v>
      </c>
      <c r="I87" s="34">
        <v>4125.0694802677017</v>
      </c>
      <c r="J87" s="35">
        <v>14.434072345390899</v>
      </c>
      <c r="K87" s="35">
        <v>11.905678537054861</v>
      </c>
      <c r="L87" s="35" t="s">
        <v>1238</v>
      </c>
      <c r="M87" s="35" t="s">
        <v>1238</v>
      </c>
      <c r="N87" s="4">
        <v>0.85699999999999998</v>
      </c>
      <c r="O87" s="4">
        <v>22.428571428571413</v>
      </c>
      <c r="P87" s="35">
        <v>1.4551333872271626</v>
      </c>
      <c r="Q87" s="36">
        <f t="shared" si="29"/>
        <v>87.500000000900002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20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6.2439446590781262</v>
      </c>
      <c r="AR87" s="21" t="e">
        <v>#VALUE!</v>
      </c>
      <c r="AS87">
        <v>13.177041228779318</v>
      </c>
      <c r="AT87">
        <v>-6.2439446590781262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8</v>
      </c>
      <c r="D88" s="4">
        <v>0</v>
      </c>
      <c r="E88" s="4">
        <v>2</v>
      </c>
      <c r="F88" s="4">
        <v>10</v>
      </c>
      <c r="G88" s="4">
        <v>17.5</v>
      </c>
      <c r="H88" s="4">
        <v>11.45</v>
      </c>
      <c r="I88" s="34">
        <v>786.60139671754985</v>
      </c>
      <c r="J88" s="35">
        <v>6.1295503211991429</v>
      </c>
      <c r="K88" s="35">
        <v>9.6218487394957979</v>
      </c>
      <c r="L88" s="35">
        <v>3.7099709048588885</v>
      </c>
      <c r="M88" s="35">
        <v>5.0161959087332804</v>
      </c>
      <c r="N88" s="4">
        <v>1.8680000000000001</v>
      </c>
      <c r="O88" s="4">
        <v>102.16450216450217</v>
      </c>
      <c r="P88" s="35">
        <v>3.9301310043668125</v>
      </c>
      <c r="Q88" s="36">
        <f t="shared" si="29"/>
        <v>80.000000000910006</v>
      </c>
      <c r="R88" s="36" t="str">
        <f t="shared" si="30"/>
        <v xml:space="preserve"> </v>
      </c>
      <c r="S88" s="37">
        <f t="shared" si="31"/>
        <v>0.52838428038598251</v>
      </c>
      <c r="T88" s="37" t="str">
        <f t="shared" si="32"/>
        <v/>
      </c>
      <c r="U88" s="37" t="str">
        <f t="shared" si="33"/>
        <v/>
      </c>
      <c r="V88" s="37">
        <f t="shared" si="34"/>
        <v>-0.60185701901873845</v>
      </c>
      <c r="W88" s="37" t="str">
        <f t="shared" si="35"/>
        <v/>
      </c>
      <c r="X88" s="37">
        <f t="shared" si="36"/>
        <v>-0.66498117231952047</v>
      </c>
      <c r="Y88" s="1" t="str">
        <f t="shared" si="37"/>
        <v xml:space="preserve"> </v>
      </c>
      <c r="Z88" s="1">
        <f t="shared" si="38"/>
        <v>4</v>
      </c>
      <c r="AA88" s="1" t="str">
        <f t="shared" si="39"/>
        <v xml:space="preserve"> </v>
      </c>
      <c r="AB88" s="1">
        <f t="shared" si="40"/>
        <v>5</v>
      </c>
      <c r="AC88" s="1">
        <f t="shared" si="41"/>
        <v>13</v>
      </c>
      <c r="AD88" s="1" t="str">
        <f t="shared" si="42"/>
        <v xml:space="preserve"> </v>
      </c>
      <c r="AE88" s="1">
        <f t="shared" si="43"/>
        <v>37</v>
      </c>
      <c r="AF88" s="1" t="str">
        <f t="shared" si="44"/>
        <v xml:space="preserve"> </v>
      </c>
      <c r="AG88" s="38">
        <f t="shared" si="45"/>
        <v>3.9301310052768126</v>
      </c>
      <c r="AH88" s="38" t="str">
        <f t="shared" si="46"/>
        <v xml:space="preserve"> </v>
      </c>
      <c r="AI88" s="1">
        <f t="shared" si="47"/>
        <v>58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1120</v>
      </c>
      <c r="AP88" t="s">
        <v>1295</v>
      </c>
      <c r="AQ88" s="22">
        <v>60.185701901873841</v>
      </c>
      <c r="AR88" s="21">
        <v>66.498117231952051</v>
      </c>
      <c r="AS88">
        <v>52.838427947598255</v>
      </c>
      <c r="AT88">
        <v>-60.185701901873841</v>
      </c>
      <c r="AU88">
        <v>-66.498117231952051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8</v>
      </c>
      <c r="D89" s="4">
        <v>0</v>
      </c>
      <c r="E89" s="4">
        <v>3</v>
      </c>
      <c r="F89" s="4">
        <v>11</v>
      </c>
      <c r="G89" s="4">
        <v>47</v>
      </c>
      <c r="H89" s="4">
        <v>44.32</v>
      </c>
      <c r="I89" s="34">
        <v>1167.9863761258414</v>
      </c>
      <c r="J89" s="35">
        <v>14.937647455342097</v>
      </c>
      <c r="K89" s="35">
        <v>12.615997722744094</v>
      </c>
      <c r="L89" s="35">
        <v>8.1189276916211774</v>
      </c>
      <c r="M89" s="35">
        <v>7.1425187344215928</v>
      </c>
      <c r="N89" s="4">
        <v>2.9670000000000001</v>
      </c>
      <c r="O89" s="4">
        <v>0.91836734693878008</v>
      </c>
      <c r="P89" s="35">
        <v>5.2888086642599275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72.72727272819273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57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5.2888086651799275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29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2.9729886359173063</v>
      </c>
      <c r="AR89" s="21">
        <v>26.684232652413066</v>
      </c>
      <c r="AS89">
        <v>6.0469314079422354</v>
      </c>
      <c r="AT89">
        <v>-2.9729886359173063</v>
      </c>
      <c r="AU89">
        <v>-26.684232652413066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3</v>
      </c>
      <c r="E90" s="4">
        <v>6</v>
      </c>
      <c r="F90" s="4">
        <v>14</v>
      </c>
      <c r="G90" s="4">
        <v>11.734199523925781</v>
      </c>
      <c r="H90" s="4">
        <v>9.66</v>
      </c>
      <c r="I90" s="34">
        <v>1175.6900172079336</v>
      </c>
      <c r="J90" s="35" t="s">
        <v>1238</v>
      </c>
      <c r="K90" s="35">
        <v>9.7135588864002766</v>
      </c>
      <c r="L90" s="35">
        <v>6.9052293621355849</v>
      </c>
      <c r="M90" s="35">
        <v>3.8459940155595453</v>
      </c>
      <c r="N90" s="4">
        <v>7.2000000000000008E-2</v>
      </c>
      <c r="O90" s="4" t="s">
        <v>132</v>
      </c>
      <c r="P90" s="35">
        <v>4.053105478701384E-2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0.21472044854136443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-0.37644205167817069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33</v>
      </c>
      <c r="AC90" s="1">
        <f t="shared" si="65"/>
        <v>46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37.64420516781707</v>
      </c>
      <c r="AS90">
        <v>21.472044761136445</v>
      </c>
      <c r="AT90" t="e">
        <v>#VALUE!</v>
      </c>
      <c r="AU90">
        <v>-37.64420516781707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59</v>
      </c>
      <c r="H91" s="4">
        <v>57.13</v>
      </c>
      <c r="I91" s="34">
        <v>10553.866343270378</v>
      </c>
      <c r="J91" s="35">
        <v>21.599243856332706</v>
      </c>
      <c r="K91" s="35">
        <v>20.04561403508772</v>
      </c>
      <c r="L91" s="35">
        <v>12.264652955824337</v>
      </c>
      <c r="M91" s="35">
        <v>11.905639947734375</v>
      </c>
      <c r="N91" s="4">
        <v>2.645</v>
      </c>
      <c r="O91" s="4">
        <v>-8.1597222222222179</v>
      </c>
      <c r="P91" s="35">
        <v>4.347978295116401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4.3479782960564011</v>
      </c>
      <c r="AH91" s="38" t="str">
        <f t="shared" si="70"/>
        <v xml:space="preserve"> </v>
      </c>
      <c r="AI91" s="1">
        <f t="shared" si="71"/>
        <v>50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-40.297197759511015</v>
      </c>
      <c r="AR91" s="21">
        <v>-10.752611288321724</v>
      </c>
      <c r="AS91">
        <v>3.2732364782075862</v>
      </c>
      <c r="AT91">
        <v>40.297197759511015</v>
      </c>
      <c r="AU91">
        <v>10.752611288321724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30.98</v>
      </c>
      <c r="I92" s="34">
        <v>6416.4352317381999</v>
      </c>
      <c r="J92" s="35">
        <v>20.475875743555846</v>
      </c>
      <c r="K92" s="35">
        <v>15.351833498513377</v>
      </c>
      <c r="L92" s="35">
        <v>13.535096486647873</v>
      </c>
      <c r="M92" s="35">
        <v>8.1860721192958739</v>
      </c>
      <c r="N92" s="4">
        <v>2.0180000000000002</v>
      </c>
      <c r="O92" s="4">
        <v>34.533333333333346</v>
      </c>
      <c r="P92" s="35">
        <v>1.5493867010974822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0.22659780598550686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43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-33.000396106485773</v>
      </c>
      <c r="AR92" s="21">
        <v>-22.225005903959261</v>
      </c>
      <c r="AS92">
        <v>22.659780503550685</v>
      </c>
      <c r="AT92">
        <v>33.000396106485773</v>
      </c>
      <c r="AU92">
        <v>22.225005903959261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0</v>
      </c>
      <c r="E93" s="4">
        <v>12</v>
      </c>
      <c r="F93" s="4">
        <v>28</v>
      </c>
      <c r="G93" s="4">
        <v>55</v>
      </c>
      <c r="H93" s="4">
        <v>52.79</v>
      </c>
      <c r="I93" s="34">
        <v>81865.250377432225</v>
      </c>
      <c r="J93" s="35">
        <v>19.683072334079046</v>
      </c>
      <c r="K93" s="35">
        <v>19.898228420655862</v>
      </c>
      <c r="L93" s="35">
        <v>13.829281691406658</v>
      </c>
      <c r="M93" s="35">
        <v>13.417965701413364</v>
      </c>
      <c r="N93" s="4">
        <v>2.6819999999999999</v>
      </c>
      <c r="O93" s="4">
        <v>1.2075471698113218</v>
      </c>
      <c r="P93" s="35">
        <v>6.1507861337374505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6.1507861346974506</v>
      </c>
      <c r="AH93" s="38" t="str">
        <f t="shared" si="70"/>
        <v xml:space="preserve"> </v>
      </c>
      <c r="AI93" s="1">
        <f t="shared" si="71"/>
        <v>14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-27.850766912815182</v>
      </c>
      <c r="AR93" s="21">
        <v>-24.88156534732715</v>
      </c>
      <c r="AS93">
        <v>4.1863989391930367</v>
      </c>
      <c r="AT93">
        <v>27.850766912815182</v>
      </c>
      <c r="AU93">
        <v>24.88156534732715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57</v>
      </c>
      <c r="H94" s="4">
        <v>52.31</v>
      </c>
      <c r="I94" s="34">
        <v>2193.0249245864889</v>
      </c>
      <c r="J94" s="35" t="s">
        <v>1238</v>
      </c>
      <c r="K94" s="35">
        <v>34.919893190921229</v>
      </c>
      <c r="L94" s="35">
        <v>24.136752669039144</v>
      </c>
      <c r="M94" s="35">
        <v>18.430509510869562</v>
      </c>
      <c r="N94" s="4">
        <v>1.498</v>
      </c>
      <c r="O94" s="4">
        <v>16.124031007751935</v>
      </c>
      <c r="P94" s="35">
        <v>0.87937296883961003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36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-117.96037733354532</v>
      </c>
      <c r="AS94">
        <v>8.9657809214299213</v>
      </c>
      <c r="AT94" t="e">
        <v>#VALUE!</v>
      </c>
      <c r="AU94">
        <v>117.96037733354532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14.5</v>
      </c>
      <c r="H95" s="4">
        <v>8.4700000000000006</v>
      </c>
      <c r="I95" s="34">
        <v>1439.0998383828551</v>
      </c>
      <c r="J95" s="35">
        <v>8.5555555555555571</v>
      </c>
      <c r="K95" s="35">
        <v>7.5088652482269502</v>
      </c>
      <c r="L95" s="35">
        <v>3.5890294113780858</v>
      </c>
      <c r="M95" s="35">
        <v>3.213345119874881</v>
      </c>
      <c r="N95" s="4">
        <v>0.99</v>
      </c>
      <c r="O95" s="4">
        <v>-29.787234042553191</v>
      </c>
      <c r="P95" s="35">
        <v>2.7508854781582053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0.71192444017716638</v>
      </c>
      <c r="T95" s="37" t="str">
        <f t="shared" si="56"/>
        <v/>
      </c>
      <c r="U95" s="37" t="str">
        <f t="shared" si="57"/>
        <v/>
      </c>
      <c r="V95" s="37">
        <f t="shared" si="58"/>
        <v>-0.44427662481881836</v>
      </c>
      <c r="W95" s="37" t="str">
        <f t="shared" si="59"/>
        <v/>
      </c>
      <c r="X95" s="37">
        <f t="shared" si="60"/>
        <v>-0.67590246480480642</v>
      </c>
      <c r="Y95" s="1" t="str">
        <f t="shared" si="61"/>
        <v xml:space="preserve"> </v>
      </c>
      <c r="Z95" s="1">
        <f t="shared" si="62"/>
        <v>12</v>
      </c>
      <c r="AA95" s="1" t="str">
        <f t="shared" si="63"/>
        <v xml:space="preserve"> </v>
      </c>
      <c r="AB95" s="1">
        <f t="shared" si="64"/>
        <v>4</v>
      </c>
      <c r="AC95" s="1">
        <f t="shared" si="65"/>
        <v>6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>
        <f t="shared" si="69"/>
        <v>2.7508854791382054</v>
      </c>
      <c r="AH95" s="38" t="str">
        <f t="shared" si="70"/>
        <v xml:space="preserve"> </v>
      </c>
      <c r="AI95" s="1">
        <f t="shared" si="71"/>
        <v>77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44.427662481881839</v>
      </c>
      <c r="AR95" s="21">
        <v>67.590246480480644</v>
      </c>
      <c r="AS95">
        <v>71.192443919716638</v>
      </c>
      <c r="AT95">
        <v>-44.427662481881839</v>
      </c>
      <c r="AU95">
        <v>-67.590246480480644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5</v>
      </c>
      <c r="D96" s="4">
        <v>0</v>
      </c>
      <c r="E96" s="4">
        <v>6</v>
      </c>
      <c r="F96" s="4">
        <v>11</v>
      </c>
      <c r="G96" s="4">
        <v>24</v>
      </c>
      <c r="H96" s="4">
        <v>20.18</v>
      </c>
      <c r="I96" s="34">
        <v>1323.1754070390223</v>
      </c>
      <c r="J96" s="35">
        <v>24.235763476313611</v>
      </c>
      <c r="K96" s="35">
        <v>14.698115112060915</v>
      </c>
      <c r="L96" s="35">
        <v>10.876944237918217</v>
      </c>
      <c r="M96" s="35">
        <v>8.5705916813122425</v>
      </c>
      <c r="N96" s="4">
        <v>0.63800000000000001</v>
      </c>
      <c r="O96" s="4">
        <v>362.31884057971013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0.18929633399297333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52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-57.422626639413288</v>
      </c>
      <c r="AR96" s="21">
        <v>1.7787146912434104</v>
      </c>
      <c r="AS96">
        <v>18.929633300297333</v>
      </c>
      <c r="AT96">
        <v>57.422626639413288</v>
      </c>
      <c r="AU96">
        <v>-1.7787146912434104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8</v>
      </c>
      <c r="D97" s="4">
        <v>0</v>
      </c>
      <c r="E97" s="4">
        <v>4</v>
      </c>
      <c r="F97" s="4">
        <v>12</v>
      </c>
      <c r="G97" s="4">
        <v>4.25</v>
      </c>
      <c r="H97" s="4">
        <v>2.61</v>
      </c>
      <c r="I97" s="34">
        <v>320.76235132322881</v>
      </c>
      <c r="J97" s="35" t="s">
        <v>1238</v>
      </c>
      <c r="K97" s="35" t="s">
        <v>1238</v>
      </c>
      <c r="L97" s="35">
        <v>5.0392515645979268</v>
      </c>
      <c r="M97" s="35">
        <v>5.2592490322580643</v>
      </c>
      <c r="N97" s="4">
        <v>-0.68</v>
      </c>
      <c r="O97" s="4">
        <v>-18.881118881118876</v>
      </c>
      <c r="P97" s="35">
        <v>10.076628352490422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0.62835249142145588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-0.54494409933308274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17</v>
      </c>
      <c r="AC97" s="1">
        <f t="shared" si="65"/>
        <v>10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10.076628353490422</v>
      </c>
      <c r="AH97" s="38" t="str">
        <f t="shared" si="70"/>
        <v xml:space="preserve"> </v>
      </c>
      <c r="AI97" s="1">
        <f t="shared" si="71"/>
        <v>4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54.494409933308276</v>
      </c>
      <c r="AS97">
        <v>62.835249042145591</v>
      </c>
      <c r="AT97" t="e">
        <v>#VALUE!</v>
      </c>
      <c r="AU97">
        <v>-54.494409933308276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8.7799999999999994</v>
      </c>
      <c r="I98" s="34">
        <v>599.18279123867069</v>
      </c>
      <c r="J98" s="35">
        <v>33.769230769230766</v>
      </c>
      <c r="K98" s="35">
        <v>17.559999999999999</v>
      </c>
      <c r="L98" s="35">
        <v>13.334619506966776</v>
      </c>
      <c r="M98" s="35">
        <v>11.811303200326584</v>
      </c>
      <c r="N98" s="4">
        <v>0.26</v>
      </c>
      <c r="O98" s="4">
        <v>188.88888888888891</v>
      </c>
      <c r="P98" s="35">
        <v>5.4669703872437365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5.4669703882537366</v>
      </c>
      <c r="AH98" s="38" t="str">
        <f t="shared" si="70"/>
        <v xml:space="preserve"> </v>
      </c>
      <c r="AI98" s="1">
        <f t="shared" si="71"/>
        <v>24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-119.34695857550928</v>
      </c>
      <c r="AR98" s="21">
        <v>-20.414653089016134</v>
      </c>
      <c r="AS98">
        <v>2.5056947608200542</v>
      </c>
      <c r="AT98">
        <v>119.34695857550928</v>
      </c>
      <c r="AU98">
        <v>20.414653089016134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1.31</v>
      </c>
      <c r="O99" s="4">
        <v>-4.379562043795624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50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10.130000000000001</v>
      </c>
      <c r="I100" s="34">
        <v>760.31357830315062</v>
      </c>
      <c r="J100" s="35">
        <v>2.9625410466414159</v>
      </c>
      <c r="K100" s="35">
        <v>7.7618575422005103</v>
      </c>
      <c r="L100" s="35">
        <v>1.2580910344827585</v>
      </c>
      <c r="M100" s="35">
        <v>1.4130828814872192</v>
      </c>
      <c r="N100" s="4">
        <v>2.62</v>
      </c>
      <c r="O100" s="4" t="s">
        <v>132</v>
      </c>
      <c r="P100" s="35" t="s">
        <v>137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0.87561698029949631</v>
      </c>
      <c r="T100" s="37" t="str">
        <f t="shared" si="56"/>
        <v/>
      </c>
      <c r="U100" s="37" t="str">
        <f t="shared" si="57"/>
        <v/>
      </c>
      <c r="V100" s="37">
        <f t="shared" si="58"/>
        <v>-0.80756909368868546</v>
      </c>
      <c r="W100" s="37" t="str">
        <f t="shared" si="59"/>
        <v/>
      </c>
      <c r="X100" s="37">
        <f t="shared" si="60"/>
        <v>-0.88639151241436298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80.756909368868548</v>
      </c>
      <c r="AR100" s="21">
        <v>88.639151241436295</v>
      </c>
      <c r="AS100">
        <v>87.561697926949634</v>
      </c>
      <c r="AT100">
        <v>-80.756909368868548</v>
      </c>
      <c r="AU100">
        <v>-88.639151241436295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775</v>
      </c>
      <c r="H101" s="4">
        <v>608.52</v>
      </c>
      <c r="I101" s="34">
        <v>13529.074322586494</v>
      </c>
      <c r="J101" s="35">
        <v>7.6219167360422242</v>
      </c>
      <c r="K101" s="35">
        <v>7.7339293791574937</v>
      </c>
      <c r="L101" s="35" t="s">
        <v>1238</v>
      </c>
      <c r="M101" s="35" t="s">
        <v>1238</v>
      </c>
      <c r="N101" s="4">
        <v>61.173999999999999</v>
      </c>
      <c r="O101" s="4">
        <v>785.04050925925924</v>
      </c>
      <c r="P101" s="35">
        <v>2.1447117007523921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0.27358180607516724</v>
      </c>
      <c r="T101" s="37" t="str">
        <f t="shared" si="56"/>
        <v/>
      </c>
      <c r="U101" s="37" t="str">
        <f t="shared" si="57"/>
        <v/>
      </c>
      <c r="V101" s="37">
        <f t="shared" si="58"/>
        <v>-0.5049208357775341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10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33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2.1447117017923922</v>
      </c>
      <c r="AH101" s="38" t="str">
        <f t="shared" si="70"/>
        <v xml:space="preserve"> </v>
      </c>
      <c r="AI101" s="1">
        <f t="shared" si="71"/>
        <v>89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50.492083577753412</v>
      </c>
      <c r="AR101" s="21" t="e">
        <v>#VALUE!</v>
      </c>
      <c r="AS101">
        <v>27.358180503516728</v>
      </c>
      <c r="AT101">
        <v>-50.492083577753412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15</v>
      </c>
      <c r="D102" s="4">
        <v>0</v>
      </c>
      <c r="E102" s="4">
        <v>9</v>
      </c>
      <c r="F102" s="4">
        <v>24</v>
      </c>
      <c r="G102" s="4">
        <v>15</v>
      </c>
      <c r="H102" s="4">
        <v>12.79</v>
      </c>
      <c r="I102" s="34">
        <v>6756.0765268488494</v>
      </c>
      <c r="J102" s="35">
        <v>37.404639670823009</v>
      </c>
      <c r="K102" s="35">
        <v>22.632830470567271</v>
      </c>
      <c r="L102" s="35">
        <v>9.7881544173168891</v>
      </c>
      <c r="M102" s="35">
        <v>6.3217882180813234</v>
      </c>
      <c r="N102" s="4">
        <v>0.26200000000000001</v>
      </c>
      <c r="O102" s="4">
        <v>-63.098591549295769</v>
      </c>
      <c r="P102" s="35">
        <v>0.13265285014733383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0.17279124420871775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54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>
        <f t="shared" si="74"/>
        <v>-63.098591548245771</v>
      </c>
      <c r="AM102" s="1" t="str">
        <f t="shared" si="75"/>
        <v xml:space="preserve"> </v>
      </c>
      <c r="AN102" s="1">
        <f t="shared" si="76"/>
        <v>6</v>
      </c>
      <c r="AO102" t="s">
        <v>1071</v>
      </c>
      <c r="AP102" t="s">
        <v>1242</v>
      </c>
      <c r="AQ102" s="22">
        <v>-142.9606408412352</v>
      </c>
      <c r="AR102" s="21">
        <v>11.610734904948306</v>
      </c>
      <c r="AS102">
        <v>17.279124315871776</v>
      </c>
      <c r="AT102">
        <v>142.9606408412352</v>
      </c>
      <c r="AU102">
        <v>-11.610734904948306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142.93659973144531</v>
      </c>
      <c r="H103" s="4">
        <v>137.31</v>
      </c>
      <c r="I103" s="34">
        <v>19842.668539975079</v>
      </c>
      <c r="J103" s="35" t="s">
        <v>1238</v>
      </c>
      <c r="K103" s="35" t="s">
        <v>1238</v>
      </c>
      <c r="L103" s="35">
        <v>30.636146911560125</v>
      </c>
      <c r="M103" s="35">
        <v>25.150681003223585</v>
      </c>
      <c r="N103" s="4">
        <v>1.704</v>
      </c>
      <c r="O103" s="4">
        <v>45.641025641025642</v>
      </c>
      <c r="P103" s="35">
        <v>0.96568462862727777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-176.6513885463531</v>
      </c>
      <c r="AS103">
        <v>4.097734856489188</v>
      </c>
      <c r="AT103" t="e">
        <v>#VALUE!</v>
      </c>
      <c r="AU103">
        <v>176.6513885463531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15.854374885559082</v>
      </c>
      <c r="H104" s="4">
        <v>14.4</v>
      </c>
      <c r="I104" s="34">
        <v>2234.5679528982323</v>
      </c>
      <c r="J104" s="35" t="s">
        <v>1238</v>
      </c>
      <c r="K104" s="35">
        <v>36.175860892880209</v>
      </c>
      <c r="L104" s="35">
        <v>22.282794117647061</v>
      </c>
      <c r="M104" s="35">
        <v>12.725895856662936</v>
      </c>
      <c r="N104" s="4">
        <v>7.2999999999999995E-2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-101.21870909991802</v>
      </c>
      <c r="AS104">
        <v>10.099825594160293</v>
      </c>
      <c r="AT104" t="e">
        <v>#VALUE!</v>
      </c>
      <c r="AU104">
        <v>101.21870909991802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7</v>
      </c>
      <c r="D105" s="4">
        <v>0</v>
      </c>
      <c r="E105" s="4">
        <v>6</v>
      </c>
      <c r="F105" s="4">
        <v>13</v>
      </c>
      <c r="G105" s="4">
        <v>10.5</v>
      </c>
      <c r="H105" s="4">
        <v>7.91</v>
      </c>
      <c r="I105" s="34">
        <v>716.95274053988351</v>
      </c>
      <c r="J105" s="35">
        <v>36.284403669724774</v>
      </c>
      <c r="K105" s="35">
        <v>27.852112676056336</v>
      </c>
      <c r="L105" s="35">
        <v>8.9114830508474583</v>
      </c>
      <c r="M105" s="35">
        <v>8.3589427662957085</v>
      </c>
      <c r="N105" s="4">
        <v>0.218</v>
      </c>
      <c r="O105" s="4">
        <v>-56.573705179282875</v>
      </c>
      <c r="P105" s="35">
        <v>7.1175726927939325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0.32743362939858411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28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7.1175726938739325</v>
      </c>
      <c r="AH105" s="38" t="str">
        <f t="shared" si="70"/>
        <v xml:space="preserve"> </v>
      </c>
      <c r="AI105" s="1">
        <f t="shared" si="71"/>
        <v>9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-56.573705178202879</v>
      </c>
      <c r="AM105" s="1" t="str">
        <f t="shared" si="75"/>
        <v xml:space="preserve"> </v>
      </c>
      <c r="AN105" s="1">
        <f t="shared" si="76"/>
        <v>5</v>
      </c>
      <c r="AO105" t="s">
        <v>1084</v>
      </c>
      <c r="AP105" t="s">
        <v>1295</v>
      </c>
      <c r="AQ105" s="22">
        <v>-135.68418371945859</v>
      </c>
      <c r="AR105" s="21">
        <v>19.527277136343614</v>
      </c>
      <c r="AS105">
        <v>32.743362831858413</v>
      </c>
      <c r="AT105">
        <v>135.68418371945859</v>
      </c>
      <c r="AU105">
        <v>-19.527277136343614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0</v>
      </c>
      <c r="D106" s="4">
        <v>0</v>
      </c>
      <c r="E106" s="4">
        <v>7</v>
      </c>
      <c r="F106" s="4">
        <v>7</v>
      </c>
      <c r="G106" s="4">
        <v>135.17630004882812</v>
      </c>
      <c r="H106" s="4">
        <v>127.94</v>
      </c>
      <c r="I106" s="34">
        <v>4189.3612513698281</v>
      </c>
      <c r="J106" s="35">
        <v>32.353400967264932</v>
      </c>
      <c r="K106" s="35">
        <v>29.106533530526352</v>
      </c>
      <c r="L106" s="35">
        <v>22.752008565310494</v>
      </c>
      <c r="M106" s="35">
        <v>18.850720107297583</v>
      </c>
      <c r="N106" s="4">
        <v>3.0300000000000002</v>
      </c>
      <c r="O106" s="4">
        <v>16.091954022988521</v>
      </c>
      <c r="P106" s="35">
        <v>25.3287729479772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25.328772949067201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-110.15048137281447</v>
      </c>
      <c r="AR106" s="21">
        <v>-105.45582249563417</v>
      </c>
      <c r="AS106">
        <v>5.6560106681476707</v>
      </c>
      <c r="AT106">
        <v>110.15048137281447</v>
      </c>
      <c r="AU106">
        <v>105.45582249563417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8</v>
      </c>
      <c r="D107" s="4">
        <v>1</v>
      </c>
      <c r="E107" s="4">
        <v>9</v>
      </c>
      <c r="F107" s="4">
        <v>18</v>
      </c>
      <c r="G107" s="4">
        <v>55</v>
      </c>
      <c r="H107" s="4">
        <v>55.65</v>
      </c>
      <c r="I107" s="34">
        <v>19686.918940185871</v>
      </c>
      <c r="J107" s="35">
        <v>21.892210857592445</v>
      </c>
      <c r="K107" s="35">
        <v>20.580621301775146</v>
      </c>
      <c r="L107" s="35">
        <v>13.019239433424291</v>
      </c>
      <c r="M107" s="35">
        <v>12.493385520930099</v>
      </c>
      <c r="N107" s="4">
        <v>2.5420000000000003</v>
      </c>
      <c r="O107" s="4">
        <v>1.2749003984063756</v>
      </c>
      <c r="P107" s="35">
        <v>3.4788858939802334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3.4788858950802335</v>
      </c>
      <c r="AH107" s="38" t="str">
        <f t="shared" si="70"/>
        <v xml:space="preserve"> </v>
      </c>
      <c r="AI107" s="1">
        <f t="shared" si="71"/>
        <v>65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-42.200155547577189</v>
      </c>
      <c r="AR107" s="21">
        <v>-17.566699150250507</v>
      </c>
      <c r="AS107">
        <v>-1.1680143755615435</v>
      </c>
      <c r="AT107">
        <v>42.200155547577189</v>
      </c>
      <c r="AU107">
        <v>17.566699150250507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6</v>
      </c>
      <c r="D108" s="4">
        <v>0</v>
      </c>
      <c r="E108" s="4">
        <v>4</v>
      </c>
      <c r="F108" s="4">
        <v>10</v>
      </c>
      <c r="G108" s="4">
        <v>28.5</v>
      </c>
      <c r="H108" s="4">
        <v>24.72</v>
      </c>
      <c r="I108" s="34">
        <v>3093.2731031484673</v>
      </c>
      <c r="J108" s="35">
        <v>13.748609566184649</v>
      </c>
      <c r="K108" s="35">
        <v>12.353823088455773</v>
      </c>
      <c r="L108" s="35">
        <v>7.8059524421593833</v>
      </c>
      <c r="M108" s="35">
        <v>7.3158030417105859</v>
      </c>
      <c r="N108" s="4">
        <v>1.798</v>
      </c>
      <c r="O108" s="4">
        <v>8.9696969696969635</v>
      </c>
      <c r="P108" s="35">
        <v>3.3697411003236248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0.15291262246922335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 t="str">
        <f t="shared" si="60"/>
        <v/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 t="str">
        <f t="shared" si="64"/>
        <v xml:space="preserve"> </v>
      </c>
      <c r="AC108" s="1">
        <f t="shared" si="65"/>
        <v>61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3.3697411014336249</v>
      </c>
      <c r="AH108" s="38" t="str">
        <f t="shared" si="70"/>
        <v xml:space="preserve"> </v>
      </c>
      <c r="AI108" s="1">
        <f t="shared" si="71"/>
        <v>69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10.696346221408159</v>
      </c>
      <c r="AR108" s="21">
        <v>29.510470481673991</v>
      </c>
      <c r="AS108">
        <v>15.291262135922334</v>
      </c>
      <c r="AT108">
        <v>-10.696346221408159</v>
      </c>
      <c r="AU108">
        <v>-29.510470481673991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48.5</v>
      </c>
      <c r="H109" s="4">
        <v>42.49</v>
      </c>
      <c r="I109" s="34">
        <v>1837.4811911414329</v>
      </c>
      <c r="J109" s="35">
        <v>13.737471710313612</v>
      </c>
      <c r="K109" s="35">
        <v>18.489991296779809</v>
      </c>
      <c r="L109" s="35">
        <v>8.441846321525885</v>
      </c>
      <c r="M109" s="35">
        <v>7.9317910906298001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10.768691808047659</v>
      </c>
      <c r="AR109" s="21">
        <v>23.768203831670153</v>
      </c>
      <c r="AS109">
        <v>14.144504589315133</v>
      </c>
      <c r="AT109">
        <v>-10.768691808047659</v>
      </c>
      <c r="AU109">
        <v>-23.768203831670153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11</v>
      </c>
      <c r="D110" s="4">
        <v>0</v>
      </c>
      <c r="E110" s="4">
        <v>4</v>
      </c>
      <c r="F110" s="4">
        <v>15</v>
      </c>
      <c r="G110" s="4">
        <v>29</v>
      </c>
      <c r="H110" s="4">
        <v>27.38</v>
      </c>
      <c r="I110" s="34">
        <v>3052.2098883048143</v>
      </c>
      <c r="J110" s="35">
        <v>21.457680250783699</v>
      </c>
      <c r="K110" s="35">
        <v>26.026615969581748</v>
      </c>
      <c r="L110" s="35">
        <v>11.545378184520798</v>
      </c>
      <c r="M110" s="35">
        <v>11.82563963963964</v>
      </c>
      <c r="N110" s="4">
        <v>1.276</v>
      </c>
      <c r="O110" s="4">
        <v>13.725490196078422</v>
      </c>
      <c r="P110" s="35">
        <v>4.8466033601168732</v>
      </c>
      <c r="Q110" s="36">
        <f t="shared" si="53"/>
        <v>73.333333334463333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56</v>
      </c>
      <c r="AF110" s="1" t="str">
        <f t="shared" si="68"/>
        <v xml:space="preserve"> </v>
      </c>
      <c r="AG110" s="38">
        <f t="shared" si="69"/>
        <v>4.8466033612468733</v>
      </c>
      <c r="AH110" s="38" t="str">
        <f t="shared" si="70"/>
        <v xml:space="preserve"> </v>
      </c>
      <c r="AI110" s="1">
        <f t="shared" si="71"/>
        <v>41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-39.377675886645314</v>
      </c>
      <c r="AR110" s="21">
        <v>-4.2573961817379713</v>
      </c>
      <c r="AS110">
        <v>5.9167275383491535</v>
      </c>
      <c r="AT110">
        <v>39.377675886645314</v>
      </c>
      <c r="AU110">
        <v>4.2573961817379713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11</v>
      </c>
      <c r="D111" s="4">
        <v>2</v>
      </c>
      <c r="E111" s="4">
        <v>7</v>
      </c>
      <c r="F111" s="4">
        <v>20</v>
      </c>
      <c r="G111" s="4">
        <v>111</v>
      </c>
      <c r="H111" s="4">
        <v>112.89</v>
      </c>
      <c r="I111" s="34">
        <v>23278.111619109743</v>
      </c>
      <c r="J111" s="35">
        <v>23.93765903307888</v>
      </c>
      <c r="K111" s="35">
        <v>21.860960495739739</v>
      </c>
      <c r="L111" s="35">
        <v>14.534828874618377</v>
      </c>
      <c r="M111" s="35">
        <v>13.854049982222897</v>
      </c>
      <c r="N111" s="4">
        <v>5.1639999999999997</v>
      </c>
      <c r="O111" s="4">
        <v>9.8723404255319043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-55.486298761285767</v>
      </c>
      <c r="AR111" s="21">
        <v>-31.252817204943682</v>
      </c>
      <c r="AS111">
        <v>-1.6741961201169331</v>
      </c>
      <c r="AT111">
        <v>55.486298761285767</v>
      </c>
      <c r="AU111">
        <v>31.252817204943682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3</v>
      </c>
      <c r="E112" s="4">
        <v>10</v>
      </c>
      <c r="F112" s="4">
        <v>15</v>
      </c>
      <c r="G112" s="4">
        <v>39.880500793457031</v>
      </c>
      <c r="H112" s="4">
        <v>38.67</v>
      </c>
      <c r="I112" s="34">
        <v>5907.4447421500772</v>
      </c>
      <c r="J112" s="35">
        <v>17.870877099330755</v>
      </c>
      <c r="K112" s="35">
        <v>15.281028484110569</v>
      </c>
      <c r="L112" s="35">
        <v>12.410020861678005</v>
      </c>
      <c r="M112" s="35">
        <v>11.265526377757615</v>
      </c>
      <c r="N112" s="4">
        <v>1.6580000000000001</v>
      </c>
      <c r="O112" s="4">
        <v>-10.860215053763438</v>
      </c>
      <c r="P112" s="35">
        <v>2.0587302253077993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2.0587302264577994</v>
      </c>
      <c r="AH112" s="38" t="str">
        <f t="shared" si="70"/>
        <v xml:space="preserve"> </v>
      </c>
      <c r="AI112" s="1">
        <f t="shared" si="71"/>
        <v>92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-16.079710716614983</v>
      </c>
      <c r="AR112" s="21">
        <v>-12.065316607322462</v>
      </c>
      <c r="AS112">
        <v>3.1303356437988761</v>
      </c>
      <c r="AT112">
        <v>16.079710716614983</v>
      </c>
      <c r="AU112">
        <v>12.065316607322462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61.008102416992188</v>
      </c>
      <c r="H113" s="4">
        <v>44.91</v>
      </c>
      <c r="I113" s="34">
        <v>3802.2787750844368</v>
      </c>
      <c r="J113" s="35">
        <v>34.599383667180277</v>
      </c>
      <c r="K113" s="35">
        <v>26.402116402116398</v>
      </c>
      <c r="L113" s="35">
        <v>24.518974130240856</v>
      </c>
      <c r="M113" s="35">
        <v>17.932616744686751</v>
      </c>
      <c r="N113" s="4">
        <v>1.7010000000000001</v>
      </c>
      <c r="O113" s="4">
        <v>25.073529411764699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0.35845251545508339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24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-124.73919017717741</v>
      </c>
      <c r="AR113" s="21">
        <v>-121.41192423593235</v>
      </c>
      <c r="AS113">
        <v>35.845251429508338</v>
      </c>
      <c r="AT113">
        <v>124.73919017717741</v>
      </c>
      <c r="AU113">
        <v>121.41192423593235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71.625</v>
      </c>
      <c r="H114" s="4">
        <v>69.599999999999994</v>
      </c>
      <c r="I114" s="34">
        <v>2882.0780569657495</v>
      </c>
      <c r="J114" s="35">
        <v>9.9856527977044465</v>
      </c>
      <c r="K114" s="35">
        <v>13.647058823529409</v>
      </c>
      <c r="L114" s="35">
        <v>21.725019175455419</v>
      </c>
      <c r="M114" s="35">
        <v>18.026408114558471</v>
      </c>
      <c r="N114" s="4">
        <v>6.97</v>
      </c>
      <c r="O114" s="4">
        <v>155.31135531135533</v>
      </c>
      <c r="P114" s="35">
        <v>4.166666666666667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-0.35138511577727916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20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19</v>
      </c>
      <c r="AF114" s="1" t="str">
        <f t="shared" si="68"/>
        <v xml:space="preserve"> </v>
      </c>
      <c r="AG114" s="38">
        <f t="shared" si="69"/>
        <v>4.1666666678366671</v>
      </c>
      <c r="AH114" s="38" t="str">
        <f t="shared" si="70"/>
        <v xml:space="preserve"> </v>
      </c>
      <c r="AI114" s="1">
        <f t="shared" si="71"/>
        <v>53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35.138511577727918</v>
      </c>
      <c r="AR114" s="21">
        <v>-96.181874255799514</v>
      </c>
      <c r="AS114">
        <v>2.9094827586207073</v>
      </c>
      <c r="AT114">
        <v>-35.138511577727918</v>
      </c>
      <c r="AU114">
        <v>96.181874255799514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5</v>
      </c>
      <c r="F115" s="4">
        <v>13</v>
      </c>
      <c r="G115" s="4">
        <v>2.2249999046325684</v>
      </c>
      <c r="H115" s="4">
        <v>1.56</v>
      </c>
      <c r="I115" s="34">
        <v>451.00856202262975</v>
      </c>
      <c r="J115" s="35">
        <v>17.840458761227612</v>
      </c>
      <c r="K115" s="35">
        <v>9.1245094427652678</v>
      </c>
      <c r="L115" s="35">
        <v>2.9881047453703702</v>
      </c>
      <c r="M115" s="35">
        <v>2.767119506966774</v>
      </c>
      <c r="N115" s="4">
        <v>6.7000000000000004E-2</v>
      </c>
      <c r="O115" s="4">
        <v>-74.230769230769226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0.42628199132908218</v>
      </c>
      <c r="T115" s="37" t="str">
        <f t="shared" si="56"/>
        <v/>
      </c>
      <c r="U115" s="37" t="str">
        <f t="shared" si="57"/>
        <v/>
      </c>
      <c r="V115" s="37" t="str">
        <f t="shared" si="58"/>
        <v/>
      </c>
      <c r="W115" s="37" t="str">
        <f t="shared" si="59"/>
        <v/>
      </c>
      <c r="X115" s="37">
        <f t="shared" si="60"/>
        <v>-0.730167331644199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>
        <f t="shared" si="64"/>
        <v>3</v>
      </c>
      <c r="AC115" s="1">
        <f t="shared" si="65"/>
        <v>18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-74.230769229589228</v>
      </c>
      <c r="AM115" s="1" t="str">
        <f t="shared" si="75"/>
        <v xml:space="preserve"> </v>
      </c>
      <c r="AN115" s="1">
        <f t="shared" si="76"/>
        <v>11</v>
      </c>
      <c r="AO115" t="s">
        <v>1054</v>
      </c>
      <c r="AP115" t="s">
        <v>1295</v>
      </c>
      <c r="AQ115" s="22">
        <v>-15.882129374195841</v>
      </c>
      <c r="AR115" s="21">
        <v>73.016733164419904</v>
      </c>
      <c r="AS115">
        <v>42.628199014908219</v>
      </c>
      <c r="AT115">
        <v>15.882129374195841</v>
      </c>
      <c r="AU115">
        <v>-73.016733164419904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8.08</v>
      </c>
      <c r="I116" s="34">
        <v>839.69308787820421</v>
      </c>
      <c r="J116" s="35" t="s">
        <v>1238</v>
      </c>
      <c r="K116" s="35">
        <v>39.414634146341463</v>
      </c>
      <c r="L116" s="35" t="s">
        <v>1238</v>
      </c>
      <c r="M116" s="35">
        <v>14.713983757926353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0.26856435762564346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36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26.856435643564346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10</v>
      </c>
      <c r="F117" s="4">
        <v>11</v>
      </c>
      <c r="G117" s="4">
        <v>33</v>
      </c>
      <c r="H117" s="4">
        <v>33.909999999999997</v>
      </c>
      <c r="I117" s="34">
        <v>24113.204817711299</v>
      </c>
      <c r="J117" s="35">
        <v>11.55366269165247</v>
      </c>
      <c r="K117" s="35">
        <v>10.577043044291951</v>
      </c>
      <c r="L117" s="35" t="s">
        <v>1238</v>
      </c>
      <c r="M117" s="35" t="s">
        <v>1238</v>
      </c>
      <c r="N117" s="4">
        <v>2.9350000000000001</v>
      </c>
      <c r="O117" s="4">
        <v>-3.7704918032786949</v>
      </c>
      <c r="P117" s="35">
        <v>5.042760247714539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5.0427602489145391</v>
      </c>
      <c r="AH117" s="38" t="str">
        <f t="shared" si="70"/>
        <v xml:space="preserve"> </v>
      </c>
      <c r="AI117" s="1">
        <f t="shared" si="71"/>
        <v>36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24.953553454038911</v>
      </c>
      <c r="AR117" s="21" t="e">
        <v>#VALUE!</v>
      </c>
      <c r="AS117">
        <v>-2.6835741669124058</v>
      </c>
      <c r="AT117">
        <v>-24.953553454038911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3</v>
      </c>
      <c r="D118" s="4">
        <v>2</v>
      </c>
      <c r="E118" s="4">
        <v>10</v>
      </c>
      <c r="F118" s="4">
        <v>15</v>
      </c>
      <c r="G118" s="4">
        <v>24.75</v>
      </c>
      <c r="H118" s="4">
        <v>25.96</v>
      </c>
      <c r="I118" s="34">
        <v>11869.17755531898</v>
      </c>
      <c r="J118" s="35">
        <v>17.635869565217391</v>
      </c>
      <c r="K118" s="35">
        <v>18.689704823614111</v>
      </c>
      <c r="L118" s="35">
        <v>12.531983881292156</v>
      </c>
      <c r="M118" s="35">
        <v>11.963263378441916</v>
      </c>
      <c r="N118" s="4">
        <v>1.472</v>
      </c>
      <c r="O118" s="4">
        <v>9.0370370370370274</v>
      </c>
      <c r="P118" s="35">
        <v>3.8443759630200307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3.8443759642300308</v>
      </c>
      <c r="AH118" s="38" t="str">
        <f t="shared" si="70"/>
        <v xml:space="preserve"> </v>
      </c>
      <c r="AI118" s="1">
        <f t="shared" si="71"/>
        <v>61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-14.55322679394695</v>
      </c>
      <c r="AR118" s="21">
        <v>-13.166670469639573</v>
      </c>
      <c r="AS118">
        <v>-4.6610169491525415</v>
      </c>
      <c r="AT118">
        <v>14.55322679394695</v>
      </c>
      <c r="AU118">
        <v>13.166670469639573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11</v>
      </c>
      <c r="H119" s="4">
        <v>10.9</v>
      </c>
      <c r="I119" s="34">
        <v>1540.3580257715089</v>
      </c>
      <c r="J119" s="35" t="s">
        <v>1238</v>
      </c>
      <c r="K119" s="35" t="s">
        <v>1238</v>
      </c>
      <c r="L119" s="35">
        <v>21.415494396014942</v>
      </c>
      <c r="M119" s="35">
        <v>22.3914609375</v>
      </c>
      <c r="N119" s="4">
        <v>-1.847</v>
      </c>
      <c r="O119" s="4">
        <v>-84.7</v>
      </c>
      <c r="P119" s="35">
        <v>0.4587155963302752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-84.699999998780001</v>
      </c>
      <c r="AM119" s="1" t="str">
        <f t="shared" si="75"/>
        <v xml:space="preserve"> </v>
      </c>
      <c r="AN119" s="1">
        <f t="shared" si="76"/>
        <v>12</v>
      </c>
      <c r="AO119" t="s">
        <v>1055</v>
      </c>
      <c r="AP119" t="s">
        <v>1248</v>
      </c>
      <c r="AQ119" s="22" t="e">
        <v>#VALUE!</v>
      </c>
      <c r="AR119" s="21">
        <v>-93.386794957188357</v>
      </c>
      <c r="AS119">
        <v>0.91743119266054496</v>
      </c>
      <c r="AT119" t="e">
        <v>#VALUE!</v>
      </c>
      <c r="AU119">
        <v>93.386794957188357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10</v>
      </c>
      <c r="D120" s="4">
        <v>1</v>
      </c>
      <c r="E120" s="4">
        <v>8</v>
      </c>
      <c r="F120" s="4">
        <v>19</v>
      </c>
      <c r="G120" s="4">
        <v>7</v>
      </c>
      <c r="H120" s="4">
        <v>4.6399999999999997</v>
      </c>
      <c r="I120" s="34">
        <v>928.89649371581788</v>
      </c>
      <c r="J120" s="35" t="s">
        <v>1238</v>
      </c>
      <c r="K120" s="35" t="s">
        <v>1238</v>
      </c>
      <c r="L120" s="35">
        <v>4.3292154913432963</v>
      </c>
      <c r="M120" s="35">
        <v>3.8897327638804149</v>
      </c>
      <c r="N120" s="4">
        <v>-0.17500000000000002</v>
      </c>
      <c r="O120" s="4" t="s">
        <v>132</v>
      </c>
      <c r="P120" s="35">
        <v>0.47816162479334873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0.50862069088517259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-0.60906197491024039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11</v>
      </c>
      <c r="AC120" s="1">
        <f t="shared" si="65"/>
        <v>14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60.906197491024038</v>
      </c>
      <c r="AS120">
        <v>50.86206896551726</v>
      </c>
      <c r="AT120" t="e">
        <v>#VALUE!</v>
      </c>
      <c r="AU120">
        <v>-60.906197491024038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4</v>
      </c>
      <c r="D121" s="4">
        <v>0</v>
      </c>
      <c r="E121" s="4">
        <v>4</v>
      </c>
      <c r="F121" s="4">
        <v>8</v>
      </c>
      <c r="G121" s="4">
        <v>36.5</v>
      </c>
      <c r="H121" s="4">
        <v>33.590000000000003</v>
      </c>
      <c r="I121" s="34">
        <v>1475.6594691398554</v>
      </c>
      <c r="J121" s="35">
        <v>13.643379366368807</v>
      </c>
      <c r="K121" s="35">
        <v>10.496875000000001</v>
      </c>
      <c r="L121" s="35" t="s">
        <v>1238</v>
      </c>
      <c r="M121" s="35" t="s">
        <v>1238</v>
      </c>
      <c r="N121" s="4">
        <v>2.4620000000000002</v>
      </c>
      <c r="O121" s="4">
        <v>48.851269649334945</v>
      </c>
      <c r="P121" s="35">
        <v>1.1372432271509378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11.379865619218354</v>
      </c>
      <c r="AR121" s="21" t="e">
        <v>#VALUE!</v>
      </c>
      <c r="AS121">
        <v>8.6632926466210023</v>
      </c>
      <c r="AT121">
        <v>-11.379865619218354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4</v>
      </c>
      <c r="D122" s="4">
        <v>6</v>
      </c>
      <c r="E122" s="4">
        <v>7</v>
      </c>
      <c r="F122" s="4">
        <v>17</v>
      </c>
      <c r="G122" s="4">
        <v>2.25</v>
      </c>
      <c r="H122" s="4">
        <v>2.31</v>
      </c>
      <c r="I122" s="34">
        <v>455.1231278138651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-0.39100000000000001</v>
      </c>
      <c r="O122" s="4">
        <v>-1.0335917312661507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-2.5974025974025983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24.5</v>
      </c>
      <c r="H123" s="4">
        <v>21.52</v>
      </c>
      <c r="I123" s="34">
        <v>4710.5866689395025</v>
      </c>
      <c r="J123" s="35" t="s">
        <v>1238</v>
      </c>
      <c r="K123" s="35" t="s">
        <v>1238</v>
      </c>
      <c r="L123" s="35">
        <v>15.910859740259742</v>
      </c>
      <c r="M123" s="35">
        <v>14.989437597649919</v>
      </c>
      <c r="N123" s="4" t="s">
        <v>132</v>
      </c>
      <c r="O123" s="4" t="s">
        <v>132</v>
      </c>
      <c r="P123" s="35">
        <v>6.4126394052044615</v>
      </c>
      <c r="Q123" s="36">
        <f t="shared" si="53"/>
        <v>75.000000001260005</v>
      </c>
      <c r="R123" s="36" t="str">
        <f t="shared" si="54"/>
        <v xml:space="preserve"> </v>
      </c>
      <c r="S123" s="37" t="str">
        <f t="shared" si="55"/>
        <v/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 t="str">
        <f t="shared" si="65"/>
        <v xml:space="preserve"> </v>
      </c>
      <c r="AD123" s="1" t="str">
        <f t="shared" si="66"/>
        <v xml:space="preserve"> </v>
      </c>
      <c r="AE123" s="1">
        <f t="shared" si="67"/>
        <v>49</v>
      </c>
      <c r="AF123" s="1" t="str">
        <f t="shared" si="68"/>
        <v xml:space="preserve"> </v>
      </c>
      <c r="AG123" s="38">
        <f t="shared" si="69"/>
        <v>6.4126394064644616</v>
      </c>
      <c r="AH123" s="38" t="str">
        <f t="shared" si="70"/>
        <v xml:space="preserve"> </v>
      </c>
      <c r="AI123" s="1">
        <f t="shared" si="71"/>
        <v>12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-43.678689517191891</v>
      </c>
      <c r="AS123">
        <v>13.847583643122686</v>
      </c>
      <c r="AT123" t="e">
        <v>#VALUE!</v>
      </c>
      <c r="AU123">
        <v>43.678689517191891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2</v>
      </c>
      <c r="D124" s="4">
        <v>8</v>
      </c>
      <c r="E124" s="4">
        <v>11</v>
      </c>
      <c r="F124" s="4">
        <v>21</v>
      </c>
      <c r="G124" s="4">
        <v>11</v>
      </c>
      <c r="H124" s="4">
        <v>9.57</v>
      </c>
      <c r="I124" s="34">
        <v>7370.3281717465079</v>
      </c>
      <c r="J124" s="35">
        <v>9.5034756703078447</v>
      </c>
      <c r="K124" s="35">
        <v>11.756756756756756</v>
      </c>
      <c r="L124" s="35">
        <v>4.0452113682169557</v>
      </c>
      <c r="M124" s="35">
        <v>3.9237043634095121</v>
      </c>
      <c r="N124" s="4">
        <v>1.0070000000000001</v>
      </c>
      <c r="O124" s="4">
        <v>-28.581560283687928</v>
      </c>
      <c r="P124" s="35">
        <v>5.370950888192267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>
        <f t="shared" si="58"/>
        <v>-0.38270477689478632</v>
      </c>
      <c r="W124" s="37" t="str">
        <f t="shared" si="59"/>
        <v/>
      </c>
      <c r="X124" s="37">
        <f t="shared" si="60"/>
        <v>-0.63470819446996718</v>
      </c>
      <c r="Y124" s="1" t="str">
        <f t="shared" si="61"/>
        <v xml:space="preserve"> </v>
      </c>
      <c r="Z124" s="1">
        <f t="shared" si="62"/>
        <v>18</v>
      </c>
      <c r="AA124" s="1" t="str">
        <f t="shared" si="63"/>
        <v xml:space="preserve"> </v>
      </c>
      <c r="AB124" s="1">
        <f t="shared" si="64"/>
        <v>7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5.3709508894622671</v>
      </c>
      <c r="AH124" s="38" t="str">
        <f t="shared" si="70"/>
        <v xml:space="preserve"> </v>
      </c>
      <c r="AI124" s="1">
        <f t="shared" si="71"/>
        <v>28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38.270477689478632</v>
      </c>
      <c r="AR124" s="21">
        <v>63.470819446996721</v>
      </c>
      <c r="AS124">
        <v>14.942528735632177</v>
      </c>
      <c r="AT124">
        <v>-38.270477689478632</v>
      </c>
      <c r="AU124">
        <v>-63.470819446996721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8</v>
      </c>
      <c r="D125" s="4">
        <v>0</v>
      </c>
      <c r="E125" s="4">
        <v>2</v>
      </c>
      <c r="F125" s="4">
        <v>10</v>
      </c>
      <c r="G125" s="4">
        <v>78.5</v>
      </c>
      <c r="H125" s="4">
        <v>73</v>
      </c>
      <c r="I125" s="34">
        <v>5978.9523725340568</v>
      </c>
      <c r="J125" s="35">
        <v>11.602034329307058</v>
      </c>
      <c r="K125" s="35">
        <v>10.754272245138479</v>
      </c>
      <c r="L125" s="35" t="s">
        <v>1238</v>
      </c>
      <c r="M125" s="35" t="s">
        <v>1238</v>
      </c>
      <c r="N125" s="4">
        <v>6.2919999999999998</v>
      </c>
      <c r="O125" s="4">
        <v>13.36936936936937</v>
      </c>
      <c r="P125" s="35">
        <v>2.6849315068493151</v>
      </c>
      <c r="Q125" s="36">
        <f t="shared" si="53"/>
        <v>80.00000000128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 t="str">
        <f t="shared" si="58"/>
        <v/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 t="str">
        <f t="shared" si="62"/>
        <v xml:space="preserve"> 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35</v>
      </c>
      <c r="AF125" s="1" t="str">
        <f t="shared" si="68"/>
        <v xml:space="preserve"> </v>
      </c>
      <c r="AG125" s="38">
        <f t="shared" si="69"/>
        <v>2.6849315081293152</v>
      </c>
      <c r="AH125" s="38" t="str">
        <f t="shared" si="70"/>
        <v xml:space="preserve"> </v>
      </c>
      <c r="AI125" s="1">
        <f t="shared" si="71"/>
        <v>79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24.639357028501195</v>
      </c>
      <c r="AR125" s="21" t="e">
        <v>#VALUE!</v>
      </c>
      <c r="AS125">
        <v>7.5342465753424737</v>
      </c>
      <c r="AT125">
        <v>-24.639357028501195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8</v>
      </c>
      <c r="D126" s="4">
        <v>0</v>
      </c>
      <c r="E126" s="4">
        <v>6</v>
      </c>
      <c r="F126" s="4">
        <v>14</v>
      </c>
      <c r="G126" s="4">
        <v>145</v>
      </c>
      <c r="H126" s="4">
        <v>144.15</v>
      </c>
      <c r="I126" s="34">
        <v>15796.539401949851</v>
      </c>
      <c r="J126" s="35">
        <v>24.161917532685216</v>
      </c>
      <c r="K126" s="35">
        <v>17.734990157480315</v>
      </c>
      <c r="L126" s="35" t="s">
        <v>1238</v>
      </c>
      <c r="M126" s="35" t="s">
        <v>1238</v>
      </c>
      <c r="N126" s="4">
        <v>5.9660000000000002</v>
      </c>
      <c r="O126" s="4">
        <v>3.9372822299651564</v>
      </c>
      <c r="P126" s="35">
        <v>2.3003815469996534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2.3003815482896535</v>
      </c>
      <c r="AH126" s="38" t="str">
        <f t="shared" si="70"/>
        <v xml:space="preserve"> </v>
      </c>
      <c r="AI126" s="1">
        <f t="shared" si="71"/>
        <v>87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-56.9429626740503</v>
      </c>
      <c r="AR126" s="21" t="e">
        <v>#VALUE!</v>
      </c>
      <c r="AS126">
        <v>0.58966354491847284</v>
      </c>
      <c r="AT126">
        <v>56.9429626740503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</v>
      </c>
      <c r="H127" s="4">
        <v>14.52</v>
      </c>
      <c r="I127" s="34">
        <v>748.30636082513593</v>
      </c>
      <c r="J127" s="35" t="s">
        <v>1238</v>
      </c>
      <c r="K127" s="35">
        <v>21.197080291970799</v>
      </c>
      <c r="L127" s="35">
        <v>15.61409673681932</v>
      </c>
      <c r="M127" s="35">
        <v>6.1938282828282825</v>
      </c>
      <c r="N127" s="4">
        <v>-0.69200000000000006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0.23966942278760339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40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-40.998851964252125</v>
      </c>
      <c r="AS127">
        <v>23.966942148760339</v>
      </c>
      <c r="AT127" t="e">
        <v>#VALUE!</v>
      </c>
      <c r="AU127">
        <v>40.998851964252125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41</v>
      </c>
      <c r="H128" s="4">
        <v>39.21</v>
      </c>
      <c r="I128" s="34">
        <v>7159.1167817122941</v>
      </c>
      <c r="J128" s="35">
        <v>12.396459057856465</v>
      </c>
      <c r="K128" s="35">
        <v>11.404886561954624</v>
      </c>
      <c r="L128" s="35">
        <v>9.5067426624737941</v>
      </c>
      <c r="M128" s="35">
        <v>9.1348992781601464</v>
      </c>
      <c r="N128" s="4">
        <v>3.1630000000000003</v>
      </c>
      <c r="O128" s="4">
        <v>-0.53459119496855034</v>
      </c>
      <c r="P128" s="35">
        <v>5.799540933435348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5.7995409347453482</v>
      </c>
      <c r="AH128" s="38" t="str">
        <f t="shared" si="70"/>
        <v xml:space="preserve"> </v>
      </c>
      <c r="AI128" s="1">
        <f t="shared" si="71"/>
        <v>17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19.479196608641669</v>
      </c>
      <c r="AR128" s="21">
        <v>14.15194718452617</v>
      </c>
      <c r="AS128">
        <v>4.5651619484825323</v>
      </c>
      <c r="AT128">
        <v>-19.479196608641669</v>
      </c>
      <c r="AU128">
        <v>-14.15194718452617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</v>
      </c>
      <c r="H129" s="4">
        <v>16.399999999999999</v>
      </c>
      <c r="I129" s="34">
        <v>1562.7336878681676</v>
      </c>
      <c r="J129" s="35" t="s">
        <v>1238</v>
      </c>
      <c r="K129" s="35" t="s">
        <v>1238</v>
      </c>
      <c r="L129" s="35">
        <v>34.474988179669033</v>
      </c>
      <c r="M129" s="35">
        <v>29.502164677321467</v>
      </c>
      <c r="N129" s="4" t="s">
        <v>132</v>
      </c>
      <c r="O129" s="4" t="s">
        <v>132</v>
      </c>
      <c r="P129" s="35">
        <v>1.8292682926829269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-211.31700006392401</v>
      </c>
      <c r="AS129">
        <v>3.6585365853658569</v>
      </c>
      <c r="AT129" t="e">
        <v>#VALUE!</v>
      </c>
      <c r="AU129">
        <v>211.31700006392401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5.2168002128601074</v>
      </c>
      <c r="H130" s="4">
        <v>4.1100000000000003</v>
      </c>
      <c r="I130" s="34">
        <v>1477.0447454709206</v>
      </c>
      <c r="J130" s="35" t="s">
        <v>1238</v>
      </c>
      <c r="K130" s="35">
        <v>16.317015839907164</v>
      </c>
      <c r="L130" s="35">
        <v>5.1033553824815963</v>
      </c>
      <c r="M130" s="35">
        <v>3.1456416254480035</v>
      </c>
      <c r="N130" s="4">
        <v>-2.8000000000000001E-2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0.26929445701372423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-0.53915537848648443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18</v>
      </c>
      <c r="AC130" s="1">
        <f t="shared" si="65"/>
        <v>35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53.915537848648441</v>
      </c>
      <c r="AS130">
        <v>26.929445568372422</v>
      </c>
      <c r="AT130" t="e">
        <v>#VALUE!</v>
      </c>
      <c r="AU130">
        <v>-53.915537848648441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35.659999999999997</v>
      </c>
      <c r="I131" s="34">
        <v>20389.987340822398</v>
      </c>
      <c r="J131" s="35">
        <v>13.538344722854973</v>
      </c>
      <c r="K131" s="35">
        <v>15.403887688984881</v>
      </c>
      <c r="L131" s="35">
        <v>8.0699768969187247</v>
      </c>
      <c r="M131" s="35">
        <v>7.5635233866553131</v>
      </c>
      <c r="N131" s="4">
        <v>2.6339999999999999</v>
      </c>
      <c r="O131" s="4">
        <v>-7.740805604203155</v>
      </c>
      <c r="P131" s="35">
        <v>2.5462703309029728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2.5462703322429729</v>
      </c>
      <c r="AH131" s="38" t="str">
        <f t="shared" si="70"/>
        <v xml:space="preserve"> </v>
      </c>
      <c r="AI131" s="1">
        <f t="shared" si="71"/>
        <v>81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12.062114787322443</v>
      </c>
      <c r="AR131" s="21">
        <v>27.126269484393749</v>
      </c>
      <c r="AS131">
        <v>3.7577117218171807</v>
      </c>
      <c r="AT131">
        <v>-12.062114787322443</v>
      </c>
      <c r="AU131">
        <v>-27.126269484393749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17.75</v>
      </c>
      <c r="H132" s="4">
        <v>18.03</v>
      </c>
      <c r="I132" s="34">
        <v>1925.8962684997978</v>
      </c>
      <c r="J132" s="35" t="s">
        <v>1238</v>
      </c>
      <c r="K132" s="35" t="s">
        <v>1238</v>
      </c>
      <c r="L132" s="35">
        <v>15.910366693354684</v>
      </c>
      <c r="M132" s="35">
        <v>14.855754796910043</v>
      </c>
      <c r="N132" s="4">
        <v>0.16600000000000001</v>
      </c>
      <c r="O132" s="4">
        <v>-20.952380952380945</v>
      </c>
      <c r="P132" s="35">
        <v>3.9767054908485857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3.9767054921985858</v>
      </c>
      <c r="AH132" s="38" t="str">
        <f t="shared" si="70"/>
        <v xml:space="preserve"> </v>
      </c>
      <c r="AI132" s="1">
        <f t="shared" si="71"/>
        <v>57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-43.674237191274521</v>
      </c>
      <c r="AS132">
        <v>-1.5529672767609637</v>
      </c>
      <c r="AT132" t="e">
        <v>#VALUE!</v>
      </c>
      <c r="AU132">
        <v>43.674237191274521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3</v>
      </c>
      <c r="D133" s="4">
        <v>0</v>
      </c>
      <c r="E133" s="4">
        <v>13</v>
      </c>
      <c r="F133" s="4">
        <v>16</v>
      </c>
      <c r="G133" s="4">
        <v>24</v>
      </c>
      <c r="H133" s="4">
        <v>22.46</v>
      </c>
      <c r="I133" s="34">
        <v>7193.080463466853</v>
      </c>
      <c r="J133" s="35">
        <v>18.424938474159145</v>
      </c>
      <c r="K133" s="35">
        <v>22.709807886754298</v>
      </c>
      <c r="L133" s="35">
        <v>14.881746822156664</v>
      </c>
      <c r="M133" s="35">
        <v>14.238428142066157</v>
      </c>
      <c r="N133" s="4">
        <v>1.2190000000000001</v>
      </c>
      <c r="O133" s="4">
        <v>-20.326797385620914</v>
      </c>
      <c r="P133" s="35">
        <v>7.7025823686553867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7.7025823700153868</v>
      </c>
      <c r="AH133" s="38" t="str">
        <f t="shared" si="70"/>
        <v xml:space="preserve"> </v>
      </c>
      <c r="AI133" s="1">
        <f t="shared" si="71"/>
        <v>6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-19.678598658815517</v>
      </c>
      <c r="AR133" s="21">
        <v>-34.385565333328685</v>
      </c>
      <c r="AS133">
        <v>6.8566340160284955</v>
      </c>
      <c r="AT133">
        <v>19.678598658815517</v>
      </c>
      <c r="AU133">
        <v>34.385565333328685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16.600000000000001</v>
      </c>
      <c r="I134" s="34">
        <v>748.87847510029883</v>
      </c>
      <c r="J134" s="35">
        <v>12.668657571149604</v>
      </c>
      <c r="K134" s="35">
        <v>11.712092266513997</v>
      </c>
      <c r="L134" s="35">
        <v>7.7118458015627578</v>
      </c>
      <c r="M134" s="35">
        <v>7.3733847942129085</v>
      </c>
      <c r="N134" s="4">
        <v>1.004</v>
      </c>
      <c r="O134" s="4">
        <v>0.19960079840319378</v>
      </c>
      <c r="P134" s="35">
        <v>4.662194450217557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0.38554217004469871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-0.3036027489303309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41</v>
      </c>
      <c r="AC134" s="1">
        <f t="shared" si="65"/>
        <v>20</v>
      </c>
      <c r="AD134" s="1" t="str">
        <f t="shared" si="66"/>
        <v xml:space="preserve"> </v>
      </c>
      <c r="AE134" s="1">
        <f t="shared" si="67"/>
        <v>41</v>
      </c>
      <c r="AF134" s="1" t="str">
        <f t="shared" si="68"/>
        <v xml:space="preserve"> </v>
      </c>
      <c r="AG134" s="38">
        <f t="shared" si="69"/>
        <v>4.6621944515875571</v>
      </c>
      <c r="AH134" s="38" t="str">
        <f t="shared" si="70"/>
        <v xml:space="preserve"> </v>
      </c>
      <c r="AI134" s="1">
        <f t="shared" si="71"/>
        <v>45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17.711139870019508</v>
      </c>
      <c r="AR134" s="21">
        <v>30.36027489303309</v>
      </c>
      <c r="AS134">
        <v>38.554216867469869</v>
      </c>
      <c r="AT134">
        <v>-17.711139870019508</v>
      </c>
      <c r="AU134">
        <v>-30.36027489303309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3.91</v>
      </c>
      <c r="I135" s="34">
        <v>3570.6611326391221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-9.0000000000000011E-3</v>
      </c>
      <c r="O135" s="4">
        <v>70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0.66240409345161122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9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70.000000001380002</v>
      </c>
      <c r="AL135" s="25" t="str">
        <f t="shared" si="74"/>
        <v xml:space="preserve"> </v>
      </c>
      <c r="AM135" s="1">
        <f t="shared" si="75"/>
        <v>3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66.240409207161122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7.5475401878356934</v>
      </c>
      <c r="H136" s="4">
        <v>5.99</v>
      </c>
      <c r="I136" s="34">
        <v>5753.1723287856421</v>
      </c>
      <c r="J136" s="35">
        <v>15.19763821243734</v>
      </c>
      <c r="K136" s="35">
        <v>11.890380155844758</v>
      </c>
      <c r="L136" s="35">
        <v>5.4695784908881215</v>
      </c>
      <c r="M136" s="35">
        <v>4.729969484159823</v>
      </c>
      <c r="N136" s="4">
        <v>0.30199999999999999</v>
      </c>
      <c r="O136" s="4">
        <v>201.99999999999994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0.2600234050353577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-0.50608459718004128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21</v>
      </c>
      <c r="AC136" s="1">
        <f t="shared" si="65"/>
        <v>37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1.2842269872940459</v>
      </c>
      <c r="AR136" s="21">
        <v>50.608459718004127</v>
      </c>
      <c r="AS136">
        <v>26.002340364535769</v>
      </c>
      <c r="AT136">
        <v>-1.2842269872940459</v>
      </c>
      <c r="AU136">
        <v>-50.608459718004127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6.0250000953674316</v>
      </c>
      <c r="H137" s="4">
        <v>4.3499999999999996</v>
      </c>
      <c r="I137" s="34">
        <v>625.90491180276979</v>
      </c>
      <c r="J137" s="35" t="s">
        <v>1238</v>
      </c>
      <c r="K137" s="35" t="s">
        <v>1238</v>
      </c>
      <c r="L137" s="35">
        <v>5.8438520345252778</v>
      </c>
      <c r="M137" s="35">
        <v>4.3085127272727277</v>
      </c>
      <c r="N137" s="4">
        <v>6.4000000000000001E-2</v>
      </c>
      <c r="O137" s="4">
        <v>45.454545454545467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0.38505749458791538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-0.47228684322544301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24</v>
      </c>
      <c r="AC137" s="1">
        <f t="shared" si="65"/>
        <v>21</v>
      </c>
      <c r="AD137" s="1" t="str">
        <f t="shared" si="66"/>
        <v xml:space="preserve"> </v>
      </c>
      <c r="AE137" s="1">
        <f t="shared" si="67"/>
        <v>14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47.228684322544304</v>
      </c>
      <c r="AS137">
        <v>38.505749318791537</v>
      </c>
      <c r="AT137" t="e">
        <v>#VALUE!</v>
      </c>
      <c r="AU137">
        <v>-47.228684322544304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3</v>
      </c>
      <c r="F138" s="4">
        <v>17</v>
      </c>
      <c r="G138" s="4">
        <v>40</v>
      </c>
      <c r="H138" s="4">
        <v>34.78</v>
      </c>
      <c r="I138" s="34">
        <v>5706.3286404707787</v>
      </c>
      <c r="J138" s="35">
        <v>14.882327770646127</v>
      </c>
      <c r="K138" s="35">
        <v>20.127314814814817</v>
      </c>
      <c r="L138" s="35">
        <v>11.323841860759924</v>
      </c>
      <c r="M138" s="35">
        <v>11.059567759914531</v>
      </c>
      <c r="N138" s="4">
        <v>2.3370000000000002</v>
      </c>
      <c r="O138" s="4">
        <v>23</v>
      </c>
      <c r="P138" s="35">
        <v>5.6526739505462906</v>
      </c>
      <c r="Q138" s="36">
        <f t="shared" si="53"/>
        <v>82.352941177880595</v>
      </c>
      <c r="R138" s="36" t="str">
        <f t="shared" si="54"/>
        <v xml:space="preserve"> </v>
      </c>
      <c r="S138" s="37">
        <f t="shared" si="55"/>
        <v>0.15008625787923513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>
        <f t="shared" si="65"/>
        <v>63</v>
      </c>
      <c r="AD138" s="1" t="str">
        <f t="shared" si="66"/>
        <v xml:space="preserve"> </v>
      </c>
      <c r="AE138" s="1">
        <f t="shared" si="67"/>
        <v>29</v>
      </c>
      <c r="AF138" s="1" t="str">
        <f t="shared" si="68"/>
        <v xml:space="preserve"> </v>
      </c>
      <c r="AG138" s="38">
        <f t="shared" si="69"/>
        <v>5.6526739519562907</v>
      </c>
      <c r="AH138" s="38" t="str">
        <f t="shared" si="70"/>
        <v xml:space="preserve"> </v>
      </c>
      <c r="AI138" s="1">
        <f t="shared" si="71"/>
        <v>20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3.3323158788248763</v>
      </c>
      <c r="AR138" s="21">
        <v>-2.2568726903594349</v>
      </c>
      <c r="AS138">
        <v>15.008625646923512</v>
      </c>
      <c r="AT138">
        <v>-3.3323158788248763</v>
      </c>
      <c r="AU138">
        <v>2.2568726903594349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2</v>
      </c>
      <c r="D139" s="4">
        <v>0</v>
      </c>
      <c r="E139" s="4">
        <v>8</v>
      </c>
      <c r="F139" s="4">
        <v>10</v>
      </c>
      <c r="G139" s="4">
        <v>60</v>
      </c>
      <c r="H139" s="4">
        <v>57.59</v>
      </c>
      <c r="I139" s="34">
        <v>9274.9867793379126</v>
      </c>
      <c r="J139" s="35">
        <v>16.614039172063155</v>
      </c>
      <c r="K139" s="35">
        <v>15.993797767669353</v>
      </c>
      <c r="L139" s="35">
        <v>9.018250883392227</v>
      </c>
      <c r="M139" s="35">
        <v>6.7908600719987486</v>
      </c>
      <c r="N139" s="4">
        <v>2.6560000000000001</v>
      </c>
      <c r="O139" s="4">
        <v>95.294117647058812</v>
      </c>
      <c r="P139" s="35">
        <v>0.68892236342962498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95.294117648478817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-7.9159601517164724</v>
      </c>
      <c r="AR139" s="21">
        <v>18.563139276224881</v>
      </c>
      <c r="AS139">
        <v>4.1847542976211072</v>
      </c>
      <c r="AT139">
        <v>7.9159601517164724</v>
      </c>
      <c r="AU139">
        <v>-18.563139276224881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21.375</v>
      </c>
      <c r="H140" s="4">
        <v>19.72</v>
      </c>
      <c r="I140" s="34">
        <v>1475.3770061637395</v>
      </c>
      <c r="J140" s="35">
        <v>8.803571428571427</v>
      </c>
      <c r="K140" s="35">
        <v>12.172839506172838</v>
      </c>
      <c r="L140" s="35">
        <v>24.926696424020449</v>
      </c>
      <c r="M140" s="35">
        <v>22.872496943213935</v>
      </c>
      <c r="N140" s="4">
        <v>2.2400000000000002</v>
      </c>
      <c r="O140" s="4">
        <v>14.285714285714299</v>
      </c>
      <c r="P140" s="35">
        <v>3.3671399594320492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-0.42816683309858494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14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3.3671399608620494</v>
      </c>
      <c r="AH140" s="38" t="str">
        <f t="shared" si="70"/>
        <v xml:space="preserve"> </v>
      </c>
      <c r="AI140" s="1">
        <f t="shared" si="71"/>
        <v>70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42.816683309858497</v>
      </c>
      <c r="AR140" s="21">
        <v>-125.09374946810171</v>
      </c>
      <c r="AS140">
        <v>8.3924949290060891</v>
      </c>
      <c r="AT140">
        <v>-42.816683309858497</v>
      </c>
      <c r="AU140">
        <v>125.09374946810171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110</v>
      </c>
      <c r="H141" s="4">
        <v>106.85</v>
      </c>
      <c r="I141" s="34">
        <v>2147.229446207712</v>
      </c>
      <c r="J141" s="35" t="s">
        <v>1238</v>
      </c>
      <c r="K141" s="35" t="s">
        <v>1238</v>
      </c>
      <c r="L141" s="35">
        <v>36.048947310202422</v>
      </c>
      <c r="M141" s="35">
        <v>35.279512855209738</v>
      </c>
      <c r="N141" s="4">
        <v>1.3129999999999999</v>
      </c>
      <c r="O141" s="4">
        <v>35.640495867768593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-225.5302097157215</v>
      </c>
      <c r="AS141">
        <v>2.9480580252690736</v>
      </c>
      <c r="AT141" t="e">
        <v>#VALUE!</v>
      </c>
      <c r="AU141">
        <v>225.5302097157215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77</v>
      </c>
      <c r="H142" s="4">
        <v>68.05</v>
      </c>
      <c r="I142" s="34">
        <v>18979.144217919762</v>
      </c>
      <c r="J142" s="35">
        <v>16.334613538166103</v>
      </c>
      <c r="K142" s="35">
        <v>14.67543670476601</v>
      </c>
      <c r="L142" s="35">
        <v>8.2699005843515216</v>
      </c>
      <c r="M142" s="35">
        <v>7.9545827047544897</v>
      </c>
      <c r="N142" s="4">
        <v>4.1660000000000004</v>
      </c>
      <c r="O142" s="4">
        <v>-9.4347826086956541</v>
      </c>
      <c r="P142" s="35">
        <v>1.9324026451138869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-6.1009598823233535</v>
      </c>
      <c r="AR142" s="21">
        <v>25.320913024547288</v>
      </c>
      <c r="AS142">
        <v>13.152094048493757</v>
      </c>
      <c r="AT142">
        <v>6.1009598823233535</v>
      </c>
      <c r="AU142">
        <v>-25.320913024547288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44.38</v>
      </c>
      <c r="I143" s="34">
        <v>1449.4689645201761</v>
      </c>
      <c r="J143" s="35">
        <v>10.155606407322654</v>
      </c>
      <c r="K143" s="35">
        <v>9.8578409595735241</v>
      </c>
      <c r="L143" s="35" t="s">
        <v>1238</v>
      </c>
      <c r="M143" s="35" t="s">
        <v>1238</v>
      </c>
      <c r="N143" s="4">
        <v>4.5019999999999998</v>
      </c>
      <c r="O143" s="4">
        <v>5.68075117370892</v>
      </c>
      <c r="P143" s="35">
        <v>6.0860748084722847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-0.34034583341297664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21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6.0860748099322848</v>
      </c>
      <c r="AH143" s="38" t="str">
        <f t="shared" si="70"/>
        <v xml:space="preserve"> </v>
      </c>
      <c r="AI143" s="1">
        <f t="shared" si="71"/>
        <v>15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34.034583341297662</v>
      </c>
      <c r="AR143" s="21" t="e">
        <v>#VALUE!</v>
      </c>
      <c r="AS143">
        <v>-0.85624155024786042</v>
      </c>
      <c r="AT143">
        <v>-34.034583341297662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23.91</v>
      </c>
      <c r="I144" s="34">
        <v>1172.5078860194383</v>
      </c>
      <c r="J144" s="35">
        <v>7.1288014311270125</v>
      </c>
      <c r="K144" s="35">
        <v>8.992102294095524</v>
      </c>
      <c r="L144" s="35">
        <v>6.3735027144408249</v>
      </c>
      <c r="M144" s="35">
        <v>7.6332847854356309</v>
      </c>
      <c r="N144" s="4">
        <v>3.3540000000000001</v>
      </c>
      <c r="O144" s="4">
        <v>66.865671641791039</v>
      </c>
      <c r="P144" s="35">
        <v>11.815140108741112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0.25470514576109149</v>
      </c>
      <c r="T144" s="37" t="str">
        <f t="shared" si="56"/>
        <v/>
      </c>
      <c r="U144" s="37" t="str">
        <f t="shared" si="57"/>
        <v/>
      </c>
      <c r="V144" s="37">
        <f t="shared" si="58"/>
        <v>-0.5369509827179082</v>
      </c>
      <c r="W144" s="37" t="str">
        <f t="shared" si="59"/>
        <v/>
      </c>
      <c r="X144" s="37">
        <f t="shared" si="60"/>
        <v>-0.42445817976258904</v>
      </c>
      <c r="Y144" s="1" t="str">
        <f t="shared" si="61"/>
        <v xml:space="preserve"> </v>
      </c>
      <c r="Z144" s="1">
        <f t="shared" si="62"/>
        <v>8</v>
      </c>
      <c r="AA144" s="1" t="str">
        <f t="shared" si="63"/>
        <v xml:space="preserve"> </v>
      </c>
      <c r="AB144" s="1">
        <f t="shared" si="64"/>
        <v>31</v>
      </c>
      <c r="AC144" s="1">
        <f t="shared" si="65"/>
        <v>38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11.815140110211111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66.865671643261038</v>
      </c>
      <c r="AL144" s="25" t="str">
        <f t="shared" si="74"/>
        <v xml:space="preserve"> </v>
      </c>
      <c r="AM144" s="1">
        <f t="shared" si="75"/>
        <v>5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53.695098271790819</v>
      </c>
      <c r="AR144" s="21">
        <v>42.445817976258901</v>
      </c>
      <c r="AS144">
        <v>25.470514429109148</v>
      </c>
      <c r="AT144">
        <v>-53.695098271790819</v>
      </c>
      <c r="AU144">
        <v>-42.445817976258901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50</v>
      </c>
      <c r="H145" s="4">
        <v>47.4</v>
      </c>
      <c r="I145" s="34">
        <v>2369.5386314974194</v>
      </c>
      <c r="J145" s="35">
        <v>6.6433076384022423</v>
      </c>
      <c r="K145" s="35">
        <v>6.754060986035908</v>
      </c>
      <c r="L145" s="35">
        <v>4.6929169776119402</v>
      </c>
      <c r="M145" s="35">
        <v>4.7078485869361781</v>
      </c>
      <c r="N145" s="4">
        <v>7.1349999999999998</v>
      </c>
      <c r="O145" s="4">
        <v>-19.10430839002268</v>
      </c>
      <c r="P145" s="35">
        <v>1.0126582278481013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-0.56848607677119012</v>
      </c>
      <c r="W145" s="37" t="str">
        <f t="shared" si="59"/>
        <v/>
      </c>
      <c r="X145" s="37">
        <f t="shared" si="60"/>
        <v>-0.57621890182958957</v>
      </c>
      <c r="Y145" s="1" t="str">
        <f t="shared" si="61"/>
        <v xml:space="preserve"> </v>
      </c>
      <c r="Z145" s="1">
        <f t="shared" si="62"/>
        <v>6</v>
      </c>
      <c r="AA145" s="1" t="str">
        <f t="shared" si="63"/>
        <v xml:space="preserve"> </v>
      </c>
      <c r="AB145" s="1">
        <f t="shared" si="64"/>
        <v>15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56.848607677119013</v>
      </c>
      <c r="AR145" s="21">
        <v>57.621890182958957</v>
      </c>
      <c r="AS145">
        <v>5.4852320675105481</v>
      </c>
      <c r="AT145">
        <v>-56.848607677119013</v>
      </c>
      <c r="AU145">
        <v>-57.621890182958957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8.8262138366699219</v>
      </c>
      <c r="H146" s="4">
        <v>7.7</v>
      </c>
      <c r="I146" s="34">
        <v>4336.1597939519479</v>
      </c>
      <c r="J146" s="35">
        <v>27.569771971355525</v>
      </c>
      <c r="K146" s="35">
        <v>12.825937395369744</v>
      </c>
      <c r="L146" s="35">
        <v>7.3950785088071482</v>
      </c>
      <c r="M146" s="35">
        <v>4.9024038280068174</v>
      </c>
      <c r="N146" s="4">
        <v>0.214</v>
      </c>
      <c r="O146" s="4">
        <v>-20.740740740740748</v>
      </c>
      <c r="P146" s="35">
        <v>1.8644285202026365</v>
      </c>
      <c r="Q146" s="36">
        <f t="shared" si="53"/>
        <v>84.000000001489994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-0.33220755737438523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38</v>
      </c>
      <c r="AC146" s="1" t="str">
        <f t="shared" si="65"/>
        <v xml:space="preserve"> </v>
      </c>
      <c r="AD146" s="1" t="str">
        <f t="shared" si="66"/>
        <v xml:space="preserve"> </v>
      </c>
      <c r="AE146" s="1">
        <f t="shared" si="67"/>
        <v>25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-79.078572202694872</v>
      </c>
      <c r="AR146" s="21">
        <v>33.220755737438523</v>
      </c>
      <c r="AS146">
        <v>14.62615372298599</v>
      </c>
      <c r="AT146">
        <v>79.078572202694872</v>
      </c>
      <c r="AU146">
        <v>-33.220755737438523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21</v>
      </c>
      <c r="H147" s="4">
        <v>14.18</v>
      </c>
      <c r="I147" s="34">
        <v>940.00402529063638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0.48095909882016941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16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48.095909732016942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7</v>
      </c>
      <c r="D148" s="4">
        <v>1</v>
      </c>
      <c r="E148" s="4">
        <v>10</v>
      </c>
      <c r="F148" s="4">
        <v>18</v>
      </c>
      <c r="G148" s="4">
        <v>8</v>
      </c>
      <c r="H148" s="4">
        <v>7.94</v>
      </c>
      <c r="I148" s="34">
        <v>1820.4015503304267</v>
      </c>
      <c r="J148" s="35" t="s">
        <v>1238</v>
      </c>
      <c r="K148" s="35">
        <v>28.256227758007118</v>
      </c>
      <c r="L148" s="35">
        <v>5.7919023127210201</v>
      </c>
      <c r="M148" s="35">
        <v>6.8101157298063297</v>
      </c>
      <c r="N148" s="4">
        <v>-0.23500000000000001</v>
      </c>
      <c r="O148" s="4">
        <v>69.078947368421055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 t="str">
        <f t="shared" si="55"/>
        <v/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-0.47697802149705582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23</v>
      </c>
      <c r="AC148" s="1" t="str">
        <f t="shared" si="65"/>
        <v xml:space="preserve"> 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69.078947369931058</v>
      </c>
      <c r="AL148" s="25" t="str">
        <f t="shared" si="74"/>
        <v xml:space="preserve"> </v>
      </c>
      <c r="AM148" s="1">
        <f t="shared" si="75"/>
        <v>4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47.697802149705581</v>
      </c>
      <c r="AS148">
        <v>0.75566750629723067</v>
      </c>
      <c r="AT148" t="e">
        <v>#VALUE!</v>
      </c>
      <c r="AU148">
        <v>-47.697802149705581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3</v>
      </c>
      <c r="F149" s="4">
        <v>18</v>
      </c>
      <c r="G149" s="4">
        <v>31</v>
      </c>
      <c r="H149" s="4">
        <v>27.25</v>
      </c>
      <c r="I149" s="34">
        <v>40691.462544150439</v>
      </c>
      <c r="J149" s="35">
        <v>9.1412277759141229</v>
      </c>
      <c r="K149" s="35">
        <v>8.6288790373654205</v>
      </c>
      <c r="L149" s="35" t="s">
        <v>1238</v>
      </c>
      <c r="M149" s="35" t="s">
        <v>1238</v>
      </c>
      <c r="N149" s="4">
        <v>2.9809999999999999</v>
      </c>
      <c r="O149" s="4">
        <v>8.79562043795619</v>
      </c>
      <c r="P149" s="35">
        <v>3.9853211009174316</v>
      </c>
      <c r="Q149" s="36">
        <f t="shared" si="53"/>
        <v>83.333333334853322</v>
      </c>
      <c r="R149" s="36" t="str">
        <f t="shared" si="54"/>
        <v xml:space="preserve"> </v>
      </c>
      <c r="S149" s="37" t="str">
        <f t="shared" si="55"/>
        <v/>
      </c>
      <c r="T149" s="37" t="str">
        <f t="shared" si="56"/>
        <v/>
      </c>
      <c r="U149" s="37" t="str">
        <f t="shared" si="57"/>
        <v/>
      </c>
      <c r="V149" s="37">
        <f t="shared" si="58"/>
        <v>-0.40623447303404348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17</v>
      </c>
      <c r="AA149" s="1" t="str">
        <f t="shared" si="63"/>
        <v xml:space="preserve"> </v>
      </c>
      <c r="AB149" s="1" t="str">
        <f t="shared" si="64"/>
        <v xml:space="preserve"> </v>
      </c>
      <c r="AC149" s="1" t="str">
        <f t="shared" si="65"/>
        <v xml:space="preserve"> </v>
      </c>
      <c r="AD149" s="1" t="str">
        <f t="shared" si="66"/>
        <v xml:space="preserve"> </v>
      </c>
      <c r="AE149" s="1">
        <f t="shared" si="67"/>
        <v>26</v>
      </c>
      <c r="AF149" s="1" t="str">
        <f t="shared" si="68"/>
        <v xml:space="preserve"> </v>
      </c>
      <c r="AG149" s="38">
        <f t="shared" si="69"/>
        <v>3.9853211024374318</v>
      </c>
      <c r="AH149" s="38" t="str">
        <f t="shared" si="70"/>
        <v xml:space="preserve"> </v>
      </c>
      <c r="AI149" s="1">
        <f t="shared" si="71"/>
        <v>56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40.623447303404348</v>
      </c>
      <c r="AR149" s="21" t="e">
        <v>#VALUE!</v>
      </c>
      <c r="AS149">
        <v>13.761467889908264</v>
      </c>
      <c r="AT149">
        <v>-40.623447303404348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5</v>
      </c>
      <c r="D150" s="4">
        <v>0</v>
      </c>
      <c r="E150" s="4">
        <v>3</v>
      </c>
      <c r="F150" s="4">
        <v>8</v>
      </c>
      <c r="G150" s="4">
        <v>34</v>
      </c>
      <c r="H150" s="4">
        <v>25.05</v>
      </c>
      <c r="I150" s="34">
        <v>2389.8197011681282</v>
      </c>
      <c r="J150" s="35">
        <v>35.331452750352611</v>
      </c>
      <c r="K150" s="35">
        <v>31.3125</v>
      </c>
      <c r="L150" s="35">
        <v>11.582026278413458</v>
      </c>
      <c r="M150" s="35">
        <v>10.48182255744528</v>
      </c>
      <c r="N150" s="4">
        <v>0.70899999999999996</v>
      </c>
      <c r="O150" s="4">
        <v>-41.885245901639344</v>
      </c>
      <c r="P150" s="35">
        <v>2.3952095808383231</v>
      </c>
      <c r="Q150" s="36" t="str">
        <f t="shared" si="53"/>
        <v xml:space="preserve"> </v>
      </c>
      <c r="R150" s="36" t="str">
        <f t="shared" si="54"/>
        <v xml:space="preserve"> </v>
      </c>
      <c r="S150" s="37">
        <f t="shared" si="55"/>
        <v>0.35728543067171648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25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>
        <f t="shared" si="69"/>
        <v>2.3952095823683233</v>
      </c>
      <c r="AH150" s="38" t="str">
        <f t="shared" si="70"/>
        <v xml:space="preserve"> </v>
      </c>
      <c r="AI150" s="1">
        <f t="shared" si="71"/>
        <v>86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-129.49432149652404</v>
      </c>
      <c r="AR150" s="21">
        <v>-4.5883368216379505</v>
      </c>
      <c r="AS150">
        <v>35.728542914171648</v>
      </c>
      <c r="AT150">
        <v>129.49432149652404</v>
      </c>
      <c r="AU150">
        <v>4.5883368216379505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7</v>
      </c>
      <c r="D151" s="4">
        <v>2</v>
      </c>
      <c r="E151" s="4">
        <v>11</v>
      </c>
      <c r="F151" s="4">
        <v>20</v>
      </c>
      <c r="G151" s="4">
        <v>78.904106140136719</v>
      </c>
      <c r="H151" s="4">
        <v>70.64</v>
      </c>
      <c r="I151" s="34">
        <v>16557.615001490703</v>
      </c>
      <c r="J151" s="35">
        <v>9.0678710153999678</v>
      </c>
      <c r="K151" s="35">
        <v>8.0881832174121939</v>
      </c>
      <c r="L151" s="35">
        <v>5.5673210874181178</v>
      </c>
      <c r="M151" s="35">
        <v>5.4136590241927323</v>
      </c>
      <c r="N151" s="4">
        <v>5.9690000000000003</v>
      </c>
      <c r="O151" s="4">
        <v>-11.043219076005956</v>
      </c>
      <c r="P151" s="35">
        <v>2.8525967506158123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>
        <f t="shared" si="58"/>
        <v>-0.41099933795492083</v>
      </c>
      <c r="W151" s="37" t="str">
        <f t="shared" si="59"/>
        <v/>
      </c>
      <c r="X151" s="37">
        <f t="shared" si="60"/>
        <v>-0.4972582179593743</v>
      </c>
      <c r="Y151" s="1" t="str">
        <f t="shared" si="61"/>
        <v xml:space="preserve"> </v>
      </c>
      <c r="Z151" s="1">
        <f t="shared" si="62"/>
        <v>16</v>
      </c>
      <c r="AA151" s="1" t="str">
        <f t="shared" si="63"/>
        <v xml:space="preserve"> </v>
      </c>
      <c r="AB151" s="1">
        <f t="shared" si="64"/>
        <v>22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2.8525967521558124</v>
      </c>
      <c r="AH151" s="38" t="str">
        <f t="shared" si="70"/>
        <v xml:space="preserve"> </v>
      </c>
      <c r="AI151" s="1">
        <f t="shared" si="71"/>
        <v>76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41.099933795492085</v>
      </c>
      <c r="AR151" s="21">
        <v>49.725821795937428</v>
      </c>
      <c r="AS151">
        <v>11.698904501892304</v>
      </c>
      <c r="AT151">
        <v>-41.099933795492085</v>
      </c>
      <c r="AU151">
        <v>-49.725821795937428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4</v>
      </c>
      <c r="D152" s="4">
        <v>0</v>
      </c>
      <c r="E152" s="4">
        <v>2</v>
      </c>
      <c r="F152" s="4">
        <v>6</v>
      </c>
      <c r="G152" s="4">
        <v>58.5</v>
      </c>
      <c r="H152" s="4">
        <v>60.6</v>
      </c>
      <c r="I152" s="34">
        <v>3997.5653595474027</v>
      </c>
      <c r="J152" s="35">
        <v>11.274418604651164</v>
      </c>
      <c r="K152" s="35">
        <v>11.499051233396584</v>
      </c>
      <c r="L152" s="35" t="s">
        <v>1238</v>
      </c>
      <c r="M152" s="35" t="s">
        <v>1238</v>
      </c>
      <c r="N152" s="4">
        <v>5.375</v>
      </c>
      <c r="O152" s="4">
        <v>1.9924098671726664</v>
      </c>
      <c r="P152" s="35">
        <v>3.6171617161716174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 t="str">
        <f t="shared" si="58"/>
        <v/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 t="str">
        <f t="shared" si="62"/>
        <v xml:space="preserve"> 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3.6171617177216175</v>
      </c>
      <c r="AH152" s="38" t="str">
        <f t="shared" si="70"/>
        <v xml:space="preserve"> </v>
      </c>
      <c r="AI152" s="1">
        <f t="shared" si="71"/>
        <v>63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26.767374491376284</v>
      </c>
      <c r="AR152" s="21" t="e">
        <v>#VALUE!</v>
      </c>
      <c r="AS152">
        <v>-3.4653465346534684</v>
      </c>
      <c r="AT152">
        <v>-26.767374491376284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16</v>
      </c>
      <c r="H153" s="4">
        <v>14.02</v>
      </c>
      <c r="I153" s="34">
        <v>889.38113860360602</v>
      </c>
      <c r="J153" s="35">
        <v>6.1464270056992545</v>
      </c>
      <c r="K153" s="35">
        <v>5.5723370429252777</v>
      </c>
      <c r="L153" s="35">
        <v>4.1333179769654489</v>
      </c>
      <c r="M153" s="35">
        <v>3.9522317452717264</v>
      </c>
      <c r="N153" s="4">
        <v>2.2810000000000001</v>
      </c>
      <c r="O153" s="4">
        <v>2.747747747747745</v>
      </c>
      <c r="P153" s="35">
        <v>1.2838801711840229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-0.60076079937392768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-0.62675196690625112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5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9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60.07607993739277</v>
      </c>
      <c r="AR153" s="21">
        <v>62.675196690625114</v>
      </c>
      <c r="AS153">
        <v>14.122681883024256</v>
      </c>
      <c r="AT153">
        <v>-60.07607993739277</v>
      </c>
      <c r="AU153">
        <v>-62.675196690625114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54.61</v>
      </c>
      <c r="I154" s="34">
        <v>10637.529768371913</v>
      </c>
      <c r="J154" s="35">
        <v>19.047785141262644</v>
      </c>
      <c r="K154" s="35">
        <v>17.386182744348933</v>
      </c>
      <c r="L154" s="35">
        <v>12.149731343283584</v>
      </c>
      <c r="M154" s="35">
        <v>11.260060516987984</v>
      </c>
      <c r="N154" s="4">
        <v>3.141</v>
      </c>
      <c r="O154" s="4">
        <v>10.598591549295781</v>
      </c>
      <c r="P154" s="35">
        <v>1.5894524812305437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-23.724279267345327</v>
      </c>
      <c r="AR154" s="21">
        <v>-9.7148429366042066</v>
      </c>
      <c r="AS154">
        <v>4.3764878227430914</v>
      </c>
      <c r="AT154">
        <v>23.724279267345327</v>
      </c>
      <c r="AU154">
        <v>9.7148429366042066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36.5</v>
      </c>
      <c r="H155" s="4">
        <v>34.53</v>
      </c>
      <c r="I155" s="34">
        <v>1709.5734150426385</v>
      </c>
      <c r="J155" s="35" t="s">
        <v>1238</v>
      </c>
      <c r="K155" s="35" t="s">
        <v>1238</v>
      </c>
      <c r="L155" s="35">
        <v>15.679684891085966</v>
      </c>
      <c r="M155" s="35">
        <v>13.655117997616211</v>
      </c>
      <c r="N155" s="4">
        <v>0.40500000000000003</v>
      </c>
      <c r="O155" s="4">
        <v>-55.347298787210583</v>
      </c>
      <c r="P155" s="35">
        <v>2.2965537214016796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48</v>
      </c>
      <c r="AF155" s="1" t="str">
        <f t="shared" si="92"/>
        <v xml:space="preserve"> </v>
      </c>
      <c r="AG155" s="38">
        <f t="shared" si="93"/>
        <v>2.2965537229816797</v>
      </c>
      <c r="AH155" s="38" t="str">
        <f t="shared" si="94"/>
        <v xml:space="preserve"> </v>
      </c>
      <c r="AI155" s="1">
        <f t="shared" si="95"/>
        <v>88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-55.347298785630585</v>
      </c>
      <c r="AM155" s="1" t="str">
        <f t="shared" si="99"/>
        <v xml:space="preserve"> </v>
      </c>
      <c r="AN155" s="1">
        <f t="shared" si="100"/>
        <v>3</v>
      </c>
      <c r="AO155" t="s">
        <v>1035</v>
      </c>
      <c r="AP155" t="s">
        <v>1244</v>
      </c>
      <c r="AQ155" s="22" t="e">
        <v>#VALUE!</v>
      </c>
      <c r="AR155" s="21">
        <v>-41.591127944728413</v>
      </c>
      <c r="AS155">
        <v>5.7051838980596514</v>
      </c>
      <c r="AT155" t="e">
        <v>#VALUE!</v>
      </c>
      <c r="AU155">
        <v>41.591127944728413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9.5299999999999994</v>
      </c>
      <c r="I156" s="34">
        <v>765.44480893221828</v>
      </c>
      <c r="J156" s="35">
        <v>15.98993288590604</v>
      </c>
      <c r="K156" s="35">
        <v>15.936454849498327</v>
      </c>
      <c r="L156" s="35">
        <v>7.5866894583535949</v>
      </c>
      <c r="M156" s="35">
        <v>7.2569620312639485</v>
      </c>
      <c r="N156" s="4">
        <v>0.59599999999999997</v>
      </c>
      <c r="O156" s="4">
        <v>1.0169491525423739</v>
      </c>
      <c r="P156" s="35">
        <v>6.2959076600209869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0.1542497392605143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-0.31490465195167128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40</v>
      </c>
      <c r="AC156" s="1">
        <f t="shared" si="89"/>
        <v>60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6.295907661610987</v>
      </c>
      <c r="AH156" s="38" t="str">
        <f t="shared" si="94"/>
        <v xml:space="preserve"> </v>
      </c>
      <c r="AI156" s="1">
        <f t="shared" si="95"/>
        <v>13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-3.8620977279045121</v>
      </c>
      <c r="AR156" s="21">
        <v>31.490465195167129</v>
      </c>
      <c r="AS156">
        <v>15.42497376705143</v>
      </c>
      <c r="AT156">
        <v>3.8620977279045121</v>
      </c>
      <c r="AU156">
        <v>-31.490465195167129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4</v>
      </c>
      <c r="F157" s="4">
        <v>6</v>
      </c>
      <c r="G157" s="4">
        <v>65</v>
      </c>
      <c r="H157" s="4">
        <v>58.93</v>
      </c>
      <c r="I157" s="34">
        <v>1132.0572516615459</v>
      </c>
      <c r="J157" s="35">
        <v>18.484943538268507</v>
      </c>
      <c r="K157" s="35">
        <v>17.081159420289854</v>
      </c>
      <c r="L157" s="35">
        <v>13.384419225634179</v>
      </c>
      <c r="M157" s="35">
        <v>11.805632592016865</v>
      </c>
      <c r="N157" s="4">
        <v>3.1880000000000002</v>
      </c>
      <c r="O157" s="4">
        <v>-21.477832512315274</v>
      </c>
      <c r="P157" s="35">
        <v>1.2217885627015104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-20.068359633871836</v>
      </c>
      <c r="AR157" s="21">
        <v>-20.864355897868904</v>
      </c>
      <c r="AS157">
        <v>10.300356354997465</v>
      </c>
      <c r="AT157">
        <v>20.068359633871836</v>
      </c>
      <c r="AU157">
        <v>20.864355897868904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8</v>
      </c>
      <c r="F158" s="4">
        <v>15</v>
      </c>
      <c r="G158" s="4">
        <v>51.807952880859375</v>
      </c>
      <c r="H158" s="4">
        <v>51.36</v>
      </c>
      <c r="I158" s="34">
        <v>2998.5677544426521</v>
      </c>
      <c r="J158" s="35" t="s">
        <v>1238</v>
      </c>
      <c r="K158" s="35">
        <v>23.108225097654053</v>
      </c>
      <c r="L158" s="35">
        <v>9.5695300706022195</v>
      </c>
      <c r="M158" s="35">
        <v>8.0056102273093472</v>
      </c>
      <c r="N158" s="4">
        <v>0.73199999999999998</v>
      </c>
      <c r="O158" s="4">
        <v>-89.329446064139944</v>
      </c>
      <c r="P158" s="35">
        <v>3.7048982626923888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3.7048982643023889</v>
      </c>
      <c r="AH158" s="38" t="str">
        <f t="shared" si="94"/>
        <v xml:space="preserve"> </v>
      </c>
      <c r="AI158" s="1">
        <f t="shared" si="95"/>
        <v>62</v>
      </c>
      <c r="AJ158" s="1" t="str">
        <f t="shared" si="96"/>
        <v xml:space="preserve"> </v>
      </c>
      <c r="AK158" s="25" t="str">
        <f t="shared" si="97"/>
        <v xml:space="preserve"> </v>
      </c>
      <c r="AL158" s="25">
        <f t="shared" si="98"/>
        <v>-89.329446062529939</v>
      </c>
      <c r="AM158" s="1" t="str">
        <f t="shared" si="99"/>
        <v xml:space="preserve"> </v>
      </c>
      <c r="AN158" s="1">
        <f t="shared" si="100"/>
        <v>14</v>
      </c>
      <c r="AO158" t="s">
        <v>1028</v>
      </c>
      <c r="AP158" t="s">
        <v>1242</v>
      </c>
      <c r="AQ158" s="22" t="e">
        <v>#VALUE!</v>
      </c>
      <c r="AR158" s="21">
        <v>13.584962579964133</v>
      </c>
      <c r="AS158">
        <v>0.87218240042712392</v>
      </c>
      <c r="AT158" t="e">
        <v>#VALUE!</v>
      </c>
      <c r="AU158">
        <v>-13.584962579964133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73.31</v>
      </c>
      <c r="I159" s="34">
        <v>18772.720161524096</v>
      </c>
      <c r="J159" s="35">
        <v>11.669850366125438</v>
      </c>
      <c r="K159" s="35">
        <v>10.989356918003297</v>
      </c>
      <c r="L159" s="35" t="s">
        <v>1238</v>
      </c>
      <c r="M159" s="35" t="s">
        <v>1238</v>
      </c>
      <c r="N159" s="4">
        <v>6.6710000000000003</v>
      </c>
      <c r="O159" s="4">
        <v>4.8899371069182376</v>
      </c>
      <c r="P159" s="35">
        <v>3.9257945709998636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3.9257945726198638</v>
      </c>
      <c r="AH159" s="38" t="str">
        <f t="shared" si="94"/>
        <v xml:space="preserve"> </v>
      </c>
      <c r="AI159" s="1">
        <f t="shared" si="95"/>
        <v>59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24.198860129995879</v>
      </c>
      <c r="AR159" s="21" t="e">
        <v>#VALUE!</v>
      </c>
      <c r="AS159">
        <v>-1.7869322057018189</v>
      </c>
      <c r="AT159">
        <v>-24.198860129995879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3</v>
      </c>
      <c r="F160" s="4">
        <v>8</v>
      </c>
      <c r="G160" s="4">
        <v>32</v>
      </c>
      <c r="H160" s="4">
        <v>28.83</v>
      </c>
      <c r="I160" s="34">
        <v>1378.8537799273247</v>
      </c>
      <c r="J160" s="35">
        <v>14.504439848719159</v>
      </c>
      <c r="K160" s="35">
        <v>10.903386914905862</v>
      </c>
      <c r="L160" s="35">
        <v>8.5060134595929462</v>
      </c>
      <c r="M160" s="35">
        <v>7.8898447585991844</v>
      </c>
      <c r="N160" s="4">
        <v>1.5230000000000001</v>
      </c>
      <c r="O160" s="4">
        <v>-43.17164179104477</v>
      </c>
      <c r="P160" s="35">
        <v>6.0433869307296701</v>
      </c>
      <c r="Q160" s="36" t="str">
        <f t="shared" si="77"/>
        <v xml:space="preserve"> </v>
      </c>
      <c r="R160" s="36" t="str">
        <f t="shared" si="78"/>
        <v xml:space="preserve"> </v>
      </c>
      <c r="S160" s="37" t="str">
        <f t="shared" si="79"/>
        <v/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 t="str">
        <f t="shared" si="89"/>
        <v xml:space="preserve"> 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6.0433869323596703</v>
      </c>
      <c r="AH160" s="38" t="str">
        <f t="shared" si="94"/>
        <v xml:space="preserve"> </v>
      </c>
      <c r="AI160" s="1">
        <f t="shared" si="95"/>
        <v>16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5.7868747914497032</v>
      </c>
      <c r="AR160" s="21">
        <v>23.188759951323711</v>
      </c>
      <c r="AS160">
        <v>10.995490808185915</v>
      </c>
      <c r="AT160">
        <v>-5.7868747914497032</v>
      </c>
      <c r="AU160">
        <v>-23.188759951323711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11.965499877929688</v>
      </c>
      <c r="H161" s="4">
        <v>11.58</v>
      </c>
      <c r="I161" s="34">
        <v>2899.5553647174193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10.000000000000009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 t="str">
        <f t="shared" si="79"/>
        <v/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 t="str">
        <f t="shared" si="89"/>
        <v xml:space="preserve"> 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3.3290144898936669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31</v>
      </c>
      <c r="H162" s="4">
        <v>28.29</v>
      </c>
      <c r="I162" s="34">
        <v>4193.5349296930681</v>
      </c>
      <c r="J162" s="35">
        <v>16.779359430604984</v>
      </c>
      <c r="K162" s="35">
        <v>14.470588235294116</v>
      </c>
      <c r="L162" s="35">
        <v>13.39235526438206</v>
      </c>
      <c r="M162" s="35">
        <v>10.597114660414801</v>
      </c>
      <c r="N162" s="4">
        <v>1.6859999999999999</v>
      </c>
      <c r="O162" s="4">
        <v>52.579185520361996</v>
      </c>
      <c r="P162" s="35">
        <v>4.3584305408271478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40</v>
      </c>
      <c r="AF162" s="1" t="str">
        <f t="shared" si="92"/>
        <v xml:space="preserve"> </v>
      </c>
      <c r="AG162" s="38">
        <f t="shared" si="93"/>
        <v>4.3584305424771479</v>
      </c>
      <c r="AH162" s="38" t="str">
        <f t="shared" si="94"/>
        <v xml:space="preserve"> </v>
      </c>
      <c r="AI162" s="1">
        <f t="shared" si="95"/>
        <v>49</v>
      </c>
      <c r="AJ162" s="1" t="str">
        <f t="shared" si="96"/>
        <v xml:space="preserve"> </v>
      </c>
      <c r="AK162" s="25">
        <f t="shared" si="97"/>
        <v>52.579185522011997</v>
      </c>
      <c r="AL162" s="25" t="str">
        <f t="shared" si="98"/>
        <v xml:space="preserve"> </v>
      </c>
      <c r="AM162" s="1">
        <f t="shared" si="99"/>
        <v>8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-8.9897926043972731</v>
      </c>
      <c r="AR162" s="21">
        <v>-20.936020136374367</v>
      </c>
      <c r="AS162">
        <v>9.5793566631318541</v>
      </c>
      <c r="AT162">
        <v>8.9897926043972731</v>
      </c>
      <c r="AU162">
        <v>20.936020136374367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20</v>
      </c>
      <c r="D163" s="4">
        <v>0</v>
      </c>
      <c r="E163" s="4">
        <v>6</v>
      </c>
      <c r="F163" s="4">
        <v>26</v>
      </c>
      <c r="G163" s="4">
        <v>78.0780029296875</v>
      </c>
      <c r="H163" s="4">
        <v>61.38</v>
      </c>
      <c r="I163" s="34">
        <v>26944.000457162005</v>
      </c>
      <c r="J163" s="35">
        <v>20.359688377510857</v>
      </c>
      <c r="K163" s="35">
        <v>16.560169067623267</v>
      </c>
      <c r="L163" s="35">
        <v>9.508856781606374</v>
      </c>
      <c r="M163" s="35">
        <v>8.6612623693185</v>
      </c>
      <c r="N163" s="4">
        <v>2.31</v>
      </c>
      <c r="O163" s="4">
        <v>-14.126394052044605</v>
      </c>
      <c r="P163" s="35">
        <v>3.8974392868556578</v>
      </c>
      <c r="Q163" s="36">
        <f t="shared" si="77"/>
        <v>76.923076924736918</v>
      </c>
      <c r="R163" s="36" t="str">
        <f t="shared" si="78"/>
        <v xml:space="preserve"> </v>
      </c>
      <c r="S163" s="37">
        <f t="shared" si="79"/>
        <v>0.2720430601430156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34</v>
      </c>
      <c r="AD163" s="1" t="str">
        <f t="shared" si="90"/>
        <v xml:space="preserve"> </v>
      </c>
      <c r="AE163" s="1">
        <f t="shared" si="91"/>
        <v>45</v>
      </c>
      <c r="AF163" s="1" t="str">
        <f t="shared" si="92"/>
        <v xml:space="preserve"> </v>
      </c>
      <c r="AG163" s="38">
        <f t="shared" si="93"/>
        <v>3.8974392885156579</v>
      </c>
      <c r="AH163" s="38" t="str">
        <f t="shared" si="94"/>
        <v xml:space="preserve"> </v>
      </c>
      <c r="AI163" s="1">
        <f t="shared" si="95"/>
        <v>60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-32.245704785826824</v>
      </c>
      <c r="AR163" s="21">
        <v>14.13285620695418</v>
      </c>
      <c r="AS163">
        <v>27.204305848301559</v>
      </c>
      <c r="AT163">
        <v>32.245704785826824</v>
      </c>
      <c r="AU163">
        <v>-14.13285620695418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4.75</v>
      </c>
      <c r="H164" s="4">
        <v>2.95</v>
      </c>
      <c r="I164" s="34">
        <v>509.65335198469745</v>
      </c>
      <c r="J164" s="35" t="s">
        <v>1238</v>
      </c>
      <c r="K164" s="35">
        <v>16.480446927374302</v>
      </c>
      <c r="L164" s="35">
        <v>4.736809623430962</v>
      </c>
      <c r="M164" s="35">
        <v>3.8649132290184922</v>
      </c>
      <c r="N164" s="4">
        <v>-5.2000000000000005E-2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0.61016949319542368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-0.57225529588140689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16</v>
      </c>
      <c r="AC164" s="1">
        <f t="shared" si="89"/>
        <v>11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57.225529588140688</v>
      </c>
      <c r="AS164">
        <v>61.016949152542367</v>
      </c>
      <c r="AT164" t="e">
        <v>#VALUE!</v>
      </c>
      <c r="AU164">
        <v>-57.225529588140688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5</v>
      </c>
      <c r="D165" s="4">
        <v>0</v>
      </c>
      <c r="E165" s="4">
        <v>5</v>
      </c>
      <c r="F165" s="4">
        <v>10</v>
      </c>
      <c r="G165" s="4">
        <v>30.875</v>
      </c>
      <c r="H165" s="4">
        <v>31.01</v>
      </c>
      <c r="I165" s="34">
        <v>1614.5513169755809</v>
      </c>
      <c r="J165" s="35">
        <v>18.134502923976608</v>
      </c>
      <c r="K165" s="35">
        <v>17.324022346368714</v>
      </c>
      <c r="L165" s="35">
        <v>20.582811320754718</v>
      </c>
      <c r="M165" s="35">
        <v>19.273657243816256</v>
      </c>
      <c r="N165" s="4">
        <v>1.71</v>
      </c>
      <c r="O165" s="4">
        <v>-7.915993537964459</v>
      </c>
      <c r="P165" s="35">
        <v>5.2563689132537892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5.2563689149337893</v>
      </c>
      <c r="AH165" s="38" t="str">
        <f t="shared" si="94"/>
        <v xml:space="preserve"> </v>
      </c>
      <c r="AI165" s="1">
        <f t="shared" si="95"/>
        <v>30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-17.792083830269579</v>
      </c>
      <c r="AR165" s="21">
        <v>-85.867477020282152</v>
      </c>
      <c r="AS165">
        <v>-0.43534343760077698</v>
      </c>
      <c r="AT165">
        <v>17.792083830269579</v>
      </c>
      <c r="AU165">
        <v>85.867477020282152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28.09</v>
      </c>
      <c r="I166" s="34">
        <v>1057.7948079385255</v>
      </c>
      <c r="J166" s="35">
        <v>15.915014164305948</v>
      </c>
      <c r="K166" s="35">
        <v>17.600250626566414</v>
      </c>
      <c r="L166" s="35">
        <v>10.269753218884121</v>
      </c>
      <c r="M166" s="35">
        <v>8.8953624535315985</v>
      </c>
      <c r="N166" s="4">
        <v>1.5960000000000001</v>
      </c>
      <c r="O166" s="4">
        <v>-16.044187269857964</v>
      </c>
      <c r="P166" s="35">
        <v>4.6991812032751872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4.6991812049651873</v>
      </c>
      <c r="AH166" s="38" t="str">
        <f t="shared" si="94"/>
        <v xml:space="preserve"> </v>
      </c>
      <c r="AI166" s="1">
        <f t="shared" si="95"/>
        <v>43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-3.3754655675320766</v>
      </c>
      <c r="AR166" s="21">
        <v>7.2617879711039617</v>
      </c>
      <c r="AS166">
        <v>6.7995728017087975</v>
      </c>
      <c r="AT166">
        <v>3.3754655675320766</v>
      </c>
      <c r="AU166">
        <v>-7.2617879711039617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1</v>
      </c>
      <c r="D167" s="4">
        <v>0</v>
      </c>
      <c r="E167" s="4">
        <v>5</v>
      </c>
      <c r="F167" s="4">
        <v>6</v>
      </c>
      <c r="G167" s="4">
        <v>13</v>
      </c>
      <c r="H167" s="4">
        <v>12.2</v>
      </c>
      <c r="I167" s="34">
        <v>1432.0451909819149</v>
      </c>
      <c r="J167" s="35" t="s">
        <v>1238</v>
      </c>
      <c r="K167" s="35">
        <v>13.707865168539325</v>
      </c>
      <c r="L167" s="35">
        <v>20.333488461538462</v>
      </c>
      <c r="M167" s="35">
        <v>16.316996913580248</v>
      </c>
      <c r="N167" s="4">
        <v>0.28000000000000003</v>
      </c>
      <c r="O167" s="4">
        <v>-85.13800424628451</v>
      </c>
      <c r="P167" s="35">
        <v>6.557377049180328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6.5573770508803282</v>
      </c>
      <c r="AH167" s="38" t="str">
        <f t="shared" si="94"/>
        <v xml:space="preserve"> </v>
      </c>
      <c r="AI167" s="1">
        <f t="shared" si="95"/>
        <v>11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13</v>
      </c>
      <c r="AO167" t="s">
        <v>1002</v>
      </c>
      <c r="AP167" t="s">
        <v>1254</v>
      </c>
      <c r="AQ167" s="22" t="e">
        <v>#VALUE!</v>
      </c>
      <c r="AR167" s="21">
        <v>-83.61603478122899</v>
      </c>
      <c r="AS167">
        <v>6.5573770491803351</v>
      </c>
      <c r="AT167" t="e">
        <v>#VALUE!</v>
      </c>
      <c r="AU167">
        <v>83.61603478122899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10</v>
      </c>
      <c r="D168" s="4">
        <v>0</v>
      </c>
      <c r="E168" s="4">
        <v>0</v>
      </c>
      <c r="F168" s="4">
        <v>10</v>
      </c>
      <c r="G168" s="4">
        <v>4.625</v>
      </c>
      <c r="H168" s="4">
        <v>1.64</v>
      </c>
      <c r="I168" s="34">
        <v>448.61003181850259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-8.7000000000000008E-2</v>
      </c>
      <c r="O168" s="4">
        <v>-70.588235294117652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1.8201219529295123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-70.588235292407646</v>
      </c>
      <c r="AM168" s="1" t="str">
        <f t="shared" si="99"/>
        <v xml:space="preserve"> </v>
      </c>
      <c r="AN168" s="1">
        <f t="shared" si="100"/>
        <v>9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182.01219512195124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4.125</v>
      </c>
      <c r="H169" s="4">
        <v>2.44</v>
      </c>
      <c r="I169" s="34">
        <v>1163.4331928270378</v>
      </c>
      <c r="J169" s="35">
        <v>32.799799800781493</v>
      </c>
      <c r="K169" s="35">
        <v>10.997579933203207</v>
      </c>
      <c r="L169" s="35">
        <v>6.0447405511664991</v>
      </c>
      <c r="M169" s="35">
        <v>4.1694372665404495</v>
      </c>
      <c r="N169" s="4">
        <v>5.7000000000000002E-2</v>
      </c>
      <c r="O169" s="4">
        <v>-70.618556701030926</v>
      </c>
      <c r="P169" s="35">
        <v>0.90929095862341713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0.69057377221180338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-0.45414615235062539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26</v>
      </c>
      <c r="AC169" s="1">
        <f t="shared" si="89"/>
        <v>8</v>
      </c>
      <c r="AD169" s="1" t="str">
        <f t="shared" si="90"/>
        <v xml:space="preserve"> </v>
      </c>
      <c r="AE169" s="1">
        <f t="shared" si="91"/>
        <v>47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-70.618556699310929</v>
      </c>
      <c r="AM169" s="1" t="str">
        <f t="shared" si="99"/>
        <v xml:space="preserve"> </v>
      </c>
      <c r="AN169" s="1">
        <f t="shared" si="100"/>
        <v>10</v>
      </c>
      <c r="AO169" t="s">
        <v>1119</v>
      </c>
      <c r="AP169" t="s">
        <v>1242</v>
      </c>
      <c r="AQ169" s="22">
        <v>-113.05005072080002</v>
      </c>
      <c r="AR169" s="21">
        <v>45.414615235062541</v>
      </c>
      <c r="AS169">
        <v>69.057377049180332</v>
      </c>
      <c r="AT169">
        <v>113.05005072080002</v>
      </c>
      <c r="AU169">
        <v>-45.414615235062541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96.5</v>
      </c>
      <c r="H170" s="4">
        <v>89</v>
      </c>
      <c r="I170" s="34">
        <v>6828.5961435855288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8.4269662921348409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9</v>
      </c>
      <c r="D171" s="4">
        <v>0</v>
      </c>
      <c r="E171" s="4">
        <v>5</v>
      </c>
      <c r="F171" s="4">
        <v>14</v>
      </c>
      <c r="G171" s="4">
        <v>16</v>
      </c>
      <c r="H171" s="4">
        <v>12.35</v>
      </c>
      <c r="I171" s="34">
        <v>1490.113142121452</v>
      </c>
      <c r="J171" s="35" t="s">
        <v>1238</v>
      </c>
      <c r="K171" s="35">
        <v>38.473520249221181</v>
      </c>
      <c r="L171" s="35">
        <v>19.969005332715046</v>
      </c>
      <c r="M171" s="35">
        <v>16.855785188664473</v>
      </c>
      <c r="N171" s="4">
        <v>0.253</v>
      </c>
      <c r="O171" s="4">
        <v>26.499999999999996</v>
      </c>
      <c r="P171" s="35">
        <v>1.6194331983805668</v>
      </c>
      <c r="Q171" s="36" t="str">
        <f t="shared" si="77"/>
        <v xml:space="preserve"> </v>
      </c>
      <c r="R171" s="36" t="str">
        <f t="shared" si="78"/>
        <v xml:space="preserve"> </v>
      </c>
      <c r="S171" s="37">
        <f t="shared" si="79"/>
        <v>0.29554656044445343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30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-80.324669062759057</v>
      </c>
      <c r="AS171">
        <v>29.554655870445345</v>
      </c>
      <c r="AT171" t="e">
        <v>#VALUE!</v>
      </c>
      <c r="AU171">
        <v>80.324669062759057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8</v>
      </c>
      <c r="D172" s="4">
        <v>1</v>
      </c>
      <c r="E172" s="4">
        <v>3</v>
      </c>
      <c r="F172" s="4">
        <v>12</v>
      </c>
      <c r="G172" s="4">
        <v>42</v>
      </c>
      <c r="H172" s="4">
        <v>36.96</v>
      </c>
      <c r="I172" s="34">
        <v>2312.8273010602397</v>
      </c>
      <c r="J172" s="35" t="s">
        <v>1238</v>
      </c>
      <c r="K172" s="35">
        <v>12.631431654315964</v>
      </c>
      <c r="L172" s="35">
        <v>18.391705125762783</v>
      </c>
      <c r="M172" s="35">
        <v>7.0828598137476488</v>
      </c>
      <c r="N172" s="4">
        <v>-0.17400000000000002</v>
      </c>
      <c r="O172" s="4" t="s">
        <v>132</v>
      </c>
      <c r="P172" s="35">
        <v>3.0261652307076887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3.0261652324576889</v>
      </c>
      <c r="AH172" s="38" t="str">
        <f t="shared" si="94"/>
        <v xml:space="preserve"> </v>
      </c>
      <c r="AI172" s="1">
        <f t="shared" si="95"/>
        <v>74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-66.081288729472476</v>
      </c>
      <c r="AS172">
        <v>13.636363636363624</v>
      </c>
      <c r="AT172" t="e">
        <v>#VALUE!</v>
      </c>
      <c r="AU172">
        <v>66.081288729472476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65.254997253417969</v>
      </c>
      <c r="H173" s="4">
        <v>61.03</v>
      </c>
      <c r="I173" s="34">
        <v>12652.145827517126</v>
      </c>
      <c r="J173" s="35">
        <v>16.967598498206087</v>
      </c>
      <c r="K173" s="35">
        <v>16.276610324070997</v>
      </c>
      <c r="L173" s="35">
        <v>13.147717755823439</v>
      </c>
      <c r="M173" s="35">
        <v>12.567111073376923</v>
      </c>
      <c r="N173" s="4">
        <v>2.8730000000000002</v>
      </c>
      <c r="O173" s="4">
        <v>4.0942028985507237</v>
      </c>
      <c r="P173" s="35">
        <v>1.5183040710154194</v>
      </c>
      <c r="Q173" s="36">
        <f t="shared" si="77"/>
        <v>76.92307692483692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44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-10.212493448415705</v>
      </c>
      <c r="AR173" s="21">
        <v>-18.726887681544536</v>
      </c>
      <c r="AS173">
        <v>6.9228203398623123</v>
      </c>
      <c r="AT173">
        <v>10.212493448415705</v>
      </c>
      <c r="AU173">
        <v>18.726887681544536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7</v>
      </c>
      <c r="D174" s="4">
        <v>1</v>
      </c>
      <c r="E174" s="4">
        <v>3</v>
      </c>
      <c r="F174" s="4">
        <v>11</v>
      </c>
      <c r="G174" s="4">
        <v>32.595001220703125</v>
      </c>
      <c r="H174" s="4">
        <v>28.22</v>
      </c>
      <c r="I174" s="34">
        <v>4532.3655433470713</v>
      </c>
      <c r="J174" s="35">
        <v>37.474635602145831</v>
      </c>
      <c r="K174" s="35">
        <v>28.946271408886403</v>
      </c>
      <c r="L174" s="35">
        <v>11.261455152671756</v>
      </c>
      <c r="M174" s="35">
        <v>8.2995815752461315</v>
      </c>
      <c r="N174" s="4">
        <v>0.57699999999999996</v>
      </c>
      <c r="O174" s="4">
        <v>47.948717948717935</v>
      </c>
      <c r="P174" s="35">
        <v>0.88794894796326851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0.15503193730164874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59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-143.4152971747846</v>
      </c>
      <c r="AR174" s="21">
        <v>-1.693506498479902</v>
      </c>
      <c r="AS174">
        <v>15.503193553164873</v>
      </c>
      <c r="AT174">
        <v>143.4152971747846</v>
      </c>
      <c r="AU174">
        <v>1.693506498479902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92.5</v>
      </c>
      <c r="H175" s="4">
        <v>93.96</v>
      </c>
      <c r="I175" s="34">
        <v>2696.2126197542011</v>
      </c>
      <c r="J175" s="35">
        <v>28.804414469650521</v>
      </c>
      <c r="K175" s="35">
        <v>23.228677379480839</v>
      </c>
      <c r="L175" s="35">
        <v>15.61492702812882</v>
      </c>
      <c r="M175" s="35">
        <v>13.679791428571427</v>
      </c>
      <c r="N175" s="4">
        <v>3.262</v>
      </c>
      <c r="O175" s="4">
        <v>-12.78074866310161</v>
      </c>
      <c r="P175" s="35">
        <v>2.4584929757343552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2.4584929775143554</v>
      </c>
      <c r="AH175" s="38" t="str">
        <f t="shared" si="94"/>
        <v xml:space="preserve"> </v>
      </c>
      <c r="AI175" s="1">
        <f t="shared" si="95"/>
        <v>84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-87.098153068476151</v>
      </c>
      <c r="AR175" s="21">
        <v>-41.006349683999147</v>
      </c>
      <c r="AS175">
        <v>-1.5538527032779803</v>
      </c>
      <c r="AT175">
        <v>87.098153068476151</v>
      </c>
      <c r="AU175">
        <v>41.006349683999147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16</v>
      </c>
      <c r="D176" s="4">
        <v>0</v>
      </c>
      <c r="E176" s="4">
        <v>4</v>
      </c>
      <c r="F176" s="4">
        <v>20</v>
      </c>
      <c r="G176" s="4">
        <v>3</v>
      </c>
      <c r="H176" s="4">
        <v>1.96</v>
      </c>
      <c r="I176" s="34">
        <v>434.08486730938796</v>
      </c>
      <c r="J176" s="35" t="s">
        <v>1238</v>
      </c>
      <c r="K176" s="35" t="s">
        <v>1238</v>
      </c>
      <c r="L176" s="35">
        <v>5.4027630096957378</v>
      </c>
      <c r="M176" s="35">
        <v>5.6964788927335643</v>
      </c>
      <c r="N176" s="4">
        <v>-0.14799999999999999</v>
      </c>
      <c r="O176" s="4">
        <v>56.213017751479299</v>
      </c>
      <c r="P176" s="35">
        <v>0</v>
      </c>
      <c r="Q176" s="36">
        <f t="shared" si="77"/>
        <v>80.000000001789999</v>
      </c>
      <c r="R176" s="36" t="str">
        <f t="shared" si="78"/>
        <v xml:space="preserve"> </v>
      </c>
      <c r="S176" s="37">
        <f t="shared" si="79"/>
        <v>0.53061224668795914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-0.51211818740325921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20</v>
      </c>
      <c r="AC176" s="1">
        <f t="shared" si="89"/>
        <v>12</v>
      </c>
      <c r="AD176" s="1" t="str">
        <f t="shared" si="90"/>
        <v xml:space="preserve"> </v>
      </c>
      <c r="AE176" s="1">
        <f t="shared" si="91"/>
        <v>34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>
        <f t="shared" si="97"/>
        <v>56.213017753269298</v>
      </c>
      <c r="AL176" s="25" t="str">
        <f t="shared" si="98"/>
        <v xml:space="preserve"> </v>
      </c>
      <c r="AM176" s="1">
        <f t="shared" si="99"/>
        <v>7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51.211818740325924</v>
      </c>
      <c r="AS176">
        <v>53.061224489795912</v>
      </c>
      <c r="AT176" t="e">
        <v>#VALUE!</v>
      </c>
      <c r="AU176">
        <v>-51.211818740325924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3</v>
      </c>
      <c r="D177" s="4">
        <v>0</v>
      </c>
      <c r="E177" s="4">
        <v>12</v>
      </c>
      <c r="F177" s="4">
        <v>15</v>
      </c>
      <c r="G177" s="4">
        <v>4</v>
      </c>
      <c r="H177" s="4">
        <v>3.5</v>
      </c>
      <c r="I177" s="34">
        <v>442.1574043023129</v>
      </c>
      <c r="J177" s="35">
        <v>3.9106145251396649</v>
      </c>
      <c r="K177" s="35">
        <v>9.9999999999999982</v>
      </c>
      <c r="L177" s="35">
        <v>4.5966425509110405</v>
      </c>
      <c r="M177" s="35">
        <v>4.8345757018090199</v>
      </c>
      <c r="N177" s="4">
        <v>0.89500000000000002</v>
      </c>
      <c r="O177" s="4">
        <v>14.743589743589741</v>
      </c>
      <c r="P177" s="35">
        <v>6.8571428571428568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>
        <f t="shared" si="82"/>
        <v>-0.74598728407157777</v>
      </c>
      <c r="W177" s="37" t="str">
        <f t="shared" si="83"/>
        <v/>
      </c>
      <c r="X177" s="37">
        <f t="shared" si="84"/>
        <v>-0.58491270196875056</v>
      </c>
      <c r="Y177" s="1" t="str">
        <f t="shared" si="85"/>
        <v xml:space="preserve"> </v>
      </c>
      <c r="Z177" s="1">
        <f t="shared" si="86"/>
        <v>3</v>
      </c>
      <c r="AA177" s="1" t="str">
        <f t="shared" si="87"/>
        <v xml:space="preserve"> </v>
      </c>
      <c r="AB177" s="1">
        <f t="shared" si="88"/>
        <v>13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6.8571428589428569</v>
      </c>
      <c r="AH177" s="38" t="str">
        <f t="shared" si="94"/>
        <v xml:space="preserve"> </v>
      </c>
      <c r="AI177" s="1">
        <f t="shared" si="95"/>
        <v>10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74.598728407157779</v>
      </c>
      <c r="AR177" s="21">
        <v>58.491270196875057</v>
      </c>
      <c r="AS177">
        <v>14.285714285714279</v>
      </c>
      <c r="AT177">
        <v>-74.598728407157779</v>
      </c>
      <c r="AU177">
        <v>-58.491270196875057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52.5</v>
      </c>
      <c r="H178" s="4">
        <v>48.43</v>
      </c>
      <c r="I178" s="34">
        <v>5484.5663245317801</v>
      </c>
      <c r="J178" s="35">
        <v>25.067287784679088</v>
      </c>
      <c r="K178" s="35">
        <v>29.932014833127315</v>
      </c>
      <c r="L178" s="35">
        <v>8.7121826867194034</v>
      </c>
      <c r="M178" s="35">
        <v>9.4664129916511648</v>
      </c>
      <c r="N178" s="4">
        <v>1.9319999999999999</v>
      </c>
      <c r="O178" s="4">
        <v>-9.7196261682243072</v>
      </c>
      <c r="P178" s="35">
        <v>2.4819326863514348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2.481932688161435</v>
      </c>
      <c r="AH178" s="38" t="str">
        <f t="shared" si="94"/>
        <v xml:space="preserve"> </v>
      </c>
      <c r="AI178" s="1">
        <f t="shared" si="95"/>
        <v>83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-62.823766193582827</v>
      </c>
      <c r="AR178" s="21">
        <v>21.327004844693754</v>
      </c>
      <c r="AS178">
        <v>8.4038818913896307</v>
      </c>
      <c r="AT178">
        <v>62.823766193582827</v>
      </c>
      <c r="AU178">
        <v>-21.327004844693754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1</v>
      </c>
      <c r="E179" s="4">
        <v>6</v>
      </c>
      <c r="F179" s="4">
        <v>7</v>
      </c>
      <c r="G179" s="4">
        <v>35</v>
      </c>
      <c r="H179" s="4">
        <v>33.130000000000003</v>
      </c>
      <c r="I179" s="34">
        <v>10820.373393010974</v>
      </c>
      <c r="J179" s="35">
        <v>11.021290751829675</v>
      </c>
      <c r="K179" s="35">
        <v>9.9340329835082475</v>
      </c>
      <c r="L179" s="35" t="s">
        <v>1238</v>
      </c>
      <c r="M179" s="35" t="s">
        <v>1238</v>
      </c>
      <c r="N179" s="4">
        <v>3.0060000000000002</v>
      </c>
      <c r="O179" s="4">
        <v>-2.7184466019417357</v>
      </c>
      <c r="P179" s="35">
        <v>5.1011168125565947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5.1011168143765948</v>
      </c>
      <c r="AH179" s="38" t="str">
        <f t="shared" si="94"/>
        <v xml:space="preserve"> </v>
      </c>
      <c r="AI179" s="1">
        <f t="shared" si="95"/>
        <v>32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28.411558364754086</v>
      </c>
      <c r="AR179" s="21" t="e">
        <v>#VALUE!</v>
      </c>
      <c r="AS179">
        <v>5.6444310292785849</v>
      </c>
      <c r="AT179">
        <v>-28.411558364754086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18</v>
      </c>
      <c r="D180" s="4">
        <v>0</v>
      </c>
      <c r="E180" s="4">
        <v>3</v>
      </c>
      <c r="F180" s="4">
        <v>21</v>
      </c>
      <c r="G180" s="4">
        <v>55.5</v>
      </c>
      <c r="H180" s="4">
        <v>50.16</v>
      </c>
      <c r="I180" s="34">
        <v>19670.783959357908</v>
      </c>
      <c r="J180" s="35">
        <v>17.453027139874738</v>
      </c>
      <c r="K180" s="35">
        <v>19.818253654681943</v>
      </c>
      <c r="L180" s="35">
        <v>12.135844972881822</v>
      </c>
      <c r="M180" s="35">
        <v>10.855364533492823</v>
      </c>
      <c r="N180" s="4">
        <v>2.8740000000000001</v>
      </c>
      <c r="O180" s="4">
        <v>30.045248868778291</v>
      </c>
      <c r="P180" s="35">
        <v>5.0677830940988846</v>
      </c>
      <c r="Q180" s="36">
        <f t="shared" si="77"/>
        <v>85.714285716115711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23</v>
      </c>
      <c r="AF180" s="1" t="str">
        <f t="shared" si="92"/>
        <v xml:space="preserve"> </v>
      </c>
      <c r="AG180" s="38">
        <f t="shared" si="93"/>
        <v>5.0677830959288848</v>
      </c>
      <c r="AH180" s="38" t="str">
        <f t="shared" si="94"/>
        <v xml:space="preserve"> </v>
      </c>
      <c r="AI180" s="1">
        <f t="shared" si="95"/>
        <v>33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-13.365579667142292</v>
      </c>
      <c r="AR180" s="21">
        <v>-9.5894458471919464</v>
      </c>
      <c r="AS180">
        <v>10.645933014354082</v>
      </c>
      <c r="AT180">
        <v>13.365579667142292</v>
      </c>
      <c r="AU180">
        <v>9.5894458471919464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19</v>
      </c>
      <c r="H181" s="4">
        <v>13.31</v>
      </c>
      <c r="I181" s="34">
        <v>861.59353782480571</v>
      </c>
      <c r="J181" s="35">
        <v>18.589385474860336</v>
      </c>
      <c r="K181" s="35">
        <v>19.631268436578171</v>
      </c>
      <c r="L181" s="35">
        <v>7.2824558342751811</v>
      </c>
      <c r="M181" s="35">
        <v>7.7948476458791722</v>
      </c>
      <c r="N181" s="4">
        <v>0.71599999999999997</v>
      </c>
      <c r="O181" s="4">
        <v>-1.9178082191780841</v>
      </c>
      <c r="P181" s="35">
        <v>5.7099924868519905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0.4274981235529976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-0.34237764155011952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37</v>
      </c>
      <c r="AC181" s="1">
        <f t="shared" si="89"/>
        <v>17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5.7099924886919906</v>
      </c>
      <c r="AH181" s="38" t="str">
        <f t="shared" si="94"/>
        <v xml:space="preserve"> </v>
      </c>
      <c r="AI181" s="1">
        <f t="shared" si="95"/>
        <v>19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-20.746758893117857</v>
      </c>
      <c r="AR181" s="21">
        <v>34.237764155011952</v>
      </c>
      <c r="AS181">
        <v>42.749812171299759</v>
      </c>
      <c r="AT181">
        <v>20.746758893117857</v>
      </c>
      <c r="AU181">
        <v>-34.237764155011952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17.5</v>
      </c>
      <c r="H182" s="4">
        <v>15.49</v>
      </c>
      <c r="I182" s="34">
        <v>2768.6484582550179</v>
      </c>
      <c r="J182" s="35">
        <v>34.118942731277535</v>
      </c>
      <c r="K182" s="35" t="s">
        <v>1238</v>
      </c>
      <c r="L182" s="35">
        <v>15.174614417435038</v>
      </c>
      <c r="M182" s="35">
        <v>15.341792372881356</v>
      </c>
      <c r="N182" s="4">
        <v>0.45400000000000001</v>
      </c>
      <c r="O182" s="4">
        <v>33.529411764705877</v>
      </c>
      <c r="P182" s="35">
        <v>4.6481601032924464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4.6481601051424466</v>
      </c>
      <c r="AH182" s="38" t="str">
        <f t="shared" si="94"/>
        <v xml:space="preserve"> </v>
      </c>
      <c r="AI182" s="1">
        <f t="shared" si="95"/>
        <v>46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-121.61850144175443</v>
      </c>
      <c r="AR182" s="21">
        <v>-37.030226462807114</v>
      </c>
      <c r="AS182">
        <v>12.976113621691422</v>
      </c>
      <c r="AT182">
        <v>121.61850144175443</v>
      </c>
      <c r="AU182">
        <v>37.030226462807114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8</v>
      </c>
      <c r="D183" s="4">
        <v>0</v>
      </c>
      <c r="E183" s="4">
        <v>4</v>
      </c>
      <c r="F183" s="4">
        <v>12</v>
      </c>
      <c r="G183" s="4">
        <v>18</v>
      </c>
      <c r="H183" s="4">
        <v>13.87</v>
      </c>
      <c r="I183" s="34">
        <v>1969.7377263283729</v>
      </c>
      <c r="J183" s="35">
        <v>27.461339565065277</v>
      </c>
      <c r="K183" s="35">
        <v>10.121465153981202</v>
      </c>
      <c r="L183" s="35">
        <v>11.457058548009368</v>
      </c>
      <c r="M183" s="35">
        <v>6.7498813465783662</v>
      </c>
      <c r="N183" s="4">
        <v>0.38700000000000001</v>
      </c>
      <c r="O183" s="4">
        <v>44.402985074626862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0.29776496220607079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29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-78.374252975131625</v>
      </c>
      <c r="AR183" s="21">
        <v>-3.4598497361183256</v>
      </c>
      <c r="AS183">
        <v>29.776496034607081</v>
      </c>
      <c r="AT183">
        <v>78.374252975131625</v>
      </c>
      <c r="AU183">
        <v>3.4598497361183256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5</v>
      </c>
      <c r="F184" s="4">
        <v>5</v>
      </c>
      <c r="G184" s="4">
        <v>36</v>
      </c>
      <c r="H184" s="4">
        <v>34.36</v>
      </c>
      <c r="I184" s="34">
        <v>17483.990937938583</v>
      </c>
      <c r="J184" s="35">
        <v>10.253655625186511</v>
      </c>
      <c r="K184" s="35">
        <v>9.608501118568233</v>
      </c>
      <c r="L184" s="35" t="s">
        <v>1238</v>
      </c>
      <c r="M184" s="35" t="s">
        <v>1238</v>
      </c>
      <c r="N184" s="4">
        <v>3.351</v>
      </c>
      <c r="O184" s="4">
        <v>4.7187499999999938</v>
      </c>
      <c r="P184" s="35">
        <v>5.5500582072176945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-0.33397707782120267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23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5.5500582090876946</v>
      </c>
      <c r="AH184" s="38" t="str">
        <f t="shared" si="94"/>
        <v xml:space="preserve"> </v>
      </c>
      <c r="AI184" s="1">
        <f t="shared" si="95"/>
        <v>22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33.397707782120264</v>
      </c>
      <c r="AR184" s="21" t="e">
        <v>#VALUE!</v>
      </c>
      <c r="AS184">
        <v>4.7729918509895164</v>
      </c>
      <c r="AT184">
        <v>-33.397707782120264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30.5</v>
      </c>
      <c r="H185" s="4">
        <v>23.72</v>
      </c>
      <c r="I185" s="34">
        <v>2598.4969734559081</v>
      </c>
      <c r="J185" s="35">
        <v>8.4770769594615185</v>
      </c>
      <c r="K185" s="35">
        <v>7.2323330684781135</v>
      </c>
      <c r="L185" s="35">
        <v>3.3583462686567165</v>
      </c>
      <c r="M185" s="35">
        <v>3.0123038821954489</v>
      </c>
      <c r="N185" s="4">
        <v>2.1440000000000001</v>
      </c>
      <c r="O185" s="4">
        <v>-17.347725520431755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0.28583474049720065</v>
      </c>
      <c r="T185" s="37" t="str">
        <f t="shared" si="80"/>
        <v/>
      </c>
      <c r="U185" s="37" t="str">
        <f t="shared" si="81"/>
        <v/>
      </c>
      <c r="V185" s="37">
        <f t="shared" si="82"/>
        <v>-0.44937417693190596</v>
      </c>
      <c r="W185" s="37" t="str">
        <f t="shared" si="83"/>
        <v/>
      </c>
      <c r="X185" s="37">
        <f t="shared" si="84"/>
        <v>-0.69673367831619681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44.937417693190596</v>
      </c>
      <c r="AR185" s="21">
        <v>69.673367831619686</v>
      </c>
      <c r="AS185">
        <v>28.583473861720066</v>
      </c>
      <c r="AT185">
        <v>-44.937417693190596</v>
      </c>
      <c r="AU185">
        <v>-69.673367831619686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33.08</v>
      </c>
      <c r="I186" s="34">
        <v>6430.9011760633266</v>
      </c>
      <c r="J186" s="35">
        <v>14.968325791855204</v>
      </c>
      <c r="K186" s="35">
        <v>14.154899443731278</v>
      </c>
      <c r="L186" s="35">
        <v>7.9767344086785572</v>
      </c>
      <c r="M186" s="35">
        <v>7.7721055626801361</v>
      </c>
      <c r="N186" s="4">
        <v>2.21</v>
      </c>
      <c r="O186" s="4">
        <v>12.755102040816327</v>
      </c>
      <c r="P186" s="35">
        <v>2.1553808948004836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 t="str">
        <f t="shared" si="84"/>
        <v/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2.1553808966904837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2.7737184821405969</v>
      </c>
      <c r="AR186" s="21">
        <v>27.968270403034921</v>
      </c>
      <c r="AS186">
        <v>11.850060459492152</v>
      </c>
      <c r="AT186">
        <v>-2.7737184821405969</v>
      </c>
      <c r="AU186">
        <v>-27.968270403034921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21</v>
      </c>
      <c r="D187" s="4">
        <v>1</v>
      </c>
      <c r="E187" s="4">
        <v>6</v>
      </c>
      <c r="F187" s="4">
        <v>28</v>
      </c>
      <c r="G187" s="4">
        <v>102.21250152587891</v>
      </c>
      <c r="H187" s="4">
        <v>82.33</v>
      </c>
      <c r="I187" s="34">
        <v>29311.206953364326</v>
      </c>
      <c r="J187" s="35">
        <v>23.312376337814179</v>
      </c>
      <c r="K187" s="35">
        <v>21.268809969698303</v>
      </c>
      <c r="L187" s="35">
        <v>18.203064402604255</v>
      </c>
      <c r="M187" s="35">
        <v>16.926200634011657</v>
      </c>
      <c r="N187" s="4">
        <v>2.706</v>
      </c>
      <c r="O187" s="4">
        <v>2.889733840304185</v>
      </c>
      <c r="P187" s="35">
        <v>3.4303854274297998</v>
      </c>
      <c r="Q187" s="36">
        <f t="shared" si="77"/>
        <v>75.000000001900005</v>
      </c>
      <c r="R187" s="36" t="str">
        <f t="shared" si="78"/>
        <v xml:space="preserve"> </v>
      </c>
      <c r="S187" s="37">
        <f t="shared" si="79"/>
        <v>0.24149765191674849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3.4303854293298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-51.424795009735135</v>
      </c>
      <c r="AR187" s="21">
        <v>-64.377820008394423</v>
      </c>
      <c r="AS187">
        <v>24.149765001674851</v>
      </c>
      <c r="AT187">
        <v>51.424795009735135</v>
      </c>
      <c r="AU187">
        <v>64.377820008394423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6</v>
      </c>
      <c r="F188" s="4">
        <v>11</v>
      </c>
      <c r="G188" s="4">
        <v>53.39520263671875</v>
      </c>
      <c r="H188" s="4">
        <v>58.05</v>
      </c>
      <c r="I188" s="34">
        <v>4813.1259672360848</v>
      </c>
      <c r="J188" s="35">
        <v>34.320487240315678</v>
      </c>
      <c r="K188" s="35">
        <v>29.090484933583465</v>
      </c>
      <c r="L188" s="35">
        <v>18.386286205414695</v>
      </c>
      <c r="M188" s="35">
        <v>18.374410351023663</v>
      </c>
      <c r="N188" s="4">
        <v>1.296</v>
      </c>
      <c r="O188" s="4">
        <v>19.999999999999996</v>
      </c>
      <c r="P188" s="35">
        <v>1.8435520595974393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-122.92762735514043</v>
      </c>
      <c r="AR188" s="21">
        <v>-66.03235464376489</v>
      </c>
      <c r="AS188">
        <v>-8.0186001090116203</v>
      </c>
      <c r="AT188">
        <v>122.92762735514043</v>
      </c>
      <c r="AU188">
        <v>66.03235464376489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1</v>
      </c>
      <c r="D189" s="4">
        <v>0</v>
      </c>
      <c r="E189" s="4">
        <v>1</v>
      </c>
      <c r="F189" s="4">
        <v>2</v>
      </c>
      <c r="G189" s="4">
        <v>29.25</v>
      </c>
      <c r="H189" s="4">
        <v>28.25</v>
      </c>
      <c r="I189" s="34">
        <v>1217.3633370258237</v>
      </c>
      <c r="J189" s="35">
        <v>24.145299145299148</v>
      </c>
      <c r="K189" s="35">
        <v>23.443983402489625</v>
      </c>
      <c r="L189" s="35">
        <v>14.806280373831775</v>
      </c>
      <c r="M189" s="35">
        <v>14.27272072072072</v>
      </c>
      <c r="N189" s="4">
        <v>1.17</v>
      </c>
      <c r="O189" s="4">
        <v>0</v>
      </c>
      <c r="P189" s="35">
        <v>0.95575221238938057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-56.835018470213569</v>
      </c>
      <c r="AR189" s="21">
        <v>-33.70408610625708</v>
      </c>
      <c r="AS189">
        <v>3.539823008849563</v>
      </c>
      <c r="AT189">
        <v>56.835018470213569</v>
      </c>
      <c r="AU189">
        <v>33.70408610625708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68</v>
      </c>
      <c r="H190" s="4">
        <v>64.849999999999994</v>
      </c>
      <c r="I190" s="34">
        <v>25527.458001607178</v>
      </c>
      <c r="J190" s="35">
        <v>15.466253279274978</v>
      </c>
      <c r="K190" s="35">
        <v>15.05338904363974</v>
      </c>
      <c r="L190" s="35">
        <v>8.464317031168255</v>
      </c>
      <c r="M190" s="35">
        <v>8.3120204744778849</v>
      </c>
      <c r="N190" s="4">
        <v>4.1930000000000005</v>
      </c>
      <c r="O190" s="4">
        <v>-3.3870967741935334</v>
      </c>
      <c r="P190" s="35">
        <v>3.1765612952968389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3.1765612972268391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-0.46055358946930358</v>
      </c>
      <c r="AR190" s="21">
        <v>23.5652882025563</v>
      </c>
      <c r="AS190">
        <v>4.8573631457208943</v>
      </c>
      <c r="AT190">
        <v>0.46055358946930358</v>
      </c>
      <c r="AU190">
        <v>-23.5652882025563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29.5</v>
      </c>
      <c r="H191" s="4">
        <v>27.34</v>
      </c>
      <c r="I191" s="34">
        <v>6574.4102411663616</v>
      </c>
      <c r="J191" s="35" t="s">
        <v>1238</v>
      </c>
      <c r="K191" s="35" t="s">
        <v>1238</v>
      </c>
      <c r="L191" s="35">
        <v>20.459868200663745</v>
      </c>
      <c r="M191" s="35">
        <v>19.867088615930037</v>
      </c>
      <c r="N191" s="4" t="s">
        <v>132</v>
      </c>
      <c r="O191" s="4" t="s">
        <v>132</v>
      </c>
      <c r="P191" s="35">
        <v>5.2670080468178497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5.2670080487578499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-84.757272627295805</v>
      </c>
      <c r="AS191">
        <v>7.9005120702267728</v>
      </c>
      <c r="AT191" t="e">
        <v>#VALUE!</v>
      </c>
      <c r="AU191">
        <v>84.757272627295805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14.375</v>
      </c>
      <c r="H192" s="4">
        <v>15.88</v>
      </c>
      <c r="I192" s="34">
        <v>3227.3598366157134</v>
      </c>
      <c r="J192" s="35">
        <v>19.295261239368166</v>
      </c>
      <c r="K192" s="35">
        <v>18.616647127784294</v>
      </c>
      <c r="L192" s="35">
        <v>11.747070085470085</v>
      </c>
      <c r="M192" s="35">
        <v>11.330644682605111</v>
      </c>
      <c r="N192" s="4">
        <v>0.82300000000000006</v>
      </c>
      <c r="O192" s="4">
        <v>-10.543478260869563</v>
      </c>
      <c r="P192" s="35">
        <v>5.944584382871537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5.9445843848215372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-25.331752348699666</v>
      </c>
      <c r="AR192" s="21">
        <v>-6.0787200126117158</v>
      </c>
      <c r="AS192">
        <v>-9.477329974811088</v>
      </c>
      <c r="AT192">
        <v>25.331752348699666</v>
      </c>
      <c r="AU192">
        <v>6.0787200126117158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3</v>
      </c>
      <c r="F193" s="4">
        <v>6</v>
      </c>
      <c r="G193" s="4">
        <v>23.5</v>
      </c>
      <c r="H193" s="4">
        <v>22.71</v>
      </c>
      <c r="I193" s="34">
        <v>1081.8777366440418</v>
      </c>
      <c r="J193" s="35">
        <v>13.485748218527316</v>
      </c>
      <c r="K193" s="35">
        <v>10.489607390300231</v>
      </c>
      <c r="L193" s="35">
        <v>7.9685989655464793</v>
      </c>
      <c r="M193" s="35">
        <v>7.1034002440314854</v>
      </c>
      <c r="N193" s="4">
        <v>1.6839999999999999</v>
      </c>
      <c r="O193" s="4">
        <v>-53.118040089086861</v>
      </c>
      <c r="P193" s="35">
        <v>6.6930867459269043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6.6930867478869045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>
        <f t="shared" si="98"/>
        <v>-53.118040087126865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12.403753699230579</v>
      </c>
      <c r="AR193" s="21">
        <v>28.041735308573678</v>
      </c>
      <c r="AS193">
        <v>3.4786437692646333</v>
      </c>
      <c r="AT193">
        <v>-12.403753699230579</v>
      </c>
      <c r="AU193">
        <v>-28.041735308573678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112</v>
      </c>
      <c r="H194" s="4">
        <v>106.15</v>
      </c>
      <c r="I194" s="34">
        <v>116363.86307102397</v>
      </c>
      <c r="J194" s="35">
        <v>11.880246222719641</v>
      </c>
      <c r="K194" s="35">
        <v>11.483124188662917</v>
      </c>
      <c r="L194" s="35" t="s">
        <v>1238</v>
      </c>
      <c r="M194" s="35" t="s">
        <v>1238</v>
      </c>
      <c r="N194" s="4">
        <v>9.2439999999999998</v>
      </c>
      <c r="O194" s="4">
        <v>3.9820022497187759</v>
      </c>
      <c r="P194" s="35">
        <v>4.0489872821479036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4.0489872841179038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22.832240571611461</v>
      </c>
      <c r="AR194" s="21" t="e">
        <v>#VALUE!</v>
      </c>
      <c r="AS194">
        <v>5.5110692416391771</v>
      </c>
      <c r="AT194">
        <v>-22.832240571611461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3</v>
      </c>
      <c r="D195" s="4">
        <v>2</v>
      </c>
      <c r="E195" s="4">
        <v>5</v>
      </c>
      <c r="F195" s="4">
        <v>10</v>
      </c>
      <c r="G195" s="4">
        <v>45</v>
      </c>
      <c r="H195" s="4">
        <v>39.86</v>
      </c>
      <c r="I195" s="34">
        <v>12458.41330697702</v>
      </c>
      <c r="J195" s="35">
        <v>24.099153567110033</v>
      </c>
      <c r="K195" s="35">
        <v>22.558007923033387</v>
      </c>
      <c r="L195" s="35">
        <v>16.21832867969685</v>
      </c>
      <c r="M195" s="35">
        <v>13.229720557544345</v>
      </c>
      <c r="N195" s="4">
        <v>1.7670000000000001</v>
      </c>
      <c r="O195" s="4">
        <v>11.132075471698116</v>
      </c>
      <c r="P195" s="35">
        <v>1.6934269944806823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-56.535281342748014</v>
      </c>
      <c r="AR195" s="21">
        <v>-46.455204112049572</v>
      </c>
      <c r="AS195">
        <v>12.895132965378831</v>
      </c>
      <c r="AT195">
        <v>56.535281342748014</v>
      </c>
      <c r="AU195">
        <v>46.455204112049572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11.71</v>
      </c>
      <c r="I196" s="34">
        <v>629.45814241913058</v>
      </c>
      <c r="J196" s="35">
        <v>20.985663082437277</v>
      </c>
      <c r="K196" s="35">
        <v>26.613636363636367</v>
      </c>
      <c r="L196" s="35">
        <v>10.201376</v>
      </c>
      <c r="M196" s="35">
        <v>7.2807477318534</v>
      </c>
      <c r="N196" s="4">
        <v>0.55800000000000005</v>
      </c>
      <c r="O196" s="4">
        <v>60.80691642651297</v>
      </c>
      <c r="P196" s="35">
        <v>5.1238257899231421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0.28095644947078552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5.1238257919131422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60.806916428502973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-36.31170346400576</v>
      </c>
      <c r="AR196" s="21">
        <v>7.8792498406999751</v>
      </c>
      <c r="AS196">
        <v>28.095644748078552</v>
      </c>
      <c r="AT196">
        <v>36.31170346400576</v>
      </c>
      <c r="AU196">
        <v>-7.8792498406999751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7.5</v>
      </c>
      <c r="H197" s="4">
        <v>5</v>
      </c>
      <c r="I197" s="34">
        <v>605.24064569980271</v>
      </c>
      <c r="J197" s="35" t="s">
        <v>1238</v>
      </c>
      <c r="K197" s="35" t="s">
        <v>1238</v>
      </c>
      <c r="L197" s="35">
        <v>7.0107264255003034</v>
      </c>
      <c r="M197" s="35">
        <v>6.6782639462200724</v>
      </c>
      <c r="N197" s="4">
        <v>3.2000000000000001E-2</v>
      </c>
      <c r="O197" s="4">
        <v>-73.333333333333329</v>
      </c>
      <c r="P197" s="35">
        <v>5.7600000000000007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0.50000000200000005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-0.36691542643000707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5.7600000020000008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-73.333333331333336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36.691542643000709</v>
      </c>
      <c r="AS197">
        <v>50</v>
      </c>
      <c r="AT197" t="e">
        <v>#VALUE!</v>
      </c>
      <c r="AU197">
        <v>-36.691542643000709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16</v>
      </c>
      <c r="D198" s="4">
        <v>3</v>
      </c>
      <c r="E198" s="4">
        <v>13</v>
      </c>
      <c r="F198" s="4">
        <v>32</v>
      </c>
      <c r="G198" s="4">
        <v>490.04974365234375</v>
      </c>
      <c r="H198" s="4">
        <v>588.29999999999995</v>
      </c>
      <c r="I198" s="34">
        <v>52254.166056653099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0.16500000000000001</v>
      </c>
      <c r="O198" s="4">
        <v>-56.578947368421048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>
        <f t="shared" si="80"/>
        <v>-0.16700706300386409</v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>
        <f t="shared" si="98"/>
        <v>-56.57894736641105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-16.70070650138641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20</v>
      </c>
      <c r="H199" s="4">
        <v>19.09</v>
      </c>
      <c r="I199" s="34">
        <v>974.97126164329939</v>
      </c>
      <c r="J199" s="35" t="s">
        <v>1238</v>
      </c>
      <c r="K199" s="35" t="s">
        <v>1238</v>
      </c>
      <c r="L199" s="35">
        <v>15.947429178470253</v>
      </c>
      <c r="M199" s="35">
        <v>15.360006821282402</v>
      </c>
      <c r="N199" s="4" t="s">
        <v>132</v>
      </c>
      <c r="O199" s="4" t="s">
        <v>132</v>
      </c>
      <c r="P199" s="35">
        <v>4.9030906233630178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4.903090625383018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-44.008919878356558</v>
      </c>
      <c r="AS199">
        <v>4.7668936616029445</v>
      </c>
      <c r="AT199" t="e">
        <v>#VALUE!</v>
      </c>
      <c r="AU199">
        <v>44.008919878356558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47.5</v>
      </c>
      <c r="H200" s="4">
        <v>38.299999999999997</v>
      </c>
      <c r="I200" s="34">
        <v>1995.246874527523</v>
      </c>
      <c r="J200" s="35">
        <v>16.374519025224455</v>
      </c>
      <c r="K200" s="35">
        <v>14.657481821660925</v>
      </c>
      <c r="L200" s="35">
        <v>10.475670250896057</v>
      </c>
      <c r="M200" s="35">
        <v>9.7604482374768082</v>
      </c>
      <c r="N200" s="4">
        <v>2.339</v>
      </c>
      <c r="O200" s="4">
        <v>18.131313131313131</v>
      </c>
      <c r="P200" s="35">
        <v>1.5926892950391647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0.24020887931459539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-6.360164697397197</v>
      </c>
      <c r="AR200" s="21">
        <v>5.4023102438330302</v>
      </c>
      <c r="AS200">
        <v>24.020887728459538</v>
      </c>
      <c r="AT200">
        <v>6.360164697397197</v>
      </c>
      <c r="AU200">
        <v>-5.4023102438330302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29.5</v>
      </c>
      <c r="H201" s="4">
        <v>26.34</v>
      </c>
      <c r="I201" s="34">
        <v>10438.964898108969</v>
      </c>
      <c r="J201" s="35">
        <v>18.990627253064169</v>
      </c>
      <c r="K201" s="35">
        <v>20.07621951219512</v>
      </c>
      <c r="L201" s="35">
        <v>8.8453040905742135</v>
      </c>
      <c r="M201" s="35">
        <v>8.0544196731233342</v>
      </c>
      <c r="N201" s="4">
        <v>1.3120000000000001</v>
      </c>
      <c r="O201" s="4">
        <v>-7.6056338028168931</v>
      </c>
      <c r="P201" s="35">
        <v>4.5064540622627183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4.5064540643027184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-23.353012032370057</v>
      </c>
      <c r="AR201" s="21">
        <v>20.124888229703352</v>
      </c>
      <c r="AS201">
        <v>11.996962794229304</v>
      </c>
      <c r="AT201">
        <v>23.353012032370057</v>
      </c>
      <c r="AU201">
        <v>-20.124888229703352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5</v>
      </c>
      <c r="D202" s="4">
        <v>2</v>
      </c>
      <c r="E202" s="4">
        <v>10</v>
      </c>
      <c r="F202" s="4">
        <v>17</v>
      </c>
      <c r="G202" s="4">
        <v>64</v>
      </c>
      <c r="H202" s="4">
        <v>63.03</v>
      </c>
      <c r="I202" s="34">
        <v>28379.070653069568</v>
      </c>
      <c r="J202" s="35">
        <v>12.324990222917481</v>
      </c>
      <c r="K202" s="35">
        <v>11.531284302963776</v>
      </c>
      <c r="L202" s="35" t="s">
        <v>1238</v>
      </c>
      <c r="M202" s="35" t="s">
        <v>1238</v>
      </c>
      <c r="N202" s="4">
        <v>5.1139999999999999</v>
      </c>
      <c r="O202" s="4">
        <v>5.2263374485596614</v>
      </c>
      <c r="P202" s="35">
        <v>3.6220847215611611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3.6220847236111613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19.943420140528723</v>
      </c>
      <c r="AR202" s="21" t="e">
        <v>#VALUE!</v>
      </c>
      <c r="AS202">
        <v>1.538949706488979</v>
      </c>
      <c r="AT202">
        <v>-19.943420140528723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1</v>
      </c>
      <c r="E203" s="4">
        <v>4</v>
      </c>
      <c r="F203" s="4">
        <v>10</v>
      </c>
      <c r="G203" s="4">
        <v>4.125</v>
      </c>
      <c r="H203" s="4">
        <v>2.65</v>
      </c>
      <c r="I203" s="34">
        <v>679.11035916913966</v>
      </c>
      <c r="J203" s="35">
        <v>8.1546016194417739</v>
      </c>
      <c r="K203" s="35">
        <v>6.3651906057711658</v>
      </c>
      <c r="L203" s="35">
        <v>2.9805198874987266</v>
      </c>
      <c r="M203" s="35">
        <v>3.295914787075982</v>
      </c>
      <c r="N203" s="4">
        <v>0.249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0.5566037756449056</v>
      </c>
      <c r="T203" s="37" t="str">
        <f t="shared" si="80"/>
        <v/>
      </c>
      <c r="U203" s="37" t="str">
        <f t="shared" si="81"/>
        <v/>
      </c>
      <c r="V203" s="37">
        <f t="shared" si="82"/>
        <v>-0.47032045952042856</v>
      </c>
      <c r="W203" s="37" t="str">
        <f t="shared" si="83"/>
        <v/>
      </c>
      <c r="X203" s="37">
        <f t="shared" si="84"/>
        <v>-0.73085226159579331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47.032045952042857</v>
      </c>
      <c r="AR203" s="21">
        <v>73.085226159579335</v>
      </c>
      <c r="AS203">
        <v>55.660377358490564</v>
      </c>
      <c r="AT203">
        <v>-47.032045952042857</v>
      </c>
      <c r="AU203">
        <v>-73.085226159579335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4</v>
      </c>
      <c r="D204" s="4">
        <v>0</v>
      </c>
      <c r="E204" s="4">
        <v>4</v>
      </c>
      <c r="F204" s="4">
        <v>8</v>
      </c>
      <c r="G204" s="4">
        <v>13.5</v>
      </c>
      <c r="H204" s="4">
        <v>12.41</v>
      </c>
      <c r="I204" s="34">
        <v>1297.6767842635004</v>
      </c>
      <c r="J204" s="35" t="s">
        <v>1238</v>
      </c>
      <c r="K204" s="35" t="s">
        <v>1238</v>
      </c>
      <c r="L204" s="35">
        <v>24.837783505154636</v>
      </c>
      <c r="M204" s="35">
        <v>16.966654929577462</v>
      </c>
      <c r="N204" s="4">
        <v>0.15</v>
      </c>
      <c r="O204" s="4">
        <v>-93.531694695989657</v>
      </c>
      <c r="P204" s="35">
        <v>4.3755036261079781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4.3755036281779782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-124.29084554761371</v>
      </c>
      <c r="AS204">
        <v>8.7832393231265016</v>
      </c>
      <c r="AT204" t="e">
        <v>#VALUE!</v>
      </c>
      <c r="AU204">
        <v>124.29084554761371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12</v>
      </c>
      <c r="D205" s="4">
        <v>0</v>
      </c>
      <c r="E205" s="4">
        <v>2</v>
      </c>
      <c r="F205" s="4">
        <v>14</v>
      </c>
      <c r="G205" s="4">
        <v>34.5</v>
      </c>
      <c r="H205" s="4">
        <v>31.45</v>
      </c>
      <c r="I205" s="34">
        <v>4230.4661536255526</v>
      </c>
      <c r="J205" s="35" t="s">
        <v>1238</v>
      </c>
      <c r="K205" s="35">
        <v>16.329179646936655</v>
      </c>
      <c r="L205" s="35">
        <v>18.141358522808183</v>
      </c>
      <c r="M205" s="35">
        <v>9.4561933770798365</v>
      </c>
      <c r="N205" s="4">
        <v>-0.56400000000000006</v>
      </c>
      <c r="O205" s="4" t="s">
        <v>132</v>
      </c>
      <c r="P205" s="35">
        <v>0.25437201907790141</v>
      </c>
      <c r="Q205" s="36">
        <f t="shared" si="77"/>
        <v>85.714285716365708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-63.820601851152325</v>
      </c>
      <c r="AS205">
        <v>9.6979332273450005</v>
      </c>
      <c r="AT205" t="e">
        <v>#VALUE!</v>
      </c>
      <c r="AU205">
        <v>63.820601851152325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10</v>
      </c>
      <c r="D206" s="4">
        <v>0</v>
      </c>
      <c r="E206" s="4">
        <v>2</v>
      </c>
      <c r="F206" s="4">
        <v>12</v>
      </c>
      <c r="G206" s="4">
        <v>15</v>
      </c>
      <c r="H206" s="4">
        <v>12.68</v>
      </c>
      <c r="I206" s="34">
        <v>1698.7257823256234</v>
      </c>
      <c r="J206" s="35">
        <v>15.909661229611039</v>
      </c>
      <c r="K206" s="35">
        <v>14.247191011235955</v>
      </c>
      <c r="L206" s="35">
        <v>7.8991988500239581</v>
      </c>
      <c r="M206" s="35">
        <v>7.7897173033342604</v>
      </c>
      <c r="N206" s="4">
        <v>0.79700000000000004</v>
      </c>
      <c r="O206" s="4">
        <v>342.77777777777783</v>
      </c>
      <c r="P206" s="35">
        <v>5.6782334384858046</v>
      </c>
      <c r="Q206" s="36">
        <f t="shared" si="77"/>
        <v>83.333333335423333</v>
      </c>
      <c r="R206" s="36" t="str">
        <f t="shared" si="78"/>
        <v xml:space="preserve"> </v>
      </c>
      <c r="S206" s="37">
        <f t="shared" si="79"/>
        <v>0.18296530177454257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 t="str">
        <f t="shared" si="84"/>
        <v/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5.6782334405758048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-3.3406957513996138</v>
      </c>
      <c r="AR206" s="21">
        <v>28.668434167931157</v>
      </c>
      <c r="AS206">
        <v>18.296529968454255</v>
      </c>
      <c r="AT206">
        <v>3.3406957513996138</v>
      </c>
      <c r="AU206">
        <v>-28.668434167931157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5</v>
      </c>
      <c r="D207" s="4">
        <v>0</v>
      </c>
      <c r="E207" s="4">
        <v>4</v>
      </c>
      <c r="F207" s="4">
        <v>9</v>
      </c>
      <c r="G207" s="4">
        <v>34</v>
      </c>
      <c r="H207" s="4">
        <v>32.43</v>
      </c>
      <c r="I207" s="34">
        <v>4071.2720525387354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5.6984273820536542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5.6984273841536544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4.8411964230650639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8</v>
      </c>
      <c r="D208" s="4">
        <v>0</v>
      </c>
      <c r="E208" s="4">
        <v>2</v>
      </c>
      <c r="F208" s="4">
        <v>10</v>
      </c>
      <c r="G208" s="4">
        <v>10.25</v>
      </c>
      <c r="H208" s="4">
        <v>9.1</v>
      </c>
      <c r="I208" s="34">
        <v>1223.3082991844133</v>
      </c>
      <c r="J208" s="35" t="s">
        <v>1238</v>
      </c>
      <c r="K208" s="35" t="s">
        <v>1238</v>
      </c>
      <c r="L208" s="35">
        <v>20.596222814463857</v>
      </c>
      <c r="M208" s="35">
        <v>16.396165381039065</v>
      </c>
      <c r="N208" s="4">
        <v>7.3999999999999996E-2</v>
      </c>
      <c r="O208" s="4">
        <v>146.66666666666666</v>
      </c>
      <c r="P208" s="35" t="s">
        <v>137</v>
      </c>
      <c r="Q208" s="36">
        <f t="shared" si="77"/>
        <v>80.000000002109999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-85.988585864936297</v>
      </c>
      <c r="AS208">
        <v>12.637362637362637</v>
      </c>
      <c r="AT208" t="e">
        <v>#VALUE!</v>
      </c>
      <c r="AU208">
        <v>85.988585864936297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27.388200759887695</v>
      </c>
      <c r="H209" s="4">
        <v>23.25</v>
      </c>
      <c r="I209" s="34">
        <v>2191.0000008161951</v>
      </c>
      <c r="J209" s="35">
        <v>24.880904092628494</v>
      </c>
      <c r="K209" s="35">
        <v>17.195682751276063</v>
      </c>
      <c r="L209" s="35">
        <v>8.6568225527775677</v>
      </c>
      <c r="M209" s="35">
        <v>6.3666554518639975</v>
      </c>
      <c r="N209" s="4">
        <v>0.71599999999999997</v>
      </c>
      <c r="O209" s="4">
        <v>211.30434782608694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>
        <f t="shared" si="79"/>
        <v>0.17798713157753526</v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-61.613116882120792</v>
      </c>
      <c r="AR209" s="21">
        <v>21.826919470685503</v>
      </c>
      <c r="AS209">
        <v>17.798712945753525</v>
      </c>
      <c r="AT209">
        <v>61.613116882120792</v>
      </c>
      <c r="AU209">
        <v>-21.826919470685503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2</v>
      </c>
      <c r="F210" s="4">
        <v>11</v>
      </c>
      <c r="G210" s="4">
        <v>41</v>
      </c>
      <c r="H210" s="4">
        <v>38.61</v>
      </c>
      <c r="I210" s="34">
        <v>3291.5163173838791</v>
      </c>
      <c r="J210" s="35">
        <v>19.392265193370164</v>
      </c>
      <c r="K210" s="35">
        <v>16.663789382822614</v>
      </c>
      <c r="L210" s="35">
        <v>10.270582627118644</v>
      </c>
      <c r="M210" s="35">
        <v>9.5893715506498136</v>
      </c>
      <c r="N210" s="4">
        <v>1.9910000000000001</v>
      </c>
      <c r="O210" s="4">
        <v>9.3956043956043978</v>
      </c>
      <c r="P210" s="35">
        <v>1.5488215488215489</v>
      </c>
      <c r="Q210" s="36">
        <f t="shared" si="77"/>
        <v>81.818181820311807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-25.961838429888218</v>
      </c>
      <c r="AR210" s="21">
        <v>7.2542982257252415</v>
      </c>
      <c r="AS210">
        <v>6.1901061901061816</v>
      </c>
      <c r="AT210">
        <v>25.961838429888218</v>
      </c>
      <c r="AU210">
        <v>-7.2542982257252415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21</v>
      </c>
      <c r="D211" s="4">
        <v>0</v>
      </c>
      <c r="E211" s="4">
        <v>7</v>
      </c>
      <c r="F211" s="4">
        <v>28</v>
      </c>
      <c r="G211" s="4">
        <v>50</v>
      </c>
      <c r="H211" s="4">
        <v>44.31</v>
      </c>
      <c r="I211" s="34">
        <v>52371.385604682582</v>
      </c>
      <c r="J211" s="35">
        <v>13.684373069796171</v>
      </c>
      <c r="K211" s="35">
        <v>13.877231443783277</v>
      </c>
      <c r="L211" s="35">
        <v>6.2532089160350832</v>
      </c>
      <c r="M211" s="35">
        <v>6.1367239511631615</v>
      </c>
      <c r="N211" s="4">
        <v>3.238</v>
      </c>
      <c r="O211" s="4">
        <v>22.188679245283023</v>
      </c>
      <c r="P211" s="35">
        <v>3.9855563078311889</v>
      </c>
      <c r="Q211" s="36">
        <f t="shared" si="77"/>
        <v>75.000000002139998</v>
      </c>
      <c r="R211" s="36" t="str">
        <f t="shared" si="78"/>
        <v xml:space="preserve"> </v>
      </c>
      <c r="S211" s="37" t="str">
        <f t="shared" si="79"/>
        <v/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-0.43532098390650897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3.985556309971189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11.11359232951903</v>
      </c>
      <c r="AR211" s="21">
        <v>43.532098390650894</v>
      </c>
      <c r="AS211">
        <v>12.84134506883321</v>
      </c>
      <c r="AT211">
        <v>-11.11359232951903</v>
      </c>
      <c r="AU211">
        <v>-43.532098390650894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15.133999824523926</v>
      </c>
      <c r="H212" s="4">
        <v>13.3</v>
      </c>
      <c r="I212" s="34">
        <v>368.8774310989686</v>
      </c>
      <c r="J212" s="35" t="s">
        <v>1238</v>
      </c>
      <c r="K212" s="35" t="s">
        <v>1238</v>
      </c>
      <c r="L212" s="35">
        <v>13.912967681373205</v>
      </c>
      <c r="M212" s="35">
        <v>11.297531760435572</v>
      </c>
      <c r="N212" s="4">
        <v>2.7E-2</v>
      </c>
      <c r="O212" s="4">
        <v>-97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-96.999999997849997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-25.637268908644948</v>
      </c>
      <c r="AS212">
        <v>13.789472364841536</v>
      </c>
      <c r="AT212" t="e">
        <v>#VALUE!</v>
      </c>
      <c r="AU212">
        <v>25.637268908644948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11</v>
      </c>
      <c r="D213" s="4">
        <v>0</v>
      </c>
      <c r="E213" s="4">
        <v>7</v>
      </c>
      <c r="F213" s="4">
        <v>18</v>
      </c>
      <c r="G213" s="4">
        <v>54</v>
      </c>
      <c r="H213" s="4">
        <v>50.85</v>
      </c>
      <c r="I213" s="34">
        <v>23449.576836379238</v>
      </c>
      <c r="J213" s="35">
        <v>17.56476683937824</v>
      </c>
      <c r="K213" s="35">
        <v>16.261592580748321</v>
      </c>
      <c r="L213" s="35">
        <v>8.3710009885547336</v>
      </c>
      <c r="M213" s="35">
        <v>7.9163995571128032</v>
      </c>
      <c r="N213" s="4">
        <v>2.895</v>
      </c>
      <c r="O213" s="4">
        <v>1.5789473684210502</v>
      </c>
      <c r="P213" s="35">
        <v>4.7453294001966571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4.7453294023566572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-14.091381312010288</v>
      </c>
      <c r="AR213" s="21">
        <v>24.407953333951792</v>
      </c>
      <c r="AS213">
        <v>6.1946902654867131</v>
      </c>
      <c r="AT213">
        <v>14.091381312010288</v>
      </c>
      <c r="AU213">
        <v>-24.407953333951792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5</v>
      </c>
      <c r="D214" s="4">
        <v>0</v>
      </c>
      <c r="E214" s="4">
        <v>5</v>
      </c>
      <c r="F214" s="4">
        <v>10</v>
      </c>
      <c r="G214" s="4">
        <v>11</v>
      </c>
      <c r="H214" s="4">
        <v>9.0500000000000007</v>
      </c>
      <c r="I214" s="34">
        <v>1941.2790787377864</v>
      </c>
      <c r="J214" s="35" t="s">
        <v>1238</v>
      </c>
      <c r="K214" s="35" t="s">
        <v>1238</v>
      </c>
      <c r="L214" s="35">
        <v>7.8577874306482682</v>
      </c>
      <c r="M214" s="35">
        <v>7.6883253988805453</v>
      </c>
      <c r="N214" s="4">
        <v>-0.17</v>
      </c>
      <c r="O214" s="4">
        <v>75</v>
      </c>
      <c r="P214" s="35">
        <v>1.7790055248618786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0.21546961542966853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75.000000002169998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29.042388722498103</v>
      </c>
      <c r="AS214">
        <v>21.546961325966851</v>
      </c>
      <c r="AT214" t="e">
        <v>#VALUE!</v>
      </c>
      <c r="AU214">
        <v>-29.042388722498103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15.67</v>
      </c>
      <c r="I215" s="34">
        <v>1059.4920027978148</v>
      </c>
      <c r="J215" s="35">
        <v>6.4353182751540041</v>
      </c>
      <c r="K215" s="35">
        <v>6.6229923922231615</v>
      </c>
      <c r="L215" s="35">
        <v>5.43469146957215</v>
      </c>
      <c r="M215" s="35">
        <v>5.5497270013568514</v>
      </c>
      <c r="N215" s="4">
        <v>2.3660000000000001</v>
      </c>
      <c r="O215" s="4">
        <v>-6.1111111111111072</v>
      </c>
      <c r="P215" s="35">
        <v>5.7115507338864075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0.22846203153545624</v>
      </c>
      <c r="T215" s="37" t="str">
        <f t="shared" si="80"/>
        <v/>
      </c>
      <c r="U215" s="37" t="str">
        <f t="shared" si="81"/>
        <v/>
      </c>
      <c r="V215" s="37">
        <f t="shared" si="82"/>
        <v>-0.58199595934930515</v>
      </c>
      <c r="W215" s="37" t="str">
        <f t="shared" si="83"/>
        <v/>
      </c>
      <c r="X215" s="37">
        <f t="shared" si="84"/>
        <v>-0.50923497471190637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5.7115507360664077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58.199595934930514</v>
      </c>
      <c r="AR215" s="21">
        <v>50.923497471190636</v>
      </c>
      <c r="AS215">
        <v>22.846202935545623</v>
      </c>
      <c r="AT215">
        <v>-58.199595934930514</v>
      </c>
      <c r="AU215">
        <v>-50.923497471190636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11.18</v>
      </c>
      <c r="I216" s="34">
        <v>1663.9620121267387</v>
      </c>
      <c r="J216" s="35">
        <v>11.139653595816377</v>
      </c>
      <c r="K216" s="35">
        <v>10.615109808157117</v>
      </c>
      <c r="L216" s="35">
        <v>8.487538910161307</v>
      </c>
      <c r="M216" s="35">
        <v>6.9873909423423948</v>
      </c>
      <c r="N216" s="4">
        <v>0.76900000000000002</v>
      </c>
      <c r="O216" s="4">
        <v>-46.96551724137931</v>
      </c>
      <c r="P216" s="35">
        <v>2.6615634331336389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0.18515205943508042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2.661563435323639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27.642736296693048</v>
      </c>
      <c r="AR216" s="21">
        <v>23.35558934301535</v>
      </c>
      <c r="AS216">
        <v>18.515205724508043</v>
      </c>
      <c r="AT216">
        <v>-27.642736296693048</v>
      </c>
      <c r="AU216">
        <v>-23.35558934301535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9</v>
      </c>
      <c r="D217" s="4">
        <v>1</v>
      </c>
      <c r="E217" s="4">
        <v>6</v>
      </c>
      <c r="F217" s="4">
        <v>16</v>
      </c>
      <c r="G217" s="4">
        <v>80</v>
      </c>
      <c r="H217" s="4">
        <v>73.959999999999994</v>
      </c>
      <c r="I217" s="34">
        <v>103130.33329322153</v>
      </c>
      <c r="J217" s="35">
        <v>10.798656738209957</v>
      </c>
      <c r="K217" s="35">
        <v>10.734397677793902</v>
      </c>
      <c r="L217" s="35" t="s">
        <v>1238</v>
      </c>
      <c r="M217" s="35" t="s">
        <v>1238</v>
      </c>
      <c r="N217" s="4">
        <v>6.8900000000000006</v>
      </c>
      <c r="O217" s="4">
        <v>2.9895366218236199</v>
      </c>
      <c r="P217" s="35">
        <v>4.1901027582477024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 t="str">
        <f t="shared" ref="V217:V248" si="106">IF(ISERROR((IF(((J217/$J$6-1))&lt;($V$5/100),((J217/$J$6-1)),"")))=TRUE," ",((IF(((J217/$J$6-1))&lt;($V$5/100),((J217/$J$6-1)),""))))</f>
        <v/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4.1901027604477026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29.857670480741028</v>
      </c>
      <c r="AR217" s="21" t="e">
        <v>#VALUE!</v>
      </c>
      <c r="AS217">
        <v>8.166576527852909</v>
      </c>
      <c r="AT217">
        <v>-29.857670480741028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1</v>
      </c>
      <c r="E218" s="4">
        <v>2</v>
      </c>
      <c r="F218" s="4">
        <v>23</v>
      </c>
      <c r="G218" s="4">
        <v>30.552349090576172</v>
      </c>
      <c r="H218" s="4">
        <v>20.59</v>
      </c>
      <c r="I218" s="34">
        <v>8743.7133114806711</v>
      </c>
      <c r="J218" s="35">
        <v>7.1000000000000005</v>
      </c>
      <c r="K218" s="35">
        <v>7.843809523809524</v>
      </c>
      <c r="L218" s="35">
        <v>3.5108690493677894</v>
      </c>
      <c r="M218" s="35">
        <v>3.8179448633379809</v>
      </c>
      <c r="N218" s="4">
        <v>2.9</v>
      </c>
      <c r="O218" s="4">
        <v>-28.746928746928752</v>
      </c>
      <c r="P218" s="35">
        <v>1.4327343370568237</v>
      </c>
      <c r="Q218" s="36">
        <f t="shared" si="101"/>
        <v>86.956521741340438</v>
      </c>
      <c r="R218" s="36" t="str">
        <f t="shared" si="102"/>
        <v xml:space="preserve"> </v>
      </c>
      <c r="S218" s="37">
        <f t="shared" si="103"/>
        <v>0.48384405711899331</v>
      </c>
      <c r="T218" s="37" t="str">
        <f t="shared" si="104"/>
        <v/>
      </c>
      <c r="U218" s="37" t="str">
        <f t="shared" si="105"/>
        <v/>
      </c>
      <c r="V218" s="37">
        <f t="shared" si="106"/>
        <v>-0.53882177046652591</v>
      </c>
      <c r="W218" s="37" t="str">
        <f t="shared" si="107"/>
        <v/>
      </c>
      <c r="X218" s="37">
        <f t="shared" si="108"/>
        <v>-0.68296052362070636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53.882177046652593</v>
      </c>
      <c r="AR218" s="21">
        <v>68.29605236207064</v>
      </c>
      <c r="AS218">
        <v>48.384405490899326</v>
      </c>
      <c r="AT218">
        <v>-53.882177046652593</v>
      </c>
      <c r="AU218">
        <v>-68.29605236207064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11</v>
      </c>
      <c r="D219" s="4">
        <v>0</v>
      </c>
      <c r="E219" s="4">
        <v>2</v>
      </c>
      <c r="F219" s="4">
        <v>13</v>
      </c>
      <c r="G219" s="4">
        <v>55</v>
      </c>
      <c r="H219" s="4">
        <v>45.67</v>
      </c>
      <c r="I219" s="34">
        <v>2850.7791125995536</v>
      </c>
      <c r="J219" s="35">
        <v>11.62382285568847</v>
      </c>
      <c r="K219" s="35">
        <v>11.047411707789065</v>
      </c>
      <c r="L219" s="35">
        <v>6.9814430648269337</v>
      </c>
      <c r="M219" s="35">
        <v>6.835934311823963</v>
      </c>
      <c r="N219" s="4">
        <v>3.9290000000000003</v>
      </c>
      <c r="O219" s="4">
        <v>10.988700564971758</v>
      </c>
      <c r="P219" s="35">
        <v>2.3319465732428291</v>
      </c>
      <c r="Q219" s="36">
        <f t="shared" si="101"/>
        <v>84.615384617604619</v>
      </c>
      <c r="R219" s="36" t="str">
        <f t="shared" si="102"/>
        <v xml:space="preserve"> </v>
      </c>
      <c r="S219" s="37">
        <f t="shared" si="103"/>
        <v>0.20429165976324495</v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-0.36955978063518113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2.3319465754628292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24.497830352152981</v>
      </c>
      <c r="AR219" s="21">
        <v>36.955978063518117</v>
      </c>
      <c r="AS219">
        <v>20.429165754324497</v>
      </c>
      <c r="AT219">
        <v>-24.497830352152981</v>
      </c>
      <c r="AU219">
        <v>-36.955978063518117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4</v>
      </c>
      <c r="F220" s="4">
        <v>9</v>
      </c>
      <c r="G220" s="4">
        <v>75</v>
      </c>
      <c r="H220" s="4">
        <v>71.58</v>
      </c>
      <c r="I220" s="34">
        <v>4474.0993846241254</v>
      </c>
      <c r="J220" s="35">
        <v>20.504153537668287</v>
      </c>
      <c r="K220" s="35">
        <v>18.223014256619145</v>
      </c>
      <c r="L220" s="35">
        <v>10.92631223886929</v>
      </c>
      <c r="M220" s="35">
        <v>10.098559183397986</v>
      </c>
      <c r="N220" s="4">
        <v>3.4910000000000001</v>
      </c>
      <c r="O220" s="4">
        <v>37.820765890248722</v>
      </c>
      <c r="P220" s="35">
        <v>1.3411567476948869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-33.184073613864484</v>
      </c>
      <c r="AR220" s="21">
        <v>1.3329103917569585</v>
      </c>
      <c r="AS220">
        <v>4.7778709136630404</v>
      </c>
      <c r="AT220">
        <v>33.184073613864484</v>
      </c>
      <c r="AU220">
        <v>-1.3329103917569585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6</v>
      </c>
      <c r="H221" s="4">
        <v>4.4000000000000004</v>
      </c>
      <c r="I221" s="34">
        <v>741.27989777099765</v>
      </c>
      <c r="J221" s="35">
        <v>35.483870967741936</v>
      </c>
      <c r="K221" s="35">
        <v>27.329192546583851</v>
      </c>
      <c r="L221" s="35">
        <v>4.0977687980299065</v>
      </c>
      <c r="M221" s="35">
        <v>4.0674434473943029</v>
      </c>
      <c r="N221" s="4">
        <v>0.124</v>
      </c>
      <c r="O221" s="4">
        <v>-30.337078651685388</v>
      </c>
      <c r="P221" s="35">
        <v>6.8181818181818175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0.36363636587636355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-0.62996213878021146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6.8181818204218176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-130.48434915348543</v>
      </c>
      <c r="AR221" s="21">
        <v>62.996213878021145</v>
      </c>
      <c r="AS221">
        <v>36.363636363636353</v>
      </c>
      <c r="AT221">
        <v>130.48434915348543</v>
      </c>
      <c r="AU221">
        <v>-62.996213878021145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1</v>
      </c>
      <c r="E222" s="4">
        <v>0</v>
      </c>
      <c r="F222" s="4">
        <v>15</v>
      </c>
      <c r="G222" s="4">
        <v>20</v>
      </c>
      <c r="H222" s="4">
        <v>15.12</v>
      </c>
      <c r="I222" s="34">
        <v>3151.7880102806689</v>
      </c>
      <c r="J222" s="35">
        <v>13.079584775086506</v>
      </c>
      <c r="K222" s="35">
        <v>19.187817258883246</v>
      </c>
      <c r="L222" s="35">
        <v>4.8033005846053909</v>
      </c>
      <c r="M222" s="35">
        <v>4.50208904109589</v>
      </c>
      <c r="N222" s="4">
        <v>1.1559999999999999</v>
      </c>
      <c r="O222" s="4">
        <v>-4.0663900414937881</v>
      </c>
      <c r="P222" s="35">
        <v>3.0820105820105823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0.32275132500132281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>
        <f t="shared" si="108"/>
        <v>-0.56625101055538685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3.0820105842605825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15.04197535764259</v>
      </c>
      <c r="AR222" s="21">
        <v>56.625101055538686</v>
      </c>
      <c r="AS222">
        <v>32.275132275132279</v>
      </c>
      <c r="AT222">
        <v>-15.04197535764259</v>
      </c>
      <c r="AU222">
        <v>-56.625101055538686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3</v>
      </c>
      <c r="F223" s="4">
        <v>9</v>
      </c>
      <c r="G223" s="4">
        <v>46</v>
      </c>
      <c r="H223" s="4">
        <v>38.58</v>
      </c>
      <c r="I223" s="34">
        <v>3018.9929804271828</v>
      </c>
      <c r="J223" s="35">
        <v>20.415023477806177</v>
      </c>
      <c r="K223" s="35">
        <v>17.669428568955972</v>
      </c>
      <c r="L223" s="35">
        <v>9.781480952965655</v>
      </c>
      <c r="M223" s="35">
        <v>8.9862286585365858</v>
      </c>
      <c r="N223" s="4">
        <v>1.448</v>
      </c>
      <c r="O223" s="4">
        <v>-9.1593475533249755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0.19232763315683779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-32.605132160267011</v>
      </c>
      <c r="AR223" s="21">
        <v>11.670997808913119</v>
      </c>
      <c r="AS223">
        <v>19.232763089683779</v>
      </c>
      <c r="AT223">
        <v>32.605132160267011</v>
      </c>
      <c r="AU223">
        <v>-11.670997808913119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3</v>
      </c>
      <c r="D224" s="4">
        <v>4</v>
      </c>
      <c r="E224" s="4">
        <v>8</v>
      </c>
      <c r="F224" s="4">
        <v>15</v>
      </c>
      <c r="G224" s="4">
        <v>94.5</v>
      </c>
      <c r="H224" s="4">
        <v>102.55</v>
      </c>
      <c r="I224" s="34">
        <v>39277.867441140013</v>
      </c>
      <c r="J224" s="35" t="s">
        <v>1238</v>
      </c>
      <c r="K224" s="35" t="s">
        <v>1238</v>
      </c>
      <c r="L224" s="35">
        <v>27.579366619389504</v>
      </c>
      <c r="M224" s="35">
        <v>21.251961419549296</v>
      </c>
      <c r="N224" s="4">
        <v>1.258</v>
      </c>
      <c r="O224" s="4">
        <v>67.733333333333334</v>
      </c>
      <c r="P224" s="35">
        <v>1.9573317843492528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67.733333335603334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-149.04796587210583</v>
      </c>
      <c r="AS224">
        <v>-7.8498293515358313</v>
      </c>
      <c r="AT224" t="e">
        <v>#VALUE!</v>
      </c>
      <c r="AU224">
        <v>149.04796587210583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13</v>
      </c>
      <c r="D225" s="4">
        <v>2</v>
      </c>
      <c r="E225" s="4">
        <v>9</v>
      </c>
      <c r="F225" s="4">
        <v>24</v>
      </c>
      <c r="G225" s="4">
        <v>72</v>
      </c>
      <c r="H225" s="4">
        <v>70.12</v>
      </c>
      <c r="I225" s="34">
        <v>50202.869324543899</v>
      </c>
      <c r="J225" s="35">
        <v>16.908608632746564</v>
      </c>
      <c r="K225" s="35">
        <v>17.173646828312517</v>
      </c>
      <c r="L225" s="35">
        <v>12.712966613097203</v>
      </c>
      <c r="M225" s="35">
        <v>12.66310074314368</v>
      </c>
      <c r="N225" s="4">
        <v>4.1470000000000002</v>
      </c>
      <c r="O225" s="4">
        <v>7.4352331606217712</v>
      </c>
      <c r="P225" s="35">
        <v>4.5835710211066738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4.583571023386674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-9.8293266637250021</v>
      </c>
      <c r="AR225" s="21">
        <v>-14.800985783550203</v>
      </c>
      <c r="AS225">
        <v>2.6811180832857939</v>
      </c>
      <c r="AT225">
        <v>9.8293266637250021</v>
      </c>
      <c r="AU225">
        <v>14.800985783550203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3</v>
      </c>
      <c r="D226" s="4">
        <v>0</v>
      </c>
      <c r="E226" s="4">
        <v>5</v>
      </c>
      <c r="F226" s="4">
        <v>8</v>
      </c>
      <c r="G226" s="4">
        <v>1.9974250793457031</v>
      </c>
      <c r="H226" s="4">
        <v>0.92</v>
      </c>
      <c r="I226" s="34">
        <v>1418.5344895762998</v>
      </c>
      <c r="J226" s="35">
        <v>5.9237549991492688</v>
      </c>
      <c r="K226" s="35">
        <v>9.5260384445778783</v>
      </c>
      <c r="L226" s="35">
        <v>8.6597559570377651</v>
      </c>
      <c r="M226" s="35">
        <v>8.2696904147590864</v>
      </c>
      <c r="N226" s="4">
        <v>0.11900000000000001</v>
      </c>
      <c r="O226" s="4">
        <v>-39.285714285714285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1.1711142189701118</v>
      </c>
      <c r="T226" s="37" t="str">
        <f t="shared" si="104"/>
        <v/>
      </c>
      <c r="U226" s="37" t="str">
        <f t="shared" si="105"/>
        <v/>
      </c>
      <c r="V226" s="37">
        <f t="shared" si="106"/>
        <v>-0.61522438835243309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61.522438835243307</v>
      </c>
      <c r="AR226" s="21">
        <v>21.800430161697193</v>
      </c>
      <c r="AS226">
        <v>117.11142166801119</v>
      </c>
      <c r="AT226">
        <v>-61.522438835243307</v>
      </c>
      <c r="AU226">
        <v>-21.800430161697193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1</v>
      </c>
      <c r="F227" s="4">
        <v>3</v>
      </c>
      <c r="G227" s="4">
        <v>2</v>
      </c>
      <c r="H227" s="4">
        <v>1.5</v>
      </c>
      <c r="I227" s="34">
        <v>162.61650090500925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-0.13</v>
      </c>
      <c r="O227" s="4">
        <v>5.1094890510948945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0.33333333563333328</v>
      </c>
      <c r="T227" s="37" t="str">
        <f t="shared" si="104"/>
        <v/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>
        <v>33.333333333333329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31.965150833129883</v>
      </c>
      <c r="H228" s="4">
        <v>33.47</v>
      </c>
      <c r="I228" s="34">
        <v>7381.9162858799282</v>
      </c>
      <c r="J228" s="35">
        <v>14.319120662953411</v>
      </c>
      <c r="K228" s="35">
        <v>13.301631279745624</v>
      </c>
      <c r="L228" s="35">
        <v>13.265850671850375</v>
      </c>
      <c r="M228" s="35">
        <v>12.43554115655923</v>
      </c>
      <c r="N228" s="4">
        <v>1.7910000000000001</v>
      </c>
      <c r="O228" s="4">
        <v>-18.219178082191771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6.990609636379741</v>
      </c>
      <c r="AR228" s="21">
        <v>-19.793654835593834</v>
      </c>
      <c r="AS228">
        <v>-4.4961134355246957</v>
      </c>
      <c r="AT228">
        <v>-6.990609636379741</v>
      </c>
      <c r="AU228">
        <v>19.793654835593834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7</v>
      </c>
      <c r="D229" s="4">
        <v>0</v>
      </c>
      <c r="E229" s="4">
        <v>3</v>
      </c>
      <c r="F229" s="4">
        <v>10</v>
      </c>
      <c r="G229" s="4">
        <v>23.5</v>
      </c>
      <c r="H229" s="4">
        <v>17.91</v>
      </c>
      <c r="I229" s="34">
        <v>1170.1932402428702</v>
      </c>
      <c r="J229" s="35">
        <v>19.193128294522417</v>
      </c>
      <c r="K229" s="35">
        <v>14.69281234537851</v>
      </c>
      <c r="L229" s="35">
        <v>3.7338033251480822</v>
      </c>
      <c r="M229" s="35">
        <v>3.4895644258240703</v>
      </c>
      <c r="N229" s="4">
        <v>0.71499999999999997</v>
      </c>
      <c r="O229" s="4">
        <v>210.86956521739131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0.31211613855673931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-0.66282905045365426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-24.66835107150245</v>
      </c>
      <c r="AR229" s="21">
        <v>66.282905045365425</v>
      </c>
      <c r="AS229">
        <v>31.211613623673927</v>
      </c>
      <c r="AT229">
        <v>24.66835107150245</v>
      </c>
      <c r="AU229">
        <v>-66.282905045365425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0</v>
      </c>
      <c r="E230" s="4">
        <v>11</v>
      </c>
      <c r="F230" s="4">
        <v>18</v>
      </c>
      <c r="G230" s="4">
        <v>23</v>
      </c>
      <c r="H230" s="4">
        <v>21.41</v>
      </c>
      <c r="I230" s="34">
        <v>2557.2631791194067</v>
      </c>
      <c r="J230" s="35" t="s">
        <v>1238</v>
      </c>
      <c r="K230" s="35" t="s">
        <v>1238</v>
      </c>
      <c r="L230" s="35">
        <v>5.2422190305626311</v>
      </c>
      <c r="M230" s="35">
        <v>5.484216106014272</v>
      </c>
      <c r="N230" s="4">
        <v>0.252</v>
      </c>
      <c r="O230" s="4">
        <v>-81.25</v>
      </c>
      <c r="P230" s="35">
        <v>12.881830920130781</v>
      </c>
      <c r="Q230" s="36" t="str">
        <f t="shared" si="101"/>
        <v xml:space="preserve"> </v>
      </c>
      <c r="R230" s="36" t="str">
        <f t="shared" si="102"/>
        <v xml:space="preserve"> </v>
      </c>
      <c r="S230" s="37" t="str">
        <f t="shared" si="103"/>
        <v/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-0.52661567459645819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12.881830922460781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-81.249999997670002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52.661567459645816</v>
      </c>
      <c r="AS230">
        <v>7.426436244745438</v>
      </c>
      <c r="AT230" t="e">
        <v>#VALUE!</v>
      </c>
      <c r="AU230">
        <v>-52.661567459645816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12.5</v>
      </c>
      <c r="H231" s="4">
        <v>8.09</v>
      </c>
      <c r="I231" s="34">
        <v>2110.8036632438307</v>
      </c>
      <c r="J231" s="35">
        <v>6.023827252419955</v>
      </c>
      <c r="K231" s="35">
        <v>9.8418491484184898</v>
      </c>
      <c r="L231" s="35">
        <v>3.2290660847721768</v>
      </c>
      <c r="M231" s="35">
        <v>3.4061125816128461</v>
      </c>
      <c r="N231" s="4">
        <v>1.343</v>
      </c>
      <c r="O231" s="4">
        <v>10.991735537190085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0.54511743126459833</v>
      </c>
      <c r="T231" s="37" t="str">
        <f t="shared" si="104"/>
        <v/>
      </c>
      <c r="U231" s="37" t="str">
        <f t="shared" si="105"/>
        <v/>
      </c>
      <c r="V231" s="37">
        <f t="shared" si="106"/>
        <v>-0.60872422714274288</v>
      </c>
      <c r="W231" s="37" t="str">
        <f t="shared" si="107"/>
        <v/>
      </c>
      <c r="X231" s="37">
        <f t="shared" si="108"/>
        <v>-0.70840797354869889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60.872422714274286</v>
      </c>
      <c r="AR231" s="21">
        <v>70.840797354869892</v>
      </c>
      <c r="AS231">
        <v>54.511742892459836</v>
      </c>
      <c r="AT231">
        <v>-60.872422714274286</v>
      </c>
      <c r="AU231">
        <v>-70.840797354869892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13</v>
      </c>
      <c r="D232" s="4">
        <v>1</v>
      </c>
      <c r="E232" s="4">
        <v>2</v>
      </c>
      <c r="F232" s="4">
        <v>16</v>
      </c>
      <c r="G232" s="4">
        <v>136.66799926757813</v>
      </c>
      <c r="H232" s="4">
        <v>127.4</v>
      </c>
      <c r="I232" s="34">
        <v>25739.353273132867</v>
      </c>
      <c r="J232" s="35">
        <v>36.892306697600318</v>
      </c>
      <c r="K232" s="35">
        <v>33.248311826243338</v>
      </c>
      <c r="L232" s="35">
        <v>17.938238402443311</v>
      </c>
      <c r="M232" s="35">
        <v>16.436608071553685</v>
      </c>
      <c r="N232" s="4">
        <v>2.6459999999999999</v>
      </c>
      <c r="O232" s="4">
        <v>4.9999999999999956</v>
      </c>
      <c r="P232" s="35">
        <v>0.78469903652484585</v>
      </c>
      <c r="Q232" s="36">
        <f t="shared" si="101"/>
        <v>81.250000002350006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-139.63279839725692</v>
      </c>
      <c r="AR232" s="21">
        <v>-61.986380873466643</v>
      </c>
      <c r="AS232">
        <v>7.2747246998258408</v>
      </c>
      <c r="AT232">
        <v>139.63279839725692</v>
      </c>
      <c r="AU232">
        <v>61.986380873466643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7</v>
      </c>
      <c r="H233" s="4">
        <v>5.24</v>
      </c>
      <c r="I233" s="34">
        <v>1644.3042199078345</v>
      </c>
      <c r="J233" s="35">
        <v>25.071770334928232</v>
      </c>
      <c r="K233" s="35">
        <v>14.435261707988982</v>
      </c>
      <c r="L233" s="35">
        <v>4.8197821753986334</v>
      </c>
      <c r="M233" s="35">
        <v>4.5168979319546363</v>
      </c>
      <c r="N233" s="4">
        <v>0.20899999999999999</v>
      </c>
      <c r="O233" s="4">
        <v>-37.982195845697333</v>
      </c>
      <c r="P233" s="35">
        <v>6.4885496183206106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0.33587786495541971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-0.56476268534544249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6.4885496206806108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-62.852882455381341</v>
      </c>
      <c r="AR233" s="21">
        <v>56.476268534544246</v>
      </c>
      <c r="AS233">
        <v>33.587786259541971</v>
      </c>
      <c r="AT233">
        <v>62.852882455381341</v>
      </c>
      <c r="AU233">
        <v>-56.476268534544246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27</v>
      </c>
      <c r="H234" s="4">
        <v>31.67</v>
      </c>
      <c r="I234" s="34">
        <v>8458.3458646469026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-4.319</v>
      </c>
      <c r="O234" s="4">
        <v>-72.55293647622851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-72.552936473858509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-14.745816229870545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1</v>
      </c>
      <c r="E235" s="4">
        <v>3</v>
      </c>
      <c r="F235" s="4">
        <v>6</v>
      </c>
      <c r="G235" s="4">
        <v>1.25</v>
      </c>
      <c r="H235" s="4">
        <v>1.2</v>
      </c>
      <c r="I235" s="34">
        <v>344.98246231739665</v>
      </c>
      <c r="J235" s="35" t="s">
        <v>1238</v>
      </c>
      <c r="K235" s="35">
        <v>30</v>
      </c>
      <c r="L235" s="35" t="s">
        <v>1238</v>
      </c>
      <c r="M235" s="35">
        <v>8.3659190111932222</v>
      </c>
      <c r="N235" s="4">
        <v>-0.11</v>
      </c>
      <c r="O235" s="4" t="s">
        <v>132</v>
      </c>
      <c r="P235" s="35">
        <v>5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5.0000000023800002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4.1666666666666741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5</v>
      </c>
      <c r="D236" s="4">
        <v>1</v>
      </c>
      <c r="E236" s="4">
        <v>2</v>
      </c>
      <c r="F236" s="4">
        <v>8</v>
      </c>
      <c r="G236" s="4">
        <v>70</v>
      </c>
      <c r="H236" s="4">
        <v>58.09</v>
      </c>
      <c r="I236" s="34">
        <v>3056.1292271681514</v>
      </c>
      <c r="J236" s="35" t="s">
        <v>1238</v>
      </c>
      <c r="K236" s="35">
        <v>18.559105431309906</v>
      </c>
      <c r="L236" s="35">
        <v>33.960583053719944</v>
      </c>
      <c r="M236" s="35">
        <v>7.1948071126399631</v>
      </c>
      <c r="N236" s="4">
        <v>-1.242</v>
      </c>
      <c r="O236" s="4" t="s">
        <v>132</v>
      </c>
      <c r="P236" s="35">
        <v>1.2428989499053194</v>
      </c>
      <c r="Q236" s="36" t="str">
        <f t="shared" si="101"/>
        <v xml:space="preserve"> </v>
      </c>
      <c r="R236" s="36" t="str">
        <f t="shared" si="102"/>
        <v xml:space="preserve"> </v>
      </c>
      <c r="S236" s="37">
        <f t="shared" si="103"/>
        <v>0.20502668512368907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/>
      </c>
      <c r="X236" s="37" t="str">
        <f t="shared" si="108"/>
        <v/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>
        <v>-206.67180454439614</v>
      </c>
      <c r="AS236">
        <v>20.502668273368908</v>
      </c>
      <c r="AT236" t="e">
        <v>#VALUE!</v>
      </c>
      <c r="AU236">
        <v>206.67180454439614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>
        <v>30.99</v>
      </c>
      <c r="I237" s="34">
        <v>2748.9154890361165</v>
      </c>
      <c r="J237" s="35">
        <v>18.691194209891432</v>
      </c>
      <c r="K237" s="35">
        <v>17.121546961325965</v>
      </c>
      <c r="L237" s="35">
        <v>5.5097053364269142</v>
      </c>
      <c r="M237" s="35">
        <v>4.8038075509752014</v>
      </c>
      <c r="N237" s="4">
        <v>1.6580000000000001</v>
      </c>
      <c r="O237" s="4">
        <v>107.25</v>
      </c>
      <c r="P237" s="35">
        <v>2.1135850274282029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/>
      </c>
      <c r="T237" s="37" t="str">
        <f t="shared" si="104"/>
        <v/>
      </c>
      <c r="U237" s="37" t="str">
        <f t="shared" si="105"/>
        <v/>
      </c>
      <c r="V237" s="37" t="str">
        <f t="shared" si="106"/>
        <v/>
      </c>
      <c r="W237" s="37" t="str">
        <f t="shared" si="107"/>
        <v/>
      </c>
      <c r="X237" s="37">
        <f t="shared" si="108"/>
        <v>-0.50246105157936949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>
        <f t="shared" si="117"/>
        <v>2.1135850298282031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>
        <v>-21.408054275831702</v>
      </c>
      <c r="AR237" s="21">
        <v>50.246105157936952</v>
      </c>
      <c r="AS237">
        <v>3.2268473701191347E-2</v>
      </c>
      <c r="AT237">
        <v>21.408054275831702</v>
      </c>
      <c r="AU237">
        <v>-50.246105157936952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105.16</v>
      </c>
      <c r="I238" s="34">
        <v>12400.000601609941</v>
      </c>
      <c r="J238" s="35">
        <v>14.172506738544474</v>
      </c>
      <c r="K238" s="35">
        <v>13.509763617677287</v>
      </c>
      <c r="L238" s="35">
        <v>7.7370693087642941</v>
      </c>
      <c r="M238" s="35">
        <v>7.2670447034266825</v>
      </c>
      <c r="N238" s="4">
        <v>7.42</v>
      </c>
      <c r="O238" s="4">
        <v>8.32116788321167</v>
      </c>
      <c r="P238" s="35">
        <v>2.001711677443895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0.15062761747276146</v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-0.30132500874601253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2.0017116798538952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7.9429356938990114</v>
      </c>
      <c r="AR238" s="21">
        <v>30.132500874601252</v>
      </c>
      <c r="AS238">
        <v>15.062761506276146</v>
      </c>
      <c r="AT238">
        <v>-7.9429356938990114</v>
      </c>
      <c r="AU238">
        <v>-30.132500874601252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51</v>
      </c>
      <c r="H239" s="4">
        <v>49.09</v>
      </c>
      <c r="I239" s="34">
        <v>2444.90850331002</v>
      </c>
      <c r="J239" s="35">
        <v>20.919898205784371</v>
      </c>
      <c r="K239" s="35">
        <v>20.610398341917975</v>
      </c>
      <c r="L239" s="35">
        <v>10.316527017484111</v>
      </c>
      <c r="M239" s="35">
        <v>9.9191012534490302</v>
      </c>
      <c r="N239" s="4">
        <v>1.798</v>
      </c>
      <c r="O239" s="4">
        <v>7.0238095238095308</v>
      </c>
      <c r="P239" s="35">
        <v>0.27915155069238906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-35.884529810762466</v>
      </c>
      <c r="AR239" s="21">
        <v>6.8394099100628658</v>
      </c>
      <c r="AS239">
        <v>3.8908127928294789</v>
      </c>
      <c r="AT239">
        <v>35.884529810762466</v>
      </c>
      <c r="AU239">
        <v>-6.8394099100628658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45.545501708984375</v>
      </c>
      <c r="H240" s="4">
        <v>36.520000000000003</v>
      </c>
      <c r="I240" s="34">
        <v>12514.006308642382</v>
      </c>
      <c r="J240" s="35" t="s">
        <v>1238</v>
      </c>
      <c r="K240" s="35">
        <v>31.511859057607257</v>
      </c>
      <c r="L240" s="35">
        <v>25.019814162750645</v>
      </c>
      <c r="M240" s="35">
        <v>18.704978834292362</v>
      </c>
      <c r="N240" s="4">
        <v>0.57600000000000007</v>
      </c>
      <c r="O240" s="4">
        <v>20.000000000000018</v>
      </c>
      <c r="P240" s="35">
        <v>1.5080837482690548</v>
      </c>
      <c r="Q240" s="36">
        <f t="shared" si="101"/>
        <v>87.500000002429999</v>
      </c>
      <c r="R240" s="36" t="str">
        <f t="shared" si="102"/>
        <v xml:space="preserve"> </v>
      </c>
      <c r="S240" s="37">
        <f t="shared" si="103"/>
        <v>0.24713860344271546</v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-125.93462387023754</v>
      </c>
      <c r="AS240">
        <v>24.713860101271546</v>
      </c>
      <c r="AT240" t="e">
        <v>#VALUE!</v>
      </c>
      <c r="AU240">
        <v>125.93462387023754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11</v>
      </c>
      <c r="D241" s="4">
        <v>0</v>
      </c>
      <c r="E241" s="4">
        <v>3</v>
      </c>
      <c r="F241" s="4">
        <v>14</v>
      </c>
      <c r="G241" s="4">
        <v>93</v>
      </c>
      <c r="H241" s="4">
        <v>93.95</v>
      </c>
      <c r="I241" s="34">
        <v>7625.6938712307947</v>
      </c>
      <c r="J241" s="35">
        <v>26.148065683273032</v>
      </c>
      <c r="K241" s="35">
        <v>22.562439961575411</v>
      </c>
      <c r="L241" s="35">
        <v>11.952545791114575</v>
      </c>
      <c r="M241" s="35">
        <v>10.972268133440657</v>
      </c>
      <c r="N241" s="4">
        <v>3.593</v>
      </c>
      <c r="O241" s="4">
        <v>26.961130742049466</v>
      </c>
      <c r="P241" s="35">
        <v>1.5965939329430547</v>
      </c>
      <c r="Q241" s="36">
        <f t="shared" si="101"/>
        <v>78.571428573868573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-69.843924472349926</v>
      </c>
      <c r="AR241" s="21">
        <v>-7.9342124622069576</v>
      </c>
      <c r="AS241">
        <v>-1.0111761575306022</v>
      </c>
      <c r="AT241">
        <v>69.843924472349926</v>
      </c>
      <c r="AU241">
        <v>7.9342124622069576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17.7</v>
      </c>
      <c r="I242" s="34">
        <v>935.79857815953551</v>
      </c>
      <c r="J242" s="35">
        <v>8.6215294690696549</v>
      </c>
      <c r="K242" s="35">
        <v>9.1331269349845208</v>
      </c>
      <c r="L242" s="35">
        <v>6.382576576576577</v>
      </c>
      <c r="M242" s="35">
        <v>6.7666284622731609</v>
      </c>
      <c r="N242" s="4">
        <v>2.0529999999999999</v>
      </c>
      <c r="O242" s="4">
        <v>14.055555555555548</v>
      </c>
      <c r="P242" s="35">
        <v>3.615819209039548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-0.43999131036391337</v>
      </c>
      <c r="W242" s="37" t="str">
        <f t="shared" si="107"/>
        <v/>
      </c>
      <c r="X242" s="37">
        <f t="shared" si="108"/>
        <v>-0.42363878933252597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3.6158192114895482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43.99913103639134</v>
      </c>
      <c r="AR242" s="21">
        <v>42.363878933252593</v>
      </c>
      <c r="AS242">
        <v>7.344632768361592</v>
      </c>
      <c r="AT242">
        <v>-43.99913103639134</v>
      </c>
      <c r="AU242">
        <v>-42.363878933252593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127.5</v>
      </c>
      <c r="H243" s="4">
        <v>116.27</v>
      </c>
      <c r="I243" s="34">
        <v>5007.188222579518</v>
      </c>
      <c r="J243" s="35">
        <v>21.966748535802001</v>
      </c>
      <c r="K243" s="35">
        <v>19.646840148698885</v>
      </c>
      <c r="L243" s="35">
        <v>16.007731001727116</v>
      </c>
      <c r="M243" s="35">
        <v>14.6595116646896</v>
      </c>
      <c r="N243" s="4">
        <v>5.2930000000000001</v>
      </c>
      <c r="O243" s="4">
        <v>2.5775193798449614</v>
      </c>
      <c r="P243" s="35">
        <v>2.2989593188268689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2.2989593212868691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-42.684312652791533</v>
      </c>
      <c r="AR243" s="21">
        <v>-44.553459085067068</v>
      </c>
      <c r="AS243">
        <v>9.6585533671626358</v>
      </c>
      <c r="AT243">
        <v>42.684312652791533</v>
      </c>
      <c r="AU243">
        <v>44.553459085067068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8</v>
      </c>
      <c r="D244" s="4">
        <v>2</v>
      </c>
      <c r="E244" s="4">
        <v>7</v>
      </c>
      <c r="F244" s="4">
        <v>17</v>
      </c>
      <c r="G244" s="4">
        <v>5.9148001670837402</v>
      </c>
      <c r="H244" s="4">
        <v>4.8600000000000003</v>
      </c>
      <c r="I244" s="34">
        <v>3539.2808311639556</v>
      </c>
      <c r="J244" s="35">
        <v>23.420457111074573</v>
      </c>
      <c r="K244" s="35">
        <v>19.395066045108628</v>
      </c>
      <c r="L244" s="35">
        <v>5.8147055261619238</v>
      </c>
      <c r="M244" s="35">
        <v>5.6037858737515016</v>
      </c>
      <c r="N244" s="4">
        <v>0.159</v>
      </c>
      <c r="O244" s="4">
        <v>32.500000000000007</v>
      </c>
      <c r="P244" s="35">
        <v>1.0741563490879387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0.21703707388640739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-0.47491883935513812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-52.126830216197639</v>
      </c>
      <c r="AR244" s="21">
        <v>47.491883935513812</v>
      </c>
      <c r="AS244">
        <v>21.703707141640738</v>
      </c>
      <c r="AT244">
        <v>52.126830216197639</v>
      </c>
      <c r="AU244">
        <v>-47.491883935513812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3</v>
      </c>
      <c r="D245" s="4">
        <v>0</v>
      </c>
      <c r="E245" s="4">
        <v>3</v>
      </c>
      <c r="F245" s="4">
        <v>6</v>
      </c>
      <c r="G245" s="4">
        <v>21.5</v>
      </c>
      <c r="H245" s="4">
        <v>20.96</v>
      </c>
      <c r="I245" s="34">
        <v>596.68009718477288</v>
      </c>
      <c r="J245" s="35">
        <v>13.324856961220599</v>
      </c>
      <c r="K245" s="35">
        <v>12.49850924269529</v>
      </c>
      <c r="L245" s="35">
        <v>8.3571541741580386</v>
      </c>
      <c r="M245" s="35">
        <v>7.535298136645963</v>
      </c>
      <c r="N245" s="4">
        <v>1.573</v>
      </c>
      <c r="O245" s="4">
        <v>-8.0116959064327489</v>
      </c>
      <c r="P245" s="35">
        <v>3.9122137404580153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 t="str">
        <f t="shared" si="108"/>
        <v/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3.9122137429380155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13.4488177160211</v>
      </c>
      <c r="AR245" s="21">
        <v>24.532993223623556</v>
      </c>
      <c r="AS245">
        <v>2.57633587786259</v>
      </c>
      <c r="AT245">
        <v>-13.4488177160211</v>
      </c>
      <c r="AU245">
        <v>-24.532993223623556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15</v>
      </c>
      <c r="D246" s="4">
        <v>0</v>
      </c>
      <c r="E246" s="4">
        <v>3</v>
      </c>
      <c r="F246" s="4">
        <v>18</v>
      </c>
      <c r="G246" s="4">
        <v>9.5</v>
      </c>
      <c r="H246" s="4">
        <v>7.71</v>
      </c>
      <c r="I246" s="34">
        <v>2092.1955467950893</v>
      </c>
      <c r="J246" s="35" t="s">
        <v>1238</v>
      </c>
      <c r="K246" s="35">
        <v>24.95145631067961</v>
      </c>
      <c r="L246" s="35">
        <v>6.2565316718587738</v>
      </c>
      <c r="M246" s="35">
        <v>4.6525405405405404</v>
      </c>
      <c r="N246" s="4">
        <v>0.04</v>
      </c>
      <c r="O246" s="4">
        <v>-93.333333333333329</v>
      </c>
      <c r="P246" s="35">
        <v>7.782101167315175</v>
      </c>
      <c r="Q246" s="36">
        <f t="shared" si="101"/>
        <v>83.333333335823326</v>
      </c>
      <c r="R246" s="36" t="str">
        <f t="shared" si="102"/>
        <v xml:space="preserve"> </v>
      </c>
      <c r="S246" s="37">
        <f t="shared" si="103"/>
        <v>0.23216602064823613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-0.43502093148311582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29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7.7821011698051752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-93.333333330843331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43.50209314831158</v>
      </c>
      <c r="AS246">
        <v>23.216601815823612</v>
      </c>
      <c r="AT246" t="e">
        <v>#VALUE!</v>
      </c>
      <c r="AU246">
        <v>-43.50209314831158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10</v>
      </c>
      <c r="D247" s="4">
        <v>5</v>
      </c>
      <c r="E247" s="4">
        <v>7</v>
      </c>
      <c r="F247" s="4">
        <v>22</v>
      </c>
      <c r="G247" s="4">
        <v>5</v>
      </c>
      <c r="H247" s="4">
        <v>2.79</v>
      </c>
      <c r="I247" s="34">
        <v>2329.1261143499842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-0.16200000000000001</v>
      </c>
      <c r="O247" s="4">
        <v>34.939759036144572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0.79211469784050181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79.211469534050181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14.5</v>
      </c>
      <c r="H248" s="4">
        <v>8.4700000000000006</v>
      </c>
      <c r="I248" s="34">
        <v>1439.0998383828551</v>
      </c>
      <c r="J248" s="35">
        <v>8.5555555555555571</v>
      </c>
      <c r="K248" s="35">
        <v>7.5088652482269502</v>
      </c>
      <c r="L248" s="35">
        <v>3.5890294113780858</v>
      </c>
      <c r="M248" s="35">
        <v>3.213345119874881</v>
      </c>
      <c r="N248" s="4">
        <v>0.99</v>
      </c>
      <c r="O248" s="4">
        <v>-29.787234042553191</v>
      </c>
      <c r="P248" s="35">
        <v>2.7508854781582053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0.7119244417071664</v>
      </c>
      <c r="T248" s="37" t="str">
        <f t="shared" si="104"/>
        <v/>
      </c>
      <c r="U248" s="37" t="str">
        <f t="shared" si="105"/>
        <v/>
      </c>
      <c r="V248" s="37">
        <f t="shared" si="106"/>
        <v>-0.44427662481881836</v>
      </c>
      <c r="W248" s="37" t="str">
        <f t="shared" si="107"/>
        <v/>
      </c>
      <c r="X248" s="37">
        <f t="shared" si="108"/>
        <v>-0.67590246480480642</v>
      </c>
      <c r="Y248" s="1" t="str">
        <f t="shared" si="109"/>
        <v xml:space="preserve"> </v>
      </c>
      <c r="Z248" s="1">
        <f t="shared" si="110"/>
        <v>12</v>
      </c>
      <c r="AA248" s="1" t="str">
        <f t="shared" si="111"/>
        <v xml:space="preserve"> </v>
      </c>
      <c r="AB248" s="1">
        <f t="shared" si="112"/>
        <v>4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2.7508854806682055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44.427662481881839</v>
      </c>
      <c r="AR248" s="21">
        <v>67.590246480480644</v>
      </c>
      <c r="AS248">
        <v>71.192443919716638</v>
      </c>
      <c r="AT248">
        <v>-44.427662481881839</v>
      </c>
      <c r="AU248">
        <v>-67.590246480480644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13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SODA TI Equity</v>
      </c>
      <c r="C6" s="15">
        <f t="shared" ref="C6:C40" si="0">COUNTIF($B$5:$B$40,"&lt;="&amp;B6)</f>
        <v>16</v>
      </c>
      <c r="D6" s="15" t="str">
        <f t="shared" ref="D6:D40" si="1">B6</f>
        <v>SODA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ALBRK TI Equity</v>
      </c>
      <c r="I6" s="15" t="str">
        <f>(VLOOKUP(A5,'X2'!$AC:$AO,13,FALSE))</f>
        <v>FTI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CLEBI TI Equity</v>
      </c>
      <c r="C7" s="15">
        <f t="shared" si="0"/>
        <v>4</v>
      </c>
      <c r="D7" s="15" t="str">
        <f t="shared" si="1"/>
        <v>CLEBI TI Equity</v>
      </c>
      <c r="E7" s="15">
        <f t="shared" ref="E7:E40" si="4">E6+1</f>
        <v>3</v>
      </c>
      <c r="F7" s="15" t="str">
        <f t="shared" si="2"/>
        <v>CEMTS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KORDS TI Equity</v>
      </c>
      <c r="C8" s="15">
        <f>COUNTIF($B$5:$B$40,"&lt;="&amp;B8)</f>
        <v>8</v>
      </c>
      <c r="D8" s="15" t="str">
        <f t="shared" si="1"/>
        <v>KORDS TI Equity</v>
      </c>
      <c r="E8" s="15">
        <f t="shared" si="4"/>
        <v>4</v>
      </c>
      <c r="F8" s="15" t="str">
        <f t="shared" si="2"/>
        <v>CLEBI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TUPRS TI Equity</v>
      </c>
      <c r="C9" s="15">
        <f t="shared" si="0"/>
        <v>24</v>
      </c>
      <c r="D9" s="15" t="str">
        <f t="shared" si="1"/>
        <v>TUPRS TI Equity</v>
      </c>
      <c r="E9" s="15">
        <f t="shared" si="4"/>
        <v>5</v>
      </c>
      <c r="F9" s="15" t="str">
        <f t="shared" si="2"/>
        <v>GSDHO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SOKM TI Equity</v>
      </c>
      <c r="C10" s="15">
        <f t="shared" si="0"/>
        <v>17</v>
      </c>
      <c r="D10" s="15" t="str">
        <f t="shared" si="1"/>
        <v>SOKM TI Equity</v>
      </c>
      <c r="E10" s="15">
        <f t="shared" si="4"/>
        <v>6</v>
      </c>
      <c r="F10" s="15" t="str">
        <f t="shared" si="2"/>
        <v>HEKTS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TKFEN TI Equity</v>
      </c>
      <c r="C11" s="15">
        <f t="shared" si="0"/>
        <v>21</v>
      </c>
      <c r="D11" s="15" t="str">
        <f t="shared" si="1"/>
        <v>TKFEN TI Equity</v>
      </c>
      <c r="E11" s="15">
        <f t="shared" si="4"/>
        <v>7</v>
      </c>
      <c r="F11" s="15" t="str">
        <f t="shared" si="2"/>
        <v>ISGYO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SAHOL TI Equity</v>
      </c>
      <c r="C12" s="15">
        <f t="shared" si="0"/>
        <v>14</v>
      </c>
      <c r="D12" s="15" t="str">
        <f t="shared" si="1"/>
        <v>SAHOL TI Equity</v>
      </c>
      <c r="E12" s="15">
        <f t="shared" si="4"/>
        <v>8</v>
      </c>
      <c r="F12" s="15" t="str">
        <f t="shared" si="2"/>
        <v>KORDS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AGHOL TI Equity</v>
      </c>
      <c r="C13" s="15">
        <f t="shared" si="0"/>
        <v>1</v>
      </c>
      <c r="D13" s="15" t="str">
        <f t="shared" si="1"/>
        <v>AGHOL TI Equity</v>
      </c>
      <c r="E13" s="15">
        <f t="shared" si="4"/>
        <v>9</v>
      </c>
      <c r="F13" s="15" t="str">
        <f t="shared" si="2"/>
        <v>KOZAL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TAVHL TI Equity</v>
      </c>
      <c r="C14" s="15">
        <f t="shared" si="0"/>
        <v>18</v>
      </c>
      <c r="D14" s="15" t="str">
        <f t="shared" si="1"/>
        <v>TAVHL TI Equity</v>
      </c>
      <c r="E14" s="15">
        <f t="shared" si="4"/>
        <v>10</v>
      </c>
      <c r="F14" s="15" t="str">
        <f t="shared" si="2"/>
        <v>MPARK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KOZAL TI Equity</v>
      </c>
      <c r="C15" s="15">
        <f t="shared" si="0"/>
        <v>9</v>
      </c>
      <c r="D15" s="15" t="str">
        <f t="shared" si="1"/>
        <v>KOZAL TI Equity</v>
      </c>
      <c r="E15" s="15">
        <f t="shared" si="4"/>
        <v>11</v>
      </c>
      <c r="F15" s="15" t="str">
        <f t="shared" si="2"/>
        <v>ODAS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TCELL TI Equity</v>
      </c>
      <c r="C16" s="15">
        <f t="shared" si="0"/>
        <v>19</v>
      </c>
      <c r="D16" s="15" t="str">
        <f t="shared" si="1"/>
        <v>TCELL TI Equity</v>
      </c>
      <c r="E16" s="15">
        <f t="shared" si="4"/>
        <v>12</v>
      </c>
      <c r="F16" s="15" t="str">
        <f t="shared" si="2"/>
        <v>PETKM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TSKB TI Equity</v>
      </c>
      <c r="C17" s="15">
        <f t="shared" si="0"/>
        <v>23</v>
      </c>
      <c r="D17" s="15" t="str">
        <f t="shared" si="1"/>
        <v>TSKB TI Equity</v>
      </c>
      <c r="E17" s="15">
        <f t="shared" si="4"/>
        <v>13</v>
      </c>
      <c r="F17" s="15" t="str">
        <f t="shared" si="2"/>
        <v>PGSUS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SISE TI Equity</v>
      </c>
      <c r="C18" s="15">
        <f t="shared" si="0"/>
        <v>15</v>
      </c>
      <c r="D18" s="15" t="str">
        <f t="shared" si="1"/>
        <v>SISE TI Equity</v>
      </c>
      <c r="E18" s="15">
        <f t="shared" si="4"/>
        <v>14</v>
      </c>
      <c r="F18" s="15" t="str">
        <f t="shared" si="2"/>
        <v>SAHOL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PETKM TI Equity</v>
      </c>
      <c r="C19" s="15">
        <f t="shared" si="0"/>
        <v>12</v>
      </c>
      <c r="D19" s="15" t="str">
        <f t="shared" si="1"/>
        <v>PETKM TI Equity</v>
      </c>
      <c r="E19" s="15">
        <f t="shared" si="4"/>
        <v>15</v>
      </c>
      <c r="F19" s="15" t="str">
        <f t="shared" si="2"/>
        <v>SISE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MPARK TI Equity</v>
      </c>
      <c r="C20" s="15">
        <f t="shared" si="0"/>
        <v>10</v>
      </c>
      <c r="D20" s="15" t="str">
        <f t="shared" si="1"/>
        <v>MPARK TI Equity</v>
      </c>
      <c r="E20" s="15">
        <f t="shared" si="4"/>
        <v>16</v>
      </c>
      <c r="F20" s="15" t="str">
        <f t="shared" si="2"/>
        <v>SODA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THYAO TI Equity</v>
      </c>
      <c r="C21" s="15">
        <f t="shared" si="0"/>
        <v>20</v>
      </c>
      <c r="D21" s="15" t="str">
        <f t="shared" si="1"/>
        <v>THYAO TI Equity</v>
      </c>
      <c r="E21" s="15">
        <f t="shared" si="4"/>
        <v>17</v>
      </c>
      <c r="F21" s="15" t="str">
        <f t="shared" si="2"/>
        <v>SOKM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TRKCM TI Equity</v>
      </c>
      <c r="C22" s="15">
        <f t="shared" si="0"/>
        <v>22</v>
      </c>
      <c r="D22" s="15" t="str">
        <f t="shared" si="1"/>
        <v>TRKCM TI Equity</v>
      </c>
      <c r="E22" s="15">
        <f t="shared" si="4"/>
        <v>18</v>
      </c>
      <c r="F22" s="15" t="str">
        <f t="shared" si="2"/>
        <v>TAVHL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GSDHO TI Equity</v>
      </c>
      <c r="C23" s="15">
        <f t="shared" si="0"/>
        <v>5</v>
      </c>
      <c r="D23" s="15" t="str">
        <f>B23</f>
        <v>GSDHO TI Equity</v>
      </c>
      <c r="E23" s="15">
        <f>E22+1</f>
        <v>19</v>
      </c>
      <c r="F23" s="15" t="str">
        <f t="shared" si="2"/>
        <v>TCELL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ODAS TI Equity</v>
      </c>
      <c r="C24" s="15">
        <f t="shared" si="0"/>
        <v>11</v>
      </c>
      <c r="D24" s="15" t="str">
        <f t="shared" si="1"/>
        <v>ODAS TI Equity</v>
      </c>
      <c r="E24" s="15">
        <f t="shared" si="4"/>
        <v>20</v>
      </c>
      <c r="F24" s="15" t="str">
        <f t="shared" si="2"/>
        <v>THYAO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HEKTS TI Equity</v>
      </c>
      <c r="C25" s="15">
        <f t="shared" si="0"/>
        <v>6</v>
      </c>
      <c r="D25" s="15" t="str">
        <f t="shared" si="1"/>
        <v>HEKTS TI Equity</v>
      </c>
      <c r="E25" s="15">
        <f t="shared" si="4"/>
        <v>21</v>
      </c>
      <c r="F25" s="15" t="str">
        <f t="shared" si="2"/>
        <v>TKFEN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ISGYO TI Equity</v>
      </c>
      <c r="C26" s="15">
        <f t="shared" si="0"/>
        <v>7</v>
      </c>
      <c r="D26" s="15" t="str">
        <f t="shared" si="1"/>
        <v>ISGYO TI Equity</v>
      </c>
      <c r="E26" s="15">
        <f t="shared" si="4"/>
        <v>22</v>
      </c>
      <c r="F26" s="15" t="str">
        <f t="shared" si="2"/>
        <v>TRKCM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CEMTS TI Equity</v>
      </c>
      <c r="C27" s="15">
        <f t="shared" si="0"/>
        <v>3</v>
      </c>
      <c r="D27" s="15" t="str">
        <f t="shared" si="1"/>
        <v>CEMTS TI Equity</v>
      </c>
      <c r="E27" s="15">
        <f t="shared" si="4"/>
        <v>23</v>
      </c>
      <c r="F27" s="15" t="str">
        <f t="shared" si="2"/>
        <v>TSKB TI Equity</v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ALBRK TI Equity</v>
      </c>
      <c r="C28" s="15">
        <f t="shared" si="0"/>
        <v>2</v>
      </c>
      <c r="D28" s="15" t="str">
        <f t="shared" si="1"/>
        <v>ALBRK TI Equity</v>
      </c>
      <c r="E28" s="15">
        <f t="shared" si="4"/>
        <v>24</v>
      </c>
      <c r="F28" s="15" t="str">
        <f t="shared" si="2"/>
        <v>TUPRS TI Equity</v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ZOREN TI Equity</v>
      </c>
      <c r="C45" s="15">
        <f>COUNTIF($B$45:$B$80,"&lt;="&amp;B45)</f>
        <v>20</v>
      </c>
      <c r="D45" s="15" t="str">
        <f>B45</f>
        <v>ZOREN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YATAS TI Equity</v>
      </c>
      <c r="C46" s="15">
        <f t="shared" ref="C46:C80" si="6">COUNTIF($B$45:$B$80,"&lt;="&amp;B46)</f>
        <v>19</v>
      </c>
      <c r="D46" s="15" t="str">
        <f>B46</f>
        <v>YATAS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SAHOL TI Equity</v>
      </c>
      <c r="C47" s="15">
        <f t="shared" si="6"/>
        <v>15</v>
      </c>
      <c r="D47" s="15" t="str">
        <f t="shared" ref="D47:D80" si="8">B47</f>
        <v>SAHOL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NTHOL TI Equity</v>
      </c>
      <c r="C48" s="15">
        <f t="shared" si="6"/>
        <v>12</v>
      </c>
      <c r="D48" s="15" t="str">
        <f t="shared" si="8"/>
        <v>NTHOL TI Equity</v>
      </c>
      <c r="E48" s="15">
        <f t="shared" si="9"/>
        <v>4</v>
      </c>
      <c r="F48" s="15" t="str">
        <f t="shared" si="10"/>
        <v>ENJSA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MAVI TI Equity</v>
      </c>
      <c r="C49" s="15">
        <f t="shared" si="6"/>
        <v>10</v>
      </c>
      <c r="D49" s="15" t="str">
        <f t="shared" si="8"/>
        <v>MAVI TI Equity</v>
      </c>
      <c r="E49" s="15">
        <f t="shared" si="9"/>
        <v>5</v>
      </c>
      <c r="F49" s="15" t="str">
        <f t="shared" si="10"/>
        <v>GARAN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KORDS TI Equity</v>
      </c>
      <c r="C50" s="15">
        <f t="shared" si="6"/>
        <v>9</v>
      </c>
      <c r="D50" s="15" t="str">
        <f t="shared" si="8"/>
        <v>KORDS TI Equity</v>
      </c>
      <c r="E50" s="15">
        <f t="shared" si="9"/>
        <v>6</v>
      </c>
      <c r="F50" s="15" t="str">
        <f t="shared" si="10"/>
        <v>GOZDE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GSDHO TI Equity</v>
      </c>
      <c r="C51" s="15">
        <f t="shared" si="6"/>
        <v>7</v>
      </c>
      <c r="D51" s="15" t="str">
        <f t="shared" si="8"/>
        <v>GSDHO TI Equity</v>
      </c>
      <c r="E51" s="15">
        <f t="shared" si="9"/>
        <v>7</v>
      </c>
      <c r="F51" s="15" t="str">
        <f t="shared" si="10"/>
        <v>GSDHO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GOZDE TI Equity</v>
      </c>
      <c r="C52" s="15">
        <f t="shared" si="6"/>
        <v>6</v>
      </c>
      <c r="D52" s="15" t="str">
        <f t="shared" si="8"/>
        <v>GOZDE TI Equity</v>
      </c>
      <c r="E52" s="15">
        <f t="shared" si="9"/>
        <v>8</v>
      </c>
      <c r="F52" s="15" t="str">
        <f t="shared" si="10"/>
        <v>IPEKE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ENJSA TI Equity</v>
      </c>
      <c r="C53" s="15">
        <f t="shared" si="6"/>
        <v>4</v>
      </c>
      <c r="D53" s="15" t="str">
        <f t="shared" si="8"/>
        <v>ENJSA TI Equity</v>
      </c>
      <c r="E53" s="15">
        <f t="shared" si="9"/>
        <v>9</v>
      </c>
      <c r="F53" s="15" t="str">
        <f t="shared" si="10"/>
        <v>KORDS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ANACM TI Equity</v>
      </c>
      <c r="C54" s="15">
        <f t="shared" si="6"/>
        <v>3</v>
      </c>
      <c r="D54" s="15" t="str">
        <f t="shared" si="8"/>
        <v>ANACM TI Equity</v>
      </c>
      <c r="E54" s="15">
        <f t="shared" si="9"/>
        <v>10</v>
      </c>
      <c r="F54" s="15" t="str">
        <f t="shared" si="10"/>
        <v>MAVI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AKSEN TI Equity</v>
      </c>
      <c r="C55" s="15">
        <f t="shared" si="6"/>
        <v>2</v>
      </c>
      <c r="D55" s="15" t="str">
        <f t="shared" si="8"/>
        <v>AKSEN TI Equity</v>
      </c>
      <c r="E55" s="15">
        <f t="shared" si="9"/>
        <v>11</v>
      </c>
      <c r="F55" s="15" t="str">
        <f t="shared" si="10"/>
        <v>MGROS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AGHOL TI Equity</v>
      </c>
      <c r="C56" s="15">
        <f t="shared" si="6"/>
        <v>1</v>
      </c>
      <c r="D56" s="15" t="str">
        <f t="shared" si="8"/>
        <v>AGHOL TI Equity</v>
      </c>
      <c r="E56" s="15">
        <f t="shared" si="9"/>
        <v>12</v>
      </c>
      <c r="F56" s="15" t="str">
        <f t="shared" si="10"/>
        <v>NTHOL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SOKM TI Equity</v>
      </c>
      <c r="C57" s="15">
        <f t="shared" si="6"/>
        <v>16</v>
      </c>
      <c r="D57" s="15" t="str">
        <f t="shared" si="8"/>
        <v>SOKM TI Equity</v>
      </c>
      <c r="E57" s="15">
        <f t="shared" si="9"/>
        <v>13</v>
      </c>
      <c r="F57" s="15" t="str">
        <f t="shared" si="10"/>
        <v>OTKAR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MGROS TI Equity</v>
      </c>
      <c r="C58" s="15">
        <f t="shared" si="6"/>
        <v>11</v>
      </c>
      <c r="D58" s="15" t="str">
        <f t="shared" si="8"/>
        <v>MGROS TI Equity</v>
      </c>
      <c r="E58" s="15">
        <f t="shared" si="9"/>
        <v>14</v>
      </c>
      <c r="F58" s="15" t="str">
        <f t="shared" si="10"/>
        <v>PGSUS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OTKAR TI Equity</v>
      </c>
      <c r="C59" s="15">
        <f t="shared" si="6"/>
        <v>13</v>
      </c>
      <c r="D59" s="15" t="str">
        <f>B59</f>
        <v>OTKAR TI Equity</v>
      </c>
      <c r="E59" s="15">
        <f t="shared" si="9"/>
        <v>15</v>
      </c>
      <c r="F59" s="15" t="str">
        <f t="shared" si="10"/>
        <v>SAHOL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TSKB TI Equity</v>
      </c>
      <c r="C60" s="15">
        <f t="shared" si="6"/>
        <v>18</v>
      </c>
      <c r="D60" s="15" t="str">
        <f t="shared" si="8"/>
        <v>TSKB TI Equity</v>
      </c>
      <c r="E60" s="15">
        <f t="shared" si="9"/>
        <v>16</v>
      </c>
      <c r="F60" s="15" t="str">
        <f t="shared" si="10"/>
        <v>SOKM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GARAN TI Equity</v>
      </c>
      <c r="C61" s="15">
        <f t="shared" si="6"/>
        <v>5</v>
      </c>
      <c r="D61" s="15" t="str">
        <f t="shared" si="8"/>
        <v>GARAN TI Equity</v>
      </c>
      <c r="E61" s="15">
        <f t="shared" si="9"/>
        <v>17</v>
      </c>
      <c r="F61" s="15" t="str">
        <f t="shared" si="10"/>
        <v>TMSN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PGSUS TI Equity</v>
      </c>
      <c r="C62" s="15">
        <f t="shared" si="6"/>
        <v>14</v>
      </c>
      <c r="D62" s="15" t="str">
        <f t="shared" si="8"/>
        <v>PGSUS TI Equity</v>
      </c>
      <c r="E62" s="15">
        <f t="shared" si="9"/>
        <v>18</v>
      </c>
      <c r="F62" s="15" t="str">
        <f t="shared" si="10"/>
        <v>TSKB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TMSN TI Equity</v>
      </c>
      <c r="C63" s="15">
        <f>COUNTIF($B$45:$B$80,"&lt;="&amp;B63)</f>
        <v>17</v>
      </c>
      <c r="D63" s="15" t="str">
        <f t="shared" si="8"/>
        <v>TMSN TI Equity</v>
      </c>
      <c r="E63" s="15">
        <f t="shared" si="9"/>
        <v>19</v>
      </c>
      <c r="F63" s="15" t="str">
        <f t="shared" si="10"/>
        <v>YATAS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IPEKE TI Equity</v>
      </c>
      <c r="C64" s="15">
        <f t="shared" si="6"/>
        <v>8</v>
      </c>
      <c r="D64" s="15" t="str">
        <f t="shared" si="8"/>
        <v>IPEKE TI Equity</v>
      </c>
      <c r="E64" s="15">
        <f t="shared" si="9"/>
        <v>20</v>
      </c>
      <c r="F64" s="15" t="str">
        <f t="shared" si="10"/>
        <v>ZOREN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6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GUBRF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KRDMD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MAVI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ODAS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TKFEN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TTRAK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GUBRF TI Equity</v>
      </c>
      <c r="C102" s="15">
        <f t="shared" si="13"/>
        <v>2</v>
      </c>
      <c r="D102" s="15" t="str">
        <f t="shared" si="12"/>
        <v>GUBRF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TTRAK TI Equity</v>
      </c>
      <c r="C103" s="15">
        <f t="shared" si="13"/>
        <v>7</v>
      </c>
      <c r="D103" s="15" t="str">
        <f t="shared" si="12"/>
        <v>TTRAK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MAVI TI Equity</v>
      </c>
      <c r="C104" s="15">
        <f t="shared" si="13"/>
        <v>4</v>
      </c>
      <c r="D104" s="15" t="str">
        <f t="shared" si="12"/>
        <v>MAVI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ODAS TI Equity</v>
      </c>
      <c r="C105" s="15">
        <f t="shared" si="13"/>
        <v>5</v>
      </c>
      <c r="D105" s="15" t="str">
        <f t="shared" si="12"/>
        <v>ODAS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BIMAS TI Equity</v>
      </c>
      <c r="C106" s="15">
        <f t="shared" si="13"/>
        <v>1</v>
      </c>
      <c r="D106" s="15" t="str">
        <f t="shared" si="12"/>
        <v>BIMAS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KRDMD TI Equity</v>
      </c>
      <c r="C107" s="15">
        <f t="shared" si="13"/>
        <v>3</v>
      </c>
      <c r="D107" s="15" t="str">
        <f t="shared" si="12"/>
        <v>KRDMD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IPEKE TI Equity</v>
      </c>
      <c r="C122" s="15">
        <f>COUNTIF($B$122:$B$157,"&lt;="&amp;B122)</f>
        <v>1</v>
      </c>
      <c r="D122" s="15" t="str">
        <f t="shared" ref="D122:D157" si="18">B122</f>
        <v>IPEKE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2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TKFEN TI Equity</v>
      </c>
      <c r="C124" s="15">
        <f t="shared" si="19"/>
        <v>3</v>
      </c>
      <c r="D124" s="15" t="str">
        <f t="shared" si="18"/>
        <v>TKFEN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ZZZZZZZ</v>
      </c>
      <c r="C125" s="15">
        <f t="shared" si="19"/>
        <v>36</v>
      </c>
      <c r="D125" s="15" t="str">
        <f t="shared" si="18"/>
        <v>ZZZZZZZ</v>
      </c>
      <c r="E125" s="15">
        <f t="shared" si="22"/>
        <v>4</v>
      </c>
      <c r="F125" s="15" t="str">
        <f t="shared" si="20"/>
        <v/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AKBNK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ISDMR TI Equity</v>
      </c>
      <c r="C161" s="15">
        <f t="shared" ref="C161:C195" si="24">COUNTIF($B$160:$B$195,"&lt;="&amp;B161)</f>
        <v>8</v>
      </c>
      <c r="D161" s="15" t="str">
        <f t="shared" ref="D161:D195" si="25">B161</f>
        <v>ISDMR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EREGL TI Equity</v>
      </c>
      <c r="C162" s="15">
        <f t="shared" si="24"/>
        <v>4</v>
      </c>
      <c r="D162" s="15" t="str">
        <f t="shared" si="25"/>
        <v>EREGL TI Equity</v>
      </c>
      <c r="E162" s="15">
        <f t="shared" ref="E162:E195" si="28">E161+1</f>
        <v>3</v>
      </c>
      <c r="F162" s="15" t="str">
        <f t="shared" si="26"/>
        <v>ENKAI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2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10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TTKOM TI Equity</v>
      </c>
      <c r="C165" s="15">
        <f t="shared" si="24"/>
        <v>16</v>
      </c>
      <c r="D165" s="15" t="str">
        <f t="shared" si="25"/>
        <v>TTKOM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TCELL TI Equity</v>
      </c>
      <c r="C166" s="15">
        <f t="shared" si="24"/>
        <v>12</v>
      </c>
      <c r="D166" s="15" t="str">
        <f t="shared" si="25"/>
        <v>TCELL TI Equity</v>
      </c>
      <c r="E166" s="15">
        <f t="shared" si="28"/>
        <v>7</v>
      </c>
      <c r="F166" s="15" t="str">
        <f t="shared" si="26"/>
        <v>ISCTR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OTKAR TI Equity</v>
      </c>
      <c r="C167" s="15">
        <f t="shared" si="24"/>
        <v>9</v>
      </c>
      <c r="D167" s="15" t="str">
        <f t="shared" si="25"/>
        <v>OTKAR TI Equity</v>
      </c>
      <c r="E167" s="15">
        <f t="shared" si="28"/>
        <v>8</v>
      </c>
      <c r="F167" s="15" t="str">
        <f t="shared" si="26"/>
        <v>ISDMR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FROTO TI Equity</v>
      </c>
      <c r="C168" s="15">
        <f t="shared" si="24"/>
        <v>5</v>
      </c>
      <c r="D168" s="15" t="str">
        <f t="shared" si="25"/>
        <v>FROTO TI Equity</v>
      </c>
      <c r="E168" s="15">
        <f t="shared" si="28"/>
        <v>9</v>
      </c>
      <c r="F168" s="15" t="str">
        <f t="shared" si="26"/>
        <v>OTKAR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TOASO TI Equity</v>
      </c>
      <c r="C169" s="15">
        <f t="shared" si="24"/>
        <v>14</v>
      </c>
      <c r="D169" s="15" t="str">
        <f t="shared" si="25"/>
        <v>TOASO TI Equity</v>
      </c>
      <c r="E169" s="15">
        <f t="shared" si="28"/>
        <v>10</v>
      </c>
      <c r="F169" s="15" t="str">
        <f t="shared" si="26"/>
        <v>PETKM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TTRAK TI Equity</v>
      </c>
      <c r="C170" s="15">
        <f t="shared" si="24"/>
        <v>17</v>
      </c>
      <c r="D170" s="15" t="str">
        <f t="shared" si="25"/>
        <v>TTRAK TI Equity</v>
      </c>
      <c r="E170" s="15">
        <f t="shared" si="28"/>
        <v>11</v>
      </c>
      <c r="F170" s="15" t="str">
        <f t="shared" si="26"/>
        <v>SISE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13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INDES TI Equity</v>
      </c>
      <c r="C172" s="15">
        <f t="shared" si="24"/>
        <v>6</v>
      </c>
      <c r="D172" s="15" t="str">
        <f t="shared" si="25"/>
        <v>INDES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ISCTR TI Equity</v>
      </c>
      <c r="C173" s="15">
        <f t="shared" si="24"/>
        <v>7</v>
      </c>
      <c r="D173" s="15" t="str">
        <f t="shared" si="25"/>
        <v>ISCTR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ENKAI TI Equity</v>
      </c>
      <c r="C174" s="15">
        <f t="shared" si="24"/>
        <v>3</v>
      </c>
      <c r="D174" s="15" t="str">
        <f t="shared" si="25"/>
        <v>ENKAI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TRKCM TI Equity</v>
      </c>
      <c r="C175" s="15">
        <f t="shared" si="24"/>
        <v>15</v>
      </c>
      <c r="D175" s="15" t="str">
        <f t="shared" si="25"/>
        <v>TRKCM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SISE TI Equity</v>
      </c>
      <c r="C176" s="15">
        <f t="shared" si="24"/>
        <v>11</v>
      </c>
      <c r="D176" s="15" t="str">
        <f t="shared" si="25"/>
        <v>SISE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AKBNK TI Equity</v>
      </c>
      <c r="C177" s="15">
        <f t="shared" si="24"/>
        <v>1</v>
      </c>
      <c r="D177" s="15" t="str">
        <f t="shared" si="25"/>
        <v>AKBNK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ENKAI TI Equity</v>
      </c>
      <c r="C199" s="15">
        <f>COUNTIF($B$199:$B$234,"&lt;="&amp;B199)</f>
        <v>2</v>
      </c>
      <c r="D199" s="15" t="str">
        <f>B199</f>
        <v>ENKAI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AKSA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MAVI TI Equity</v>
      </c>
      <c r="C200" s="15">
        <f t="shared" ref="C200:C234" si="30">COUNTIF($B$199:$B$234,"&lt;="&amp;B200)</f>
        <v>6</v>
      </c>
      <c r="D200" s="15" t="str">
        <f t="shared" ref="D200:D234" si="31">B200</f>
        <v>MAVI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ENKAI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MGROS TI Equity</v>
      </c>
      <c r="C201" s="15">
        <f t="shared" si="30"/>
        <v>7</v>
      </c>
      <c r="D201" s="15" t="str">
        <f t="shared" si="31"/>
        <v>MGROS TI Equity</v>
      </c>
      <c r="E201" s="15">
        <f t="shared" ref="E201:E234" si="34">E200+1</f>
        <v>3</v>
      </c>
      <c r="F201" s="15" t="str">
        <f t="shared" si="32"/>
        <v>KOZAA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KOZAA TI Equity</v>
      </c>
      <c r="C202" s="15">
        <f t="shared" si="30"/>
        <v>3</v>
      </c>
      <c r="D202" s="15" t="str">
        <f t="shared" si="31"/>
        <v>KOZAA TI Equity</v>
      </c>
      <c r="E202" s="15">
        <f t="shared" si="34"/>
        <v>4</v>
      </c>
      <c r="F202" s="15" t="str">
        <f t="shared" si="32"/>
        <v>KOZAL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AKSA TI Equity</v>
      </c>
      <c r="C203" s="15">
        <f t="shared" si="30"/>
        <v>1</v>
      </c>
      <c r="D203" s="15" t="str">
        <f t="shared" si="31"/>
        <v>AKSA TI Equity</v>
      </c>
      <c r="E203" s="15">
        <f t="shared" si="34"/>
        <v>5</v>
      </c>
      <c r="F203" s="15" t="str">
        <f t="shared" si="32"/>
        <v>KRDMD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KOZAL TI Equity</v>
      </c>
      <c r="C204" s="15">
        <f t="shared" si="30"/>
        <v>4</v>
      </c>
      <c r="D204" s="15" t="str">
        <f t="shared" si="31"/>
        <v>KOZAL TI Equity</v>
      </c>
      <c r="E204" s="15">
        <f t="shared" si="34"/>
        <v>6</v>
      </c>
      <c r="F204" s="15" t="str">
        <f t="shared" si="32"/>
        <v>MAVI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8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MGROS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TCELL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TTRAK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TUPRS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TUPRS TI Equity</v>
      </c>
      <c r="C217" s="15">
        <f t="shared" si="30"/>
        <v>10</v>
      </c>
      <c r="D217" s="15" t="str">
        <f t="shared" si="31"/>
        <v>TUPRS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TTRAK TI Equity</v>
      </c>
      <c r="C218" s="15">
        <f t="shared" si="30"/>
        <v>9</v>
      </c>
      <c r="D218" s="15" t="str">
        <f t="shared" si="31"/>
        <v>TTRAK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KRDMD TI Equity</v>
      </c>
      <c r="C219" s="15">
        <f t="shared" si="30"/>
        <v>5</v>
      </c>
      <c r="D219" s="15" t="str">
        <f t="shared" si="31"/>
        <v>KRDMD TI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17.01.2020</Description0>
    <SirketAnalist xmlns="68a7fc7a-53da-488b-91fa-18c291982698" xsi:nil="true"/>
    <ReportSubCategory xmlns="68a7fc7a-53da-488b-91fa-18c291982698" xsi:nil="true"/>
    <ReportDate xmlns="380cdb1d-a242-4ca6-832c-91492035c7e4">2020-01-17T05:35:06+00:00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563E2219-2995-42EB-982A-FE6672B637A9}"/>
</file>

<file path=customXml/itemProps2.xml><?xml version="1.0" encoding="utf-8"?>
<ds:datastoreItem xmlns:ds="http://schemas.openxmlformats.org/officeDocument/2006/customXml" ds:itemID="{AB7BBE5E-2243-42B3-8DF7-9BCCF6F52495}"/>
</file>

<file path=customXml/itemProps3.xml><?xml version="1.0" encoding="utf-8"?>
<ds:datastoreItem xmlns:ds="http://schemas.openxmlformats.org/officeDocument/2006/customXml" ds:itemID="{89125A6A-241B-4523-BE7B-9437AB92E8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17.01.2020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2020-01-17T04:59:09Z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