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ujwABoW83lpKb5SxlaEurH7WQK7ds2r/DGcReIIp7vFfX82yOKp9PZB1uvRv0YPjtSLulcVlIT1dzlpzGAPydQ==" workbookSaltValue="WFtHbcdS3DjJqVQRpG/qy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AB49" i="16" s="1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AB134" i="16" s="1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AB181" i="16" s="1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AB238" i="16" s="1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AB245" i="16" s="1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AC19" i="13" s="1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AD81" i="15" s="1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AD99" i="15" s="1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AC46" i="14" s="1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Z150" i="12" s="1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Z163" i="12" s="1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Z193" i="12" s="1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Z244" i="12" s="1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Z372" i="12" s="1"/>
  <c r="V373" i="12"/>
  <c r="V374" i="12"/>
  <c r="Z374" i="12" s="1"/>
  <c r="V375" i="12"/>
  <c r="Z375" i="12" s="1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Z390" i="12" s="1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Z415" i="12" s="1"/>
  <c r="V416" i="12"/>
  <c r="Z416" i="12" s="1"/>
  <c r="V417" i="12"/>
  <c r="V418" i="12"/>
  <c r="Z418" i="12" s="1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N36" i="15" s="1"/>
  <c r="AL37" i="15"/>
  <c r="AN37" i="15" s="1"/>
  <c r="AL38" i="15"/>
  <c r="AN38" i="15" s="1"/>
  <c r="AL39" i="15"/>
  <c r="AN39" i="15" s="1"/>
  <c r="AL40" i="15"/>
  <c r="AN40" i="15" s="1"/>
  <c r="AL41" i="15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AC70" i="15" s="1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AC85" i="15" s="1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AC103" i="15" s="1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AC15" i="16" s="1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AC34" i="16" s="1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AC49" i="16" s="1"/>
  <c r="S50" i="16"/>
  <c r="S51" i="16"/>
  <c r="S52" i="16"/>
  <c r="AC52" i="16" s="1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AC92" i="16" s="1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AC119" i="16" s="1"/>
  <c r="S120" i="16"/>
  <c r="S121" i="16"/>
  <c r="AC121" i="16" s="1"/>
  <c r="S122" i="16"/>
  <c r="S123" i="16"/>
  <c r="AC123" i="16" s="1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AC140" i="16" s="1"/>
  <c r="S141" i="16"/>
  <c r="S142" i="16"/>
  <c r="AC142" i="16" s="1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AC238" i="16" s="1"/>
  <c r="S239" i="16"/>
  <c r="AC239" i="16" s="1"/>
  <c r="S240" i="16"/>
  <c r="S241" i="16"/>
  <c r="AC241" i="16" s="1"/>
  <c r="S242" i="16"/>
  <c r="AC242" i="16" s="1"/>
  <c r="S243" i="16"/>
  <c r="AC243" i="16" s="1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N435" i="12" s="1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N504" i="12" s="1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M183" i="16" s="1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S15" i="12"/>
  <c r="AC15" i="12" s="1"/>
  <c r="S16" i="12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AC38" i="12" s="1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AC58" i="12" s="1"/>
  <c r="S59" i="12"/>
  <c r="AC59" i="12" s="1"/>
  <c r="S60" i="12"/>
  <c r="AC60" i="12" s="1"/>
  <c r="S61" i="12"/>
  <c r="AC61" i="12" s="1"/>
  <c r="S62" i="12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AC69" i="12" s="1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AC80" i="12" s="1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AC98" i="12" s="1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AC111" i="12" s="1"/>
  <c r="S112" i="12"/>
  <c r="AC112" i="12" s="1"/>
  <c r="S113" i="12"/>
  <c r="AC113" i="12" s="1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AC163" i="12" s="1"/>
  <c r="S164" i="12"/>
  <c r="AC164" i="12" s="1"/>
  <c r="S165" i="12"/>
  <c r="AC165" i="12" s="1"/>
  <c r="S166" i="12"/>
  <c r="AC166" i="12" s="1"/>
  <c r="S167" i="12"/>
  <c r="AC167" i="12" s="1"/>
  <c r="S168" i="12"/>
  <c r="AC168" i="12" s="1"/>
  <c r="S169" i="12"/>
  <c r="S170" i="12"/>
  <c r="S171" i="12"/>
  <c r="S172" i="12"/>
  <c r="AC172" i="12" s="1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AC200" i="12" s="1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AC224" i="12" s="1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AC236" i="12" s="1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AC249" i="12" s="1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AC268" i="12" s="1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AC280" i="12" s="1"/>
  <c r="S281" i="12"/>
  <c r="AC281" i="12" s="1"/>
  <c r="S282" i="12"/>
  <c r="AC282" i="12" s="1"/>
  <c r="S283" i="12"/>
  <c r="AC283" i="12" s="1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AC291" i="12" s="1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AC311" i="12" s="1"/>
  <c r="S312" i="12"/>
  <c r="S313" i="12"/>
  <c r="AC313" i="12" s="1"/>
  <c r="S314" i="12"/>
  <c r="AC314" i="12" s="1"/>
  <c r="S315" i="12"/>
  <c r="AC315" i="12" s="1"/>
  <c r="S316" i="12"/>
  <c r="AC316" i="12" s="1"/>
  <c r="S317" i="12"/>
  <c r="S318" i="12"/>
  <c r="S319" i="12"/>
  <c r="S320" i="12"/>
  <c r="AC320" i="12" s="1"/>
  <c r="S321" i="12"/>
  <c r="AC321" i="12" s="1"/>
  <c r="S322" i="12"/>
  <c r="AC322" i="12" s="1"/>
  <c r="S323" i="12"/>
  <c r="AC323" i="12" s="1"/>
  <c r="S324" i="12"/>
  <c r="AC324" i="12" s="1"/>
  <c r="S325" i="12"/>
  <c r="S326" i="12"/>
  <c r="S327" i="12"/>
  <c r="S328" i="12"/>
  <c r="S329" i="12"/>
  <c r="AC329" i="12" s="1"/>
  <c r="S330" i="12"/>
  <c r="S331" i="12"/>
  <c r="S332" i="12"/>
  <c r="AC332" i="12" s="1"/>
  <c r="S333" i="12"/>
  <c r="S334" i="12"/>
  <c r="AC334" i="12" s="1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AC350" i="12" s="1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AC395" i="12" s="1"/>
  <c r="S396" i="12"/>
  <c r="AC396" i="12" s="1"/>
  <c r="S397" i="12"/>
  <c r="S398" i="12"/>
  <c r="AC398" i="12" s="1"/>
  <c r="S399" i="12"/>
  <c r="AC399" i="12" s="1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AC422" i="12" s="1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AC432" i="12" s="1"/>
  <c r="S433" i="12"/>
  <c r="S434" i="12"/>
  <c r="AC434" i="12" s="1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AC442" i="12" s="1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AC456" i="12" s="1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AC477" i="12" s="1"/>
  <c r="S478" i="12"/>
  <c r="S479" i="12"/>
  <c r="AC479" i="12" s="1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AC488" i="12" s="1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AC511" i="12" s="1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N21" i="16" s="1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N31" i="16" s="1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N83" i="16" s="1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N102" i="16" s="1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N115" i="16" s="1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N155" i="16" s="1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N168" i="16" s="1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N193" i="16" s="1"/>
  <c r="AL194" i="16"/>
  <c r="AN194" i="16" s="1"/>
  <c r="AL195" i="16"/>
  <c r="AN195" i="16" s="1"/>
  <c r="AL196" i="16"/>
  <c r="AN196" i="16" s="1"/>
  <c r="AL197" i="16"/>
  <c r="AN197" i="16" s="1"/>
  <c r="AL198" i="16"/>
  <c r="AN198" i="16" s="1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N204" i="16" s="1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N234" i="16" s="1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N246" i="16" s="1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AD61" i="16" s="1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AD234" i="16" s="1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AB111" i="12" s="1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AB163" i="12" s="1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AB183" i="12" s="1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AB313" i="12" s="1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AB349" i="12" s="1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AB438" i="12" s="1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AB449" i="12" s="1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AB21" i="14" s="1"/>
  <c r="X22" i="14"/>
  <c r="X23" i="14"/>
  <c r="AB23" i="14" s="1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N33" i="13" s="1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Z26" i="16" s="1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Z47" i="16" s="1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Z68" i="16" s="1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Z114" i="16" s="1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Z217" i="16" s="1"/>
  <c r="V218" i="16"/>
  <c r="V219" i="16"/>
  <c r="V220" i="16"/>
  <c r="Z220" i="16" s="1"/>
  <c r="V221" i="16"/>
  <c r="Z221" i="16" s="1"/>
  <c r="V222" i="16"/>
  <c r="Z222" i="16" s="1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AD40" i="12" s="1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AD74" i="12" s="1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AD336" i="12" s="1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AD498" i="12" s="1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AD17" i="13" s="1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Z203" i="16" l="1"/>
  <c r="Z106" i="15"/>
  <c r="AC12" i="14"/>
  <c r="AC14" i="12"/>
  <c r="AN169" i="16"/>
  <c r="AC157" i="16"/>
  <c r="AC293" i="12"/>
  <c r="AC194" i="12"/>
  <c r="AC209" i="12"/>
  <c r="AC101" i="12"/>
  <c r="AC455" i="12"/>
  <c r="AC333" i="12"/>
  <c r="AD22" i="15"/>
  <c r="AC201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AE473" i="12" s="1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E57" i="12" s="1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E72" i="12" s="1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I140" i="12" s="1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I149" i="12" s="1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G172" i="12"/>
  <c r="AI172" i="12" s="1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I352" i="12" s="1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I413" i="12" s="1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AE425" i="12" s="1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E56" i="12" s="1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M113" i="12" s="1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M155" i="12" s="1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M86" i="12" s="1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M244" i="12" s="1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M293" i="12" s="1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M151" i="12" s="1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M399" i="12" s="1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E208" i="16" s="1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E41" i="15" s="1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E215" i="16" s="1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AE191" i="16" s="1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AE38" i="12" s="1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I68" i="15" s="1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AE334" i="12" s="1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E316" i="12" s="1"/>
  <c r="AF316" i="12"/>
  <c r="AF308" i="12"/>
  <c r="Q308" i="12"/>
  <c r="AE308" i="12" s="1"/>
  <c r="AF300" i="12"/>
  <c r="Q300" i="12"/>
  <c r="AE300" i="12" s="1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E140" i="12" s="1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M196" i="16" s="1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E357" i="12" s="1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I150" i="16" s="1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I238" i="16" s="1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E419" i="12" s="1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AE11" i="14" s="1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E430" i="12" s="1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AE38" i="14" s="1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E298" i="12" s="1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M16" i="16" s="1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E110" i="16" s="1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E203" i="16" s="1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E155" i="16" s="1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AE123" i="16" s="1"/>
  <c r="Q115" i="16"/>
  <c r="AF115" i="16"/>
  <c r="AF107" i="16"/>
  <c r="Q107" i="16"/>
  <c r="AE107" i="16" s="1"/>
  <c r="Q99" i="16"/>
  <c r="AE99" i="16" s="1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E11" i="16" s="1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E51" i="15" s="1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E210" i="16" s="1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AE114" i="16" s="1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E66" i="16" s="1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E18" i="15" s="1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E77" i="16" l="1"/>
  <c r="AE93" i="15"/>
  <c r="AI248" i="16"/>
  <c r="AI112" i="16"/>
  <c r="AI95" i="16"/>
  <c r="AI171" i="12"/>
  <c r="AM231" i="16"/>
  <c r="AE262" i="12"/>
  <c r="AE18" i="13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E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AC27" i="3" s="1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D26" i="3" s="1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AD15" i="3" s="1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AD74" i="3" s="1"/>
  <c r="S74" i="3"/>
  <c r="R71" i="3"/>
  <c r="U68" i="3"/>
  <c r="Y68" i="3" s="1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Y74" i="3" s="1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Y97" i="3" s="1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AB79" i="3" s="1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AA58" i="3" s="1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AB54" i="3" s="1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Y45" i="3" s="1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AD37" i="3" s="1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AC97" i="3" s="1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D43" i="3" s="1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Y67" i="3" s="1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N97" i="3" s="1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AD47" i="3" s="1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M66" i="3" s="1"/>
  <c r="AL66" i="3"/>
  <c r="AN66" i="3" s="1"/>
  <c r="S66" i="3"/>
  <c r="T66" i="3"/>
  <c r="AD66" i="3" s="1"/>
  <c r="AK65" i="3"/>
  <c r="AM65" i="3" s="1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D58" i="3" s="1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C34" i="3" s="1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AN99" i="3" s="1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C75" i="3" l="1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B37" i="7" s="1"/>
  <c r="D37" i="7" s="1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B147" i="7"/>
  <c r="D147" i="7" s="1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B150" i="7"/>
  <c r="D150" i="7" s="1"/>
  <c r="B142" i="7"/>
  <c r="D142" i="7" s="1"/>
  <c r="B146" i="7"/>
  <c r="D146" i="7" s="1"/>
  <c r="B149" i="7"/>
  <c r="D149" i="7" s="1"/>
  <c r="B156" i="7"/>
  <c r="D156" i="7" s="1"/>
  <c r="Q99" i="3"/>
  <c r="AE99" i="3" s="1"/>
  <c r="AF99" i="3"/>
  <c r="B187" i="7"/>
  <c r="D187" i="7" s="1"/>
  <c r="B152" i="7"/>
  <c r="D152" i="7" s="1"/>
  <c r="B140" i="7"/>
  <c r="D140" i="7" s="1"/>
  <c r="Q50" i="3"/>
  <c r="AE50" i="3" s="1"/>
  <c r="AF50" i="3"/>
  <c r="Q75" i="3"/>
  <c r="AE75" i="3" s="1"/>
  <c r="AF75" i="3"/>
  <c r="Q97" i="3"/>
  <c r="AE97" i="3" s="1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E32" i="3" s="1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43" i="7"/>
  <c r="D143" i="7" s="1"/>
  <c r="B182" i="7"/>
  <c r="D182" i="7" s="1"/>
  <c r="B184" i="7"/>
  <c r="D184" i="7" s="1"/>
  <c r="B145" i="7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E35" i="3" s="1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55" i="7"/>
  <c r="D155" i="7" s="1"/>
  <c r="B195" i="7"/>
  <c r="D195" i="7" s="1"/>
  <c r="B157" i="7"/>
  <c r="D157" i="7" s="1"/>
  <c r="B148" i="7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E91" i="3" s="1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E94" i="3" s="1"/>
  <c r="AF94" i="3"/>
  <c r="Q52" i="3"/>
  <c r="AE52" i="3" s="1"/>
  <c r="AF52" i="3"/>
  <c r="Q88" i="3"/>
  <c r="AE88" i="3" s="1"/>
  <c r="AF88" i="3"/>
  <c r="B144" i="7"/>
  <c r="D144" i="7" s="1"/>
  <c r="B151" i="7"/>
  <c r="D151" i="7" s="1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B154" i="7"/>
  <c r="D154" i="7" s="1"/>
  <c r="B153" i="7"/>
  <c r="D153" i="7" s="1"/>
  <c r="B141" i="7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45" i="3" l="1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D148" i="7"/>
  <c r="D145" i="7"/>
  <c r="D141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<sst xmlns="http://schemas.openxmlformats.org/spreadsheetml/2006/main" count="6757" uniqueCount="2258">
  <si>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</si>
  <si>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</si>
  <si>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</si>
  <si>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</si>
  <si>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</si>
  <si>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</si>
  <si>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</si>
  <si>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</si>
  <si>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</si>
  <si>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</si>
  <si>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</si>
  <si>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</si>
  <si>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</si>
  <si>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</si>
  <si>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</si>
  <si>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</si>
  <si>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</si>
  <si>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</si>
  <si>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</si>
  <si>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</si>
  <si>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</si>
  <si>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</si>
  <si>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</si>
  <si>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</si>
  <si>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</si>
  <si>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</si>
  <si>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</si>
  <si>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</si>
  <si>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</si>
  <si>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</si>
  <si>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</si>
  <si>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</si>
  <si>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</si>
  <si>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</si>
  <si>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</si>
  <si>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</si>
  <si>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</si>
  <si>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</si>
  <si>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</si>
  <si>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</si>
  <si>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</si>
  <si>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</si>
  <si>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</si>
  <si>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</si>
  <si>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</si>
  <si>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</si>
  <si>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</si>
  <si>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</si>
  <si>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</si>
  <si>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</si>
  <si>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</si>
  <si>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</si>
  <si>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</si>
  <si>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</si>
  <si>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</si>
  <si>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</si>
  <si>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</si>
  <si>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</si>
  <si>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</si>
  <si>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</si>
  <si>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</si>
  <si>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</si>
  <si>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</si>
  <si>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</si>
  <si>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</si>
  <si>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</si>
  <si>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</si>
  <si>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</si>
  <si>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</si>
  <si>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</si>
  <si>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</si>
  <si>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</si>
  <si>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</si>
  <si>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</si>
  <si>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</si>
  <si>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</si>
  <si>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</si>
  <si>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</si>
  <si>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</si>
  <si>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</si>
  <si>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</si>
  <si>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</si>
  <si>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</si>
  <si>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</si>
  <si>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</si>
  <si>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</si>
  <si>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</si>
  <si>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</si>
  <si>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</si>
  <si>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</si>
  <si>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</si>
  <si>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</si>
  <si>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</si>
  <si>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</si>
  <si>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</si>
  <si>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</si>
  <si>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</si>
  <si>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</si>
  <si>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</si>
  <si>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</si>
  <si>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</si>
  <si>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</si>
  <si>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</si>
  <si>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</si>
  <si>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</si>
  <si>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</si>
  <si>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</si>
  <si>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</si>
  <si>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</si>
  <si>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</si>
  <si>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</si>
  <si>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</si>
  <si>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</si>
  <si>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</si>
  <si>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</si>
  <si>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</si>
  <si>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</si>
  <si>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</si>
  <si>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</si>
  <si>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</si>
  <si>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</si>
  <si>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</si>
  <si>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</si>
  <si>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</si>
  <si>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</si>
  <si>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</si>
  <si>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</si>
  <si>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</si>
  <si>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</si>
  <si>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</si>
  <si>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</si>
  <si>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</si>
  <si>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</si>
  <si>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</si>
  <si>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</si>
  <si>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</si>
  <si>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</si>
  <si>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</si>
  <si>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</si>
  <si>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</si>
  <si>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</si>
  <si>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</si>
  <si>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</si>
  <si>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</si>
  <si>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</si>
  <si>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</si>
  <si>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</si>
  <si>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</si>
  <si>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</si>
  <si>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</si>
  <si>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</si>
  <si>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</si>
  <si>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</si>
  <si>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</si>
  <si>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</si>
  <si>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</si>
  <si>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</si>
  <si>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</si>
  <si>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</si>
  <si>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</si>
  <si>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</si>
  <si>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</si>
  <si>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</si>
  <si>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</si>
  <si>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</si>
  <si>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</si>
  <si>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</si>
  <si>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</si>
  <si>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</si>
  <si>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</si>
  <si>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</si>
  <si>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</si>
  <si>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</si>
  <si>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</si>
  <si>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</si>
  <si>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</si>
  <si>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</si>
  <si>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</si>
  <si>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</si>
  <si>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</si>
  <si>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</si>
  <si>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</si>
  <si>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</si>
  <si>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</si>
  <si>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</si>
  <si>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</si>
  <si>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</si>
  <si>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</si>
  <si>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</si>
  <si>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</si>
  <si>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</si>
  <si>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</si>
  <si>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</si>
  <si>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</si>
  <si>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</si>
  <si>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</si>
  <si>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</si>
  <si>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</si>
  <si>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</si>
  <si>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</si>
  <si>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</si>
  <si>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</si>
  <si>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</si>
  <si>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</si>
  <si>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</si>
  <si>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</si>
  <si>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</si>
  <si>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</si>
  <si>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</si>
  <si>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</si>
  <si>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</si>
  <si>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</si>
  <si>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</si>
  <si>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</si>
  <si>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</si>
  <si>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</si>
  <si>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</si>
  <si>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</si>
  <si>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</si>
  <si>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</si>
  <si>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</si>
  <si>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</si>
  <si>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</si>
  <si>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</si>
  <si>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</si>
  <si>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</si>
  <si>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</si>
  <si>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</si>
  <si>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</si>
  <si>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</si>
  <si>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</si>
  <si>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</si>
  <si>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</si>
  <si>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</si>
  <si>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</si>
  <si>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</si>
  <si>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</si>
  <si>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</si>
  <si>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</si>
  <si>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</si>
  <si>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</si>
  <si>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</si>
  <si>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</si>
  <si>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</si>
  <si>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</si>
  <si>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</si>
  <si>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</si>
  <si>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</si>
  <si>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</si>
  <si>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</si>
  <si>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</si>
  <si>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</si>
  <si>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</si>
  <si>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</si>
  <si>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</si>
  <si>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</si>
  <si>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</si>
  <si>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</si>
  <si>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</si>
  <si>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</si>
  <si>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</si>
  <si>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</si>
  <si>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</si>
  <si>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</si>
  <si>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</si>
  <si>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</si>
  <si>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</si>
  <si>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</si>
  <si>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</si>
  <si>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</si>
  <si>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</si>
  <si>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</si>
  <si>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</si>
  <si>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</si>
  <si>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</si>
  <si>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</si>
  <si>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</si>
  <si>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</si>
  <si>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</si>
  <si>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</si>
  <si>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</si>
  <si>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</si>
  <si>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</si>
  <si>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</si>
  <si>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</si>
  <si>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</si>
  <si>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</si>
  <si>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</si>
  <si>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</si>
  <si>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</si>
  <si>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</si>
  <si>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</si>
  <si>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</si>
  <si>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</si>
  <si>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</si>
  <si>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</si>
  <si>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</si>
  <si>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</si>
  <si>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</si>
  <si>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</si>
  <si>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</si>
  <si>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</si>
  <si>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</si>
  <si>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</si>
  <si>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</si>
  <si>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</si>
  <si>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</si>
  <si>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</si>
  <si>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</si>
  <si>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</si>
  <si>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</si>
  <si>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</si>
  <si>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</si>
  <si>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</si>
  <si>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</si>
  <si>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</si>
  <si>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</si>
  <si>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</si>
  <si>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</si>
  <si>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</si>
  <si>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</si>
  <si>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</si>
  <si>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</si>
  <si>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</si>
  <si>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</si>
  <si>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</si>
  <si>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</si>
  <si>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</si>
  <si>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</si>
  <si>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</si>
  <si>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</si>
  <si>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</si>
  <si>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</si>
  <si>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</si>
  <si>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</si>
  <si>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</si>
  <si>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</si>
  <si>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</si>
  <si>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</si>
  <si>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</si>
  <si>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</si>
  <si>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</si>
  <si>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</si>
  <si>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</si>
  <si>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</si>
  <si>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</si>
  <si>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</si>
  <si>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</si>
  <si>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</si>
  <si>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</si>
  <si>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</si>
  <si>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</si>
  <si>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</si>
  <si>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</si>
  <si>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</si>
  <si>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</si>
  <si>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</si>
  <si>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</si>
  <si>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</si>
  <si>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</si>
  <si>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</si>
  <si>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</si>
  <si>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</si>
  <si>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</si>
  <si>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</si>
  <si>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</si>
  <si>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</si>
  <si>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</si>
  <si>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</si>
  <si>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</si>
  <si>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</si>
  <si>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</si>
  <si>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</si>
  <si>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</si>
  <si>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</si>
  <si>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</si>
  <si>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</si>
  <si>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</si>
  <si>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</si>
  <si>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</si>
  <si>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</si>
  <si>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</si>
  <si>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</si>
  <si>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</si>
  <si>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</si>
  <si>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</si>
  <si>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</si>
  <si>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</si>
  <si>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</si>
  <si>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</si>
  <si>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</si>
  <si>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</si>
  <si>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</si>
  <si>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</si>
  <si>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</si>
  <si>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</si>
  <si>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</si>
  <si>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</si>
  <si>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</si>
  <si>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</si>
  <si>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</si>
  <si>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</si>
  <si>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</si>
  <si>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</si>
  <si>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</si>
  <si>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</si>
  <si>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</si>
  <si>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</si>
  <si>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</si>
  <si>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</si>
  <si>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</si>
  <si>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</si>
  <si>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</si>
  <si>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</si>
  <si>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</si>
  <si>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</si>
  <si>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</si>
  <si>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</si>
  <si>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</si>
  <si>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</si>
  <si>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</si>
  <si>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</si>
  <si>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</si>
  <si>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</si>
  <si>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</si>
  <si>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</si>
  <si>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</si>
  <si>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</si>
  <si>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</si>
  <si>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</si>
  <si>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</si>
  <si>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</si>
  <si>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</si>
  <si>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</si>
  <si>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</si>
  <si>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</si>
  <si>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</si>
  <si>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</si>
  <si>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</si>
  <si>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</si>
  <si>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</si>
  <si>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</si>
  <si>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</si>
  <si>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</si>
  <si>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</si>
  <si>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</si>
  <si>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</si>
  <si>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</si>
  <si>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</si>
  <si>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</si>
  <si>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</si>
  <si>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</si>
  <si>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</si>
  <si>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</si>
  <si>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</si>
  <si>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</si>
  <si>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</si>
  <si>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</si>
  <si>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</si>
  <si>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</si>
  <si>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</si>
  <si>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</si>
  <si>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</si>
  <si>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</si>
  <si>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</si>
  <si>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</si>
  <si>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</si>
  <si>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</si>
  <si>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</si>
  <si>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</si>
  <si>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</si>
  <si>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</si>
  <si>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</si>
  <si>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</si>
  <si>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</si>
  <si>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</si>
  <si>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</si>
  <si>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</si>
  <si>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</si>
  <si>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</si>
  <si>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</si>
  <si>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</si>
  <si>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</si>
  <si>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</si>
  <si>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</si>
  <si>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</si>
  <si>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</si>
  <si>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</si>
  <si>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</si>
  <si>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</si>
  <si>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</si>
  <si>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</si>
  <si>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</si>
  <si>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</si>
  <si>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</si>
  <si>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</si>
  <si>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</si>
  <si>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</si>
  <si>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</si>
  <si>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</si>
  <si>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</si>
  <si>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</si>
  <si>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</si>
  <si>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</si>
  <si>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</si>
  <si>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</si>
  <si>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</si>
  <si>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</si>
  <si>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</si>
  <si>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</si>
  <si>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</si>
  <si>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</si>
  <si>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</si>
  <si>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</si>
  <si>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</si>
  <si>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</si>
  <si>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</si>
  <si>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</si>
  <si>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</si>
  <si>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</si>
  <si>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</si>
  <si>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</si>
  <si>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</si>
  <si>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</si>
  <si>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</si>
  <si>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</si>
  <si>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</si>
  <si>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</si>
  <si>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</si>
  <si>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</si>
  <si>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</si>
  <si>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</si>
  <si>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</si>
  <si>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</si>
  <si>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</si>
  <si>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</si>
  <si>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</si>
  <si>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</si>
  <si>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</si>
  <si>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</si>
  <si>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</si>
  <si>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</si>
  <si>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</si>
  <si>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</si>
  <si>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</si>
  <si>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</si>
  <si>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</si>
  <si>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</si>
  <si>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</si>
  <si>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</si>
  <si>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</si>
  <si>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</si>
  <si>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</si>
  <si>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</si>
  <si>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</si>
  <si>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</si>
  <si>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</si>
  <si>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</si>
  <si>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</si>
  <si>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</si>
  <si>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</si>
  <si>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</si>
  <si>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</si>
  <si>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</si>
  <si>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</si>
  <si>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</si>
  <si>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</si>
  <si>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</si>
  <si>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</si>
  <si>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</si>
  <si>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</si>
  <si>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</si>
  <si>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</si>
  <si>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</si>
  <si>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</si>
  <si>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</si>
  <si>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</si>
  <si>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</si>
  <si>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</si>
  <si>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</si>
  <si>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</si>
  <si>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</si>
  <si>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</si>
  <si>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</si>
  <si>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</si>
  <si>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</si>
  <si>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</si>
  <si>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</si>
  <si>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</si>
  <si>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</si>
  <si>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</si>
  <si>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</si>
  <si>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</si>
  <si>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</si>
  <si>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</si>
  <si>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</si>
  <si>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</si>
  <si>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</si>
  <si>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</si>
  <si>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</si>
  <si>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</si>
  <si>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</si>
  <si>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</si>
  <si>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</si>
  <si>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</si>
  <si>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</si>
  <si>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</si>
  <si>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</si>
  <si>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</si>
  <si>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</si>
  <si>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</si>
  <si>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</si>
  <si>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</si>
  <si>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</si>
  <si>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</si>
  <si>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</si>
  <si>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</si>
  <si>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</si>
  <si>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</si>
  <si>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</si>
  <si>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</si>
  <si>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</si>
  <si>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</si>
  <si>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</si>
  <si>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</si>
  <si>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</si>
  <si>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</si>
  <si>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</si>
  <si>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</si>
  <si>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</si>
  <si>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</si>
  <si>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</si>
  <si>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</si>
  <si>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</si>
  <si>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</si>
  <si>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</si>
  <si>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</si>
  <si>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</si>
  <si>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</si>
  <si>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</si>
  <si>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</si>
  <si>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</si>
  <si>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</si>
  <si>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</si>
  <si>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</si>
  <si>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</si>
  <si>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</si>
  <si>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</si>
  <si>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</si>
  <si>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</si>
  <si>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</si>
  <si>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</si>
  <si>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</si>
  <si>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</si>
  <si>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</si>
  <si>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</si>
  <si>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</si>
  <si>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</si>
  <si>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</si>
  <si>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</si>
  <si>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</si>
  <si>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</si>
  <si>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</si>
  <si>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</si>
  <si>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</si>
  <si>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</si>
  <si>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</si>
  <si>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</si>
  <si>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</si>
  <si>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</si>
  <si>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</si>
  <si>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</si>
  <si>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</si>
  <si>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</si>
  <si>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</si>
  <si>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</si>
  <si>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</si>
  <si>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</si>
  <si>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</si>
  <si>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</si>
  <si>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</si>
  <si>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</si>
  <si>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</si>
  <si>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</si>
  <si>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</si>
  <si>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</si>
  <si>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</si>
  <si>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</si>
  <si>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</si>
  <si>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</si>
  <si>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</si>
  <si>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</si>
  <si>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</si>
  <si>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</si>
  <si>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</si>
  <si>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</si>
  <si>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</si>
  <si>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</si>
  <si>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</si>
  <si>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</si>
  <si>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</si>
  <si>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</si>
  <si>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</si>
  <si>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</si>
  <si>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</si>
  <si>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</si>
  <si>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</si>
  <si>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</si>
  <si>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</si>
  <si>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</si>
  <si>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</si>
  <si>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</si>
  <si>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</si>
  <si>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</si>
  <si>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</si>
  <si>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</si>
  <si>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</si>
  <si>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</si>
  <si>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</si>
  <si>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</si>
  <si>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</si>
  <si>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</si>
  <si>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</si>
  <si>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</si>
  <si>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</si>
  <si>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</si>
  <si>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</si>
  <si>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</si>
  <si>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</si>
  <si>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</si>
  <si>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</si>
  <si>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</si>
  <si>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</si>
  <si>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</si>
  <si>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</si>
  <si>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</si>
  <si>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</si>
  <si>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</si>
  <si>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</si>
  <si>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</si>
  <si>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</si>
  <si>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</si>
  <si>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</si>
  <si>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</si>
  <si>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</si>
  <si>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</si>
  <si>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</si>
  <si>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</si>
  <si>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</si>
  <si>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</si>
  <si>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</si>
  <si>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</si>
  <si>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</si>
  <si>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</si>
  <si>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</si>
  <si>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</si>
  <si>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</si>
  <si>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</si>
  <si>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</si>
  <si>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</si>
  <si>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</si>
  <si>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</si>
  <si>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</si>
  <si>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</si>
  <si>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</si>
  <si>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</si>
  <si>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</si>
  <si>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</si>
  <si>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</si>
  <si>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</si>
  <si>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</si>
  <si>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</si>
  <si>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</si>
  <si>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</si>
  <si>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</si>
  <si>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</si>
  <si>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</si>
  <si>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</si>
  <si>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</si>
  <si>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</si>
  <si>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</si>
  <si>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</si>
  <si>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</si>
  <si>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</si>
  <si>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</si>
  <si>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</si>
  <si>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</si>
  <si>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</si>
  <si>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</si>
  <si>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</si>
  <si>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</si>
  <si>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</si>
  <si>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</si>
  <si>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</si>
  <si>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</si>
  <si>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</si>
  <si>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</si>
  <si>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</si>
  <si>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</si>
  <si>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</si>
  <si>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</si>
  <si>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</si>
  <si>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</si>
  <si>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</si>
  <si>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</si>
  <si>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</si>
  <si>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</si>
  <si>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</si>
  <si>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</si>
  <si>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</si>
  <si>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</si>
  <si>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</si>
  <si>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</si>
  <si>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</si>
  <si>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</si>
  <si>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</si>
  <si>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</si>
  <si>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</si>
  <si>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</si>
  <si>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</si>
  <si>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</si>
  <si>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</si>
  <si>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</si>
  <si>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</si>
  <si>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</si>
  <si>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</si>
  <si>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</si>
  <si>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</si>
  <si>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</si>
  <si>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</si>
  <si>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</si>
  <si>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</si>
  <si>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</si>
  <si>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</si>
  <si>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</si>
  <si>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</si>
  <si>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</si>
  <si>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</si>
  <si>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</si>
  <si>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</si>
  <si>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</si>
  <si>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</si>
  <si>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</si>
  <si>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</si>
  <si>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</si>
  <si>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</si>
  <si>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</si>
  <si>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</si>
  <si>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</si>
  <si>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</si>
  <si>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</si>
  <si>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</si>
  <si>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</si>
  <si>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</si>
  <si>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</si>
  <si>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</si>
  <si>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</si>
  <si>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</si>
  <si>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</si>
  <si>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</si>
  <si>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</si>
  <si>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</si>
  <si>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</si>
  <si>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</si>
  <si>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</si>
  <si>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</si>
  <si>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</si>
  <si>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</si>
  <si>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</si>
  <si>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</si>
  <si>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</si>
  <si>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</si>
  <si>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</si>
  <si>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</si>
  <si>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</si>
  <si>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</si>
  <si>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</si>
  <si>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</si>
  <si>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</si>
  <si>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</si>
  <si>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</si>
  <si>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</si>
  <si>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</si>
  <si>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</si>
  <si>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</si>
  <si>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</si>
  <si>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</si>
  <si>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</si>
  <si>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</si>
  <si>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</si>
  <si>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</si>
  <si>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</si>
  <si>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</si>
  <si>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</si>
  <si>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</si>
  <si>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</si>
  <si>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</si>
  <si>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</si>
  <si>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</si>
  <si>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</si>
  <si>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</si>
  <si>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</si>
  <si>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</si>
  <si>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</si>
  <si>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</si>
  <si>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</si>
  <si>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</si>
  <si>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</si>
  <si>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</si>
  <si>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</si>
  <si>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</si>
  <si>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</si>
  <si>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</si>
  <si>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</si>
  <si>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</si>
  <si>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</si>
  <si>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</si>
  <si>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</si>
  <si>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</si>
  <si>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</si>
  <si>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</si>
  <si>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</si>
  <si>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</si>
  <si>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</si>
  <si>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</si>
  <si>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</si>
  <si>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</si>
  <si>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</si>
  <si>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</si>
  <si>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</si>
  <si>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</si>
  <si>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</si>
  <si>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</si>
  <si>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</si>
  <si>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</si>
  <si>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</si>
  <si>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</si>
  <si>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</si>
  <si>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</si>
  <si>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</si>
  <si>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</si>
  <si>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</si>
  <si>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</si>
  <si>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</si>
  <si>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</si>
  <si>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</si>
  <si>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</si>
  <si>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</si>
  <si>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</si>
  <si>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</si>
  <si>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</si>
  <si>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</si>
  <si>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</si>
  <si>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</si>
  <si>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</si>
  <si>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</si>
  <si>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</si>
  <si>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</si>
  <si>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</si>
  <si>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</si>
  <si>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</si>
  <si>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</si>
  <si>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</si>
  <si>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</si>
  <si>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</si>
  <si>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</si>
  <si>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</si>
  <si>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</si>
  <si>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</si>
  <si>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</si>
  <si>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</si>
  <si>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</si>
  <si>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</si>
  <si>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</si>
  <si>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</si>
  <si>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</si>
  <si>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</si>
  <si>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</si>
  <si>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</si>
  <si>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</si>
  <si>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</si>
  <si>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</si>
  <si>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</si>
  <si>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</si>
  <si>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</si>
  <si>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</si>
  <si>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</si>
  <si>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</si>
  <si>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</si>
  <si>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</si>
  <si>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</si>
  <si>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</si>
  <si>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</si>
  <si>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</si>
  <si>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</si>
  <si>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</si>
  <si>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</si>
  <si>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</si>
  <si>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</si>
  <si>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</si>
  <si>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</si>
  <si>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</si>
  <si>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</si>
  <si>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</si>
  <si>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</si>
  <si>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</si>
  <si>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</si>
  <si>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</si>
  <si>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</si>
  <si>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</si>
  <si>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</si>
  <si>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</si>
  <si>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</si>
  <si>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</si>
  <si>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</si>
  <si>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</si>
  <si>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</si>
  <si>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</si>
  <si>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</si>
  <si>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</si>
  <si>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</si>
  <si>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</si>
  <si>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</si>
  <si>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</si>
  <si>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</si>
  <si>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</si>
  <si>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</si>
  <si>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</si>
  <si>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</si>
  <si>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</si>
  <si>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</si>
  <si>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</si>
  <si>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</si>
  <si>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</si>
  <si>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</si>
  <si>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</si>
  <si>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</si>
  <si>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</si>
  <si>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</si>
  <si>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</si>
  <si>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</si>
  <si>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</si>
  <si>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</si>
  <si>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</si>
  <si>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</si>
  <si>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</si>
  <si>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</si>
  <si>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</si>
  <si>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</si>
  <si>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</si>
  <si>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</si>
  <si>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</si>
  <si>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</si>
  <si>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</si>
  <si>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</si>
  <si>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</si>
  <si>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</si>
  <si>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</si>
  <si>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</si>
  <si>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</si>
  <si>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</si>
  <si>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</si>
  <si>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</si>
  <si>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</si>
  <si>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</si>
  <si>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</si>
  <si>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</si>
  <si>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</si>
  <si>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</si>
  <si>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</si>
  <si>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</si>
  <si>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</si>
  <si>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</si>
  <si>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</si>
  <si>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</si>
  <si>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</si>
  <si>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</si>
  <si>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</si>
  <si>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</si>
  <si>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</si>
  <si>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</si>
  <si>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</si>
  <si>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</si>
  <si>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</si>
  <si>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</si>
  <si>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</si>
  <si>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</si>
  <si>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</si>
  <si>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</si>
  <si>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</si>
  <si>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</si>
  <si>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</si>
  <si>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</si>
  <si>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</si>
  <si>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</si>
  <si>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</si>
  <si>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</si>
  <si>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</si>
  <si>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</si>
  <si>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</si>
  <si>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</si>
  <si>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</si>
  <si>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</si>
  <si>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</si>
  <si>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</si>
  <si>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</si>
  <si>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</si>
  <si>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</si>
  <si>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</si>
  <si>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</si>
  <si>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</si>
  <si>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</si>
  <si>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</si>
  <si>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</si>
  <si>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</si>
  <si>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</si>
  <si>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</si>
  <si>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</si>
  <si>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</si>
  <si>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</si>
  <si>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</si>
  <si>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</si>
  <si>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</si>
  <si>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</si>
  <si>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</si>
  <si>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</si>
  <si>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</si>
  <si>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</si>
  <si>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</si>
  <si>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</si>
  <si>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</si>
  <si>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</si>
  <si>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</si>
  <si>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</si>
  <si>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</si>
  <si>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</si>
  <si>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</si>
  <si>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</si>
  <si>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</si>
  <si>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</si>
  <si>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</si>
  <si>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</si>
  <si>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</si>
  <si>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</si>
  <si>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</si>
  <si>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</si>
  <si>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</si>
  <si>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</si>
  <si>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</si>
  <si>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</si>
  <si>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</si>
  <si>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</si>
  <si>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</si>
  <si>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</si>
  <si>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</si>
  <si>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</si>
  <si>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</si>
  <si>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</si>
  <si>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</si>
  <si>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</si>
  <si>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</si>
  <si>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</si>
  <si>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</si>
  <si>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</si>
  <si>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</si>
  <si>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</si>
  <si>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</si>
  <si>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</si>
  <si>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</si>
  <si>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</si>
  <si>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</si>
  <si>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</si>
  <si>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</si>
  <si>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</si>
  <si>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</si>
  <si>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</si>
  <si>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</si>
  <si>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</si>
  <si>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</si>
  <si>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</si>
  <si>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</si>
  <si>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</si>
  <si>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</si>
  <si>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</si>
  <si>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</si>
  <si>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</si>
  <si>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</si>
  <si>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</si>
  <si>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</si>
  <si>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</si>
  <si>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</si>
  <si>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</si>
  <si>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</si>
  <si>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</si>
  <si>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</si>
  <si>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</si>
  <si>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</si>
  <si>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</si>
  <si>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</si>
  <si>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</si>
  <si>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</si>
  <si>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</si>
  <si>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</si>
  <si>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</si>
  <si>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</si>
  <si>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</si>
  <si>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</si>
  <si>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</si>
  <si>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</si>
  <si>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</si>
  <si>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</si>
  <si>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</si>
  <si>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</si>
  <si>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</si>
  <si>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</si>
  <si>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</si>
  <si>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</si>
  <si>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</si>
  <si>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</si>
  <si>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</si>
  <si>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</si>
  <si>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</si>
  <si>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</si>
  <si>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</si>
  <si>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</si>
  <si>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</si>
  <si>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</si>
  <si>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</si>
  <si>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</si>
  <si>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</si>
  <si>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</si>
  <si>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</si>
  <si>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</si>
  <si>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</si>
  <si>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</si>
  <si>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</si>
  <si>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</si>
  <si>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</si>
  <si>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</si>
  <si>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</si>
  <si>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</si>
  <si>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</si>
  <si>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</si>
  <si>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</si>
  <si>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</si>
  <si>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</si>
  <si>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</si>
  <si>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</si>
  <si>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</si>
  <si>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</si>
  <si>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</si>
  <si>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</si>
  <si>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</si>
  <si>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</si>
  <si>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</si>
  <si>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</si>
  <si>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</si>
  <si>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</si>
  <si>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</si>
  <si>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</si>
  <si>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</si>
  <si>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</si>
  <si>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</si>
  <si>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</si>
  <si>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</si>
  <si>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</si>
  <si>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</si>
  <si>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</si>
  <si>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</si>
  <si>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</si>
  <si>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</si>
  <si>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</si>
  <si>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</si>
  <si>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</si>
  <si>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</si>
  <si>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</si>
  <si>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</si>
  <si>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</si>
  <si>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</si>
  <si>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</si>
  <si>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</si>
  <si>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</si>
  <si>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</si>
  <si>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</si>
  <si>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</si>
  <si>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</si>
  <si>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</si>
  <si>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</si>
  <si>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</si>
  <si>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</si>
  <si>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</si>
  <si>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</si>
  <si>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</si>
  <si>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</si>
  <si>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</si>
  <si>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</si>
  <si>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</si>
  <si>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</si>
  <si>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</si>
  <si>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</si>
  <si>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</si>
  <si>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</si>
  <si>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</si>
  <si>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</si>
  <si>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</si>
  <si>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</si>
  <si>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</si>
  <si>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</si>
  <si>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</si>
  <si>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</si>
  <si>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</si>
  <si>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</si>
  <si>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</si>
  <si>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</si>
  <si>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</si>
  <si>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</si>
  <si>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</si>
  <si>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</si>
  <si>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</si>
  <si>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</si>
  <si>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</si>
  <si>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</si>
  <si>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</si>
  <si>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</si>
  <si>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</si>
  <si>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</si>
  <si>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</si>
  <si>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</si>
  <si>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</si>
  <si>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</si>
  <si>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</si>
  <si>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</si>
  <si>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</si>
  <si>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</si>
  <si>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</si>
  <si>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</si>
  <si>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</si>
  <si>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</si>
  <si>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</si>
  <si>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</si>
  <si>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</si>
  <si>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</si>
  <si>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</si>
  <si>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</si>
  <si>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</si>
  <si>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</si>
  <si>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</si>
  <si>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</si>
  <si>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</si>
  <si>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</si>
  <si>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</si>
  <si>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</si>
  <si>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</si>
  <si>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</si>
  <si>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</si>
  <si>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</si>
  <si>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</si>
  <si>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</si>
  <si>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</si>
  <si>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</si>
  <si>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</si>
  <si>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</si>
  <si>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</si>
  <si>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</si>
  <si>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</si>
  <si>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</si>
  <si>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</si>
  <si>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</si>
  <si>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</si>
  <si>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</si>
  <si>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</si>
  <si>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</si>
  <si>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</si>
  <si>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</si>
  <si>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</si>
  <si>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</si>
  <si>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</si>
  <si>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</si>
  <si>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</si>
  <si>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</si>
  <si>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</si>
  <si>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</si>
  <si>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</si>
  <si>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</si>
  <si>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</si>
  <si>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</si>
  <si>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</si>
  <si>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</si>
  <si>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</si>
  <si>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</si>
  <si>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</si>
  <si>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</si>
  <si>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</si>
  <si>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</si>
  <si>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</si>
  <si>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</si>
  <si>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</si>
  <si>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</si>
  <si>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</si>
  <si>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</si>
  <si>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</si>
  <si>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</si>
  <si>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</si>
  <si>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</si>
  <si>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</si>
  <si>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</si>
  <si>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</si>
  <si>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</si>
  <si>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</si>
  <si>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</si>
  <si>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</si>
  <si>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</si>
  <si>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</si>
  <si>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</si>
  <si>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</si>
  <si>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</si>
  <si>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</si>
  <si>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</si>
  <si>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</si>
  <si>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</si>
  <si>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</si>
  <si>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</si>
  <si>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</si>
  <si>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</si>
  <si>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</si>
  <si>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</si>
  <si>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</si>
  <si>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</si>
  <si>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</si>
  <si>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</si>
  <si>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</si>
  <si>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</si>
  <si>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</si>
  <si>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</si>
  <si>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</si>
  <si>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</si>
  <si>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</si>
  <si>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</si>
  <si>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</si>
  <si>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</si>
  <si>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</si>
  <si>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</si>
  <si>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</si>
  <si>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</si>
  <si>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</si>
  <si>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</si>
  <si>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</si>
  <si>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</si>
  <si>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</si>
  <si>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</si>
  <si>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</si>
  <si>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</si>
  <si>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</si>
  <si>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</si>
  <si>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</si>
  <si>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</si>
  <si>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</si>
  <si>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</si>
  <si>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</si>
  <si>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</si>
  <si>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</si>
  <si>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</si>
  <si>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</si>
  <si>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</si>
  <si>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</si>
  <si>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</si>
  <si>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</si>
  <si>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</si>
  <si>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</si>
  <si>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</si>
  <si>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</si>
  <si>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</si>
  <si>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</si>
  <si>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</si>
  <si>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</si>
  <si>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</si>
  <si>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</si>
  <si>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</si>
  <si>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</si>
  <si>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</si>
  <si>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</si>
  <si>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</si>
  <si>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</si>
  <si>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</si>
  <si>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</si>
  <si>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</si>
  <si>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</si>
  <si>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</si>
  <si>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</si>
  <si>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</si>
  <si>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</si>
  <si>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</si>
  <si>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</si>
  <si>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</si>
  <si>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</si>
  <si>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</si>
  <si>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</si>
  <si>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</si>
  <si>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</si>
  <si>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</si>
  <si>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</si>
  <si>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</si>
  <si>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</si>
  <si>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</si>
  <si>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</si>
  <si>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</si>
  <si>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</si>
  <si>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</si>
  <si>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</si>
  <si>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</si>
  <si>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</si>
  <si>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</si>
  <si>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</si>
  <si>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</si>
  <si>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</si>
  <si>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</si>
  <si>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</si>
  <si>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</si>
  <si>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</si>
  <si>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</si>
  <si>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</si>
  <si>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</si>
  <si>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</si>
  <si>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</si>
  <si>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</si>
  <si>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</si>
  <si>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</si>
  <si>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</si>
  <si>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</si>
  <si>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</si>
  <si>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</si>
  <si>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</si>
  <si>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</si>
  <si>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</si>
  <si>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</si>
  <si>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</si>
  <si>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</si>
  <si>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</si>
  <si>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</si>
  <si>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</si>
  <si>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</si>
  <si>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</si>
  <si>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</si>
  <si>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</si>
  <si>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</si>
  <si>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</si>
  <si>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</si>
  <si>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</si>
  <si>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</si>
  <si>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</si>
  <si>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</si>
  <si>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</si>
  <si>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</si>
  <si>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</si>
  <si>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</si>
  <si>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</si>
  <si>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</si>
  <si>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</si>
  <si>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</si>
  <si>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</si>
  <si>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</si>
  <si>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</si>
  <si>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</si>
  <si>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</si>
  <si>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</si>
  <si>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</si>
  <si>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</si>
  <si>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</si>
  <si>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</si>
  <si>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</si>
  <si>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</si>
  <si>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</si>
  <si>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</si>
  <si>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</si>
  <si>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</si>
  <si>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</si>
  <si>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</si>
  <si>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</si>
  <si>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</si>
  <si>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</si>
  <si>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</si>
  <si>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</si>
  <si>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</si>
  <si>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</si>
  <si>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</si>
  <si>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</si>
  <si>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</si>
  <si>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</si>
  <si>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</si>
  <si>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</si>
  <si>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</si>
  <si>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</si>
  <si>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</si>
  <si>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</si>
  <si>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</si>
  <si>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</si>
  <si>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</si>
  <si>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</si>
  <si>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</si>
  <si>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</si>
  <si>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</si>
  <si>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</si>
  <si>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</si>
  <si>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</si>
  <si>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</si>
  <si>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</si>
  <si>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</si>
  <si>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</si>
  <si>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</si>
  <si>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</si>
  <si>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</si>
  <si>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</si>
  <si>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</si>
  <si>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</si>
  <si>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</si>
  <si>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</si>
  <si>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</si>
  <si>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</si>
  <si>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</si>
  <si>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</si>
  <si>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</si>
  <si>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</si>
  <si>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</si>
  <si>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</si>
  <si>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</si>
  <si>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</si>
  <si>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</si>
  <si>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</si>
  <si>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</si>
  <si>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</si>
  <si>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</si>
  <si>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</si>
  <si>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</si>
  <si>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</si>
  <si>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</si>
  <si>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</si>
  <si>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</si>
  <si>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</si>
  <si>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</si>
  <si>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</si>
  <si>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</si>
  <si>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</si>
  <si>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</si>
  <si>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</si>
  <si>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</si>
  <si>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</si>
  <si>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</si>
  <si>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</si>
  <si>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</si>
  <si>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</si>
  <si>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</si>
  <si>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</si>
  <si>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</si>
  <si>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</si>
  <si>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</si>
  <si>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</si>
  <si>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</si>
  <si>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</si>
  <si>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</si>
  <si>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</si>
  <si>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</si>
  <si>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</si>
  <si>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</si>
  <si>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</si>
  <si>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</si>
  <si>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</si>
  <si>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</si>
  <si>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</si>
  <si>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</si>
  <si>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</si>
  <si>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</si>
  <si>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</si>
  <si>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</si>
  <si>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</si>
  <si>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</si>
  <si>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</si>
  <si>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</si>
  <si>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</si>
  <si>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</si>
  <si>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</si>
  <si>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</si>
  <si>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</si>
  <si>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</si>
  <si>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</si>
  <si>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</si>
  <si>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</si>
  <si>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</si>
  <si>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</si>
  <si>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</si>
  <si>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</si>
  <si>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</si>
  <si>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</si>
  <si>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</si>
  <si>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</si>
  <si>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</si>
  <si>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</si>
  <si>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</si>
  <si>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</si>
  <si>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</si>
  <si>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</si>
  <si>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</si>
  <si>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</si>
  <si>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</si>
  <si>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</si>
  <si>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</si>
  <si>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</si>
  <si>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</si>
  <si>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</si>
  <si>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</si>
  <si>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</si>
  <si>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</si>
  <si>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</si>
  <si>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</si>
  <si>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</si>
  <si>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</si>
  <si>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</si>
  <si>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</si>
  <si>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</si>
  <si>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</si>
  <si>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</si>
  <si>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</si>
  <si>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</si>
  <si>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</si>
  <si>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</si>
  <si>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</si>
  <si>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</si>
  <si>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</si>
  <si>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</si>
  <si>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</si>
  <si>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</si>
  <si>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</si>
  <si>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</si>
  <si>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</si>
  <si>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</si>
  <si>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</si>
  <si>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</si>
  <si>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</si>
  <si>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</si>
  <si>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</si>
  <si>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</si>
  <si>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</si>
  <si>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</si>
  <si>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</si>
  <si>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</si>
  <si>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</si>
  <si>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</si>
  <si>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</si>
  <si>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</si>
  <si>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</si>
  <si>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</si>
  <si>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</si>
  <si>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</si>
  <si>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</si>
  <si>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</si>
  <si>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</si>
  <si>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</si>
  <si>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</si>
  <si>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</si>
  <si>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</si>
  <si>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</si>
  <si>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</si>
  <si>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</si>
  <si>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</si>
  <si>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</si>
  <si>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</si>
  <si>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</si>
  <si>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</si>
  <si>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</si>
  <si>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</si>
  <si>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</si>
  <si>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</si>
  <si>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</si>
  <si>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</si>
  <si>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</si>
  <si>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</si>
  <si>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</si>
  <si>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</si>
  <si>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</si>
  <si>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</si>
  <si>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</si>
  <si>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</si>
  <si>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</si>
  <si>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</si>
  <si>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</si>
  <si>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</si>
  <si>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</si>
  <si>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</si>
  <si>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</si>
  <si>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</si>
  <si>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</si>
  <si>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</si>
  <si>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</si>
  <si>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</si>
  <si>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</si>
  <si>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</si>
  <si>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</si>
  <si>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</si>
  <si>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</si>
  <si>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</si>
  <si>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</si>
  <si>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</si>
  <si>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</si>
  <si>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</si>
  <si>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</si>
  <si>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</si>
  <si>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</si>
  <si>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</si>
  <si>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</si>
  <si>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</si>
  <si>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</si>
  <si>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</si>
  <si>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</si>
  <si>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</si>
  <si>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</si>
  <si>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</si>
  <si>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</si>
  <si>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</si>
  <si>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</si>
  <si>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</si>
  <si>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</si>
  <si>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</si>
  <si>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</si>
  <si>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Wabtec Corp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</si>
  <si>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</si>
  <si>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</si>
  <si>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</si>
  <si>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</si>
  <si>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</si>
  <si>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</si>
  <si>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</si>
  <si>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</si>
  <si>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</si>
  <si>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</si>
  <si>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</si>
  <si>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</si>
  <si>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</si>
  <si>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</si>
  <si>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</si>
  <si>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</si>
  <si>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</si>
  <si>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</si>
  <si>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</si>
  <si>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</si>
  <si>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</si>
  <si>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</si>
  <si>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</si>
  <si>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</si>
  <si>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</si>
  <si>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</si>
  <si>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</si>
  <si>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</si>
  <si>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</si>
  <si>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</si>
  <si>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</si>
  <si>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</si>
  <si>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</si>
  <si>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</si>
  <si>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</si>
  <si>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</si>
  <si>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</si>
  <si>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</si>
  <si>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</si>
  <si>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</si>
  <si>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</si>
  <si>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</si>
  <si>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</si>
  <si>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</si>
  <si>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</si>
  <si>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</si>
  <si>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</si>
  <si>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</si>
  <si>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</si>
  <si>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</si>
  <si>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</si>
  <si>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</si>
  <si>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</si>
  <si>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</si>
  <si>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</si>
  <si>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</si>
  <si>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</si>
  <si>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</si>
  <si>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</si>
  <si>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</si>
  <si>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</si>
  <si>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</si>
  <si>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</si>
  <si>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</si>
  <si>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</si>
  <si>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</si>
  <si>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</si>
  <si>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</si>
  <si>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</si>
  <si>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</si>
  <si>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</si>
  <si>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</si>
  <si>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</si>
  <si>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</si>
  <si>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</si>
  <si>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</si>
  <si>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</si>
  <si>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</si>
  <si>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</si>
  <si>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</si>
  <si>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</si>
  <si>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</si>
  <si>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</si>
  <si>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</si>
  <si>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</si>
  <si>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</si>
  <si>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</si>
  <si>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</si>
  <si>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</si>
  <si>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</si>
  <si>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</si>
  <si>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</si>
  <si>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</si>
  <si>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</si>
  <si>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</si>
  <si>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</si>
  <si>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</si>
  <si>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</si>
  <si>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</si>
  <si>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</si>
  <si>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</si>
  <si>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</si>
  <si>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</si>
  <si>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</si>
  <si>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</si>
  <si>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</si>
  <si>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</si>
  <si>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</si>
  <si>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</si>
  <si>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</si>
  <si>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</si>
  <si>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</si>
  <si>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</si>
  <si>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</si>
  <si>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</si>
  <si>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</si>
  <si>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</si>
  <si>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</si>
  <si>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</si>
  <si>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</si>
  <si>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</si>
  <si>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</si>
  <si>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</si>
  <si>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</si>
  <si>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</si>
  <si>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</si>
  <si>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</si>
  <si>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</si>
  <si>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</si>
  <si>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</si>
  <si>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</si>
  <si>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</si>
  <si>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</si>
  <si>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</si>
  <si>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</si>
  <si>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</si>
  <si>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</si>
  <si>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</si>
  <si>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</si>
  <si>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</si>
  <si>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</si>
  <si>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</si>
  <si>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</si>
  <si>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</si>
  <si>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</si>
  <si>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</si>
  <si>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</si>
  <si>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</si>
  <si>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</si>
  <si>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</si>
  <si>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</si>
  <si>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</si>
  <si>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</si>
  <si>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</si>
  <si>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</si>
  <si>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</si>
  <si>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</si>
  <si>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</si>
  <si>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</si>
  <si>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</si>
  <si>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</si>
  <si>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</si>
  <si>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</si>
  <si>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</si>
  <si>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</si>
  <si>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</si>
  <si>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</si>
  <si>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</si>
  <si>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</si>
  <si>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</si>
  <si>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</si>
  <si>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</si>
  <si>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</si>
  <si>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</si>
  <si>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</si>
  <si>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</si>
  <si>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</si>
  <si>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</si>
  <si>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</si>
  <si>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</si>
  <si>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</si>
  <si>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</si>
  <si>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</si>
  <si>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</si>
  <si>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</si>
  <si>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</si>
  <si>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</si>
  <si>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</si>
  <si>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</si>
  <si>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</si>
  <si>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</si>
  <si>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</si>
  <si>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</si>
  <si>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</si>
  <si>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</si>
  <si>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</si>
  <si>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</si>
  <si>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</si>
  <si>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</si>
  <si>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</si>
  <si>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</si>
  <si>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</si>
  <si>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</si>
  <si>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</si>
  <si>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</si>
  <si>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</si>
  <si>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</si>
  <si>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</si>
  <si>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</si>
  <si>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</si>
  <si>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</si>
  <si>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</si>
  <si>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</si>
  <si>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</si>
  <si>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</si>
  <si>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</si>
  <si>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</si>
  <si>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</si>
  <si>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</si>
  <si>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</si>
  <si>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</si>
  <si>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</si>
  <si>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</si>
  <si>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</si>
  <si>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</si>
  <si>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</si>
  <si>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</si>
  <si>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</si>
  <si>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</si>
  <si>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</si>
  <si>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</si>
  <si>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</si>
  <si>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</si>
  <si>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</si>
  <si>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Income Fund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</si>
  <si>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</si>
  <si>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</si>
  <si>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</si>
  <si>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</si>
  <si>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</si>
  <si>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</si>
  <si>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</si>
  <si>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</si>
  <si>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</si>
  <si>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</si>
  <si>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</si>
  <si>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</si>
  <si>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</si>
  <si>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</si>
  <si>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</si>
  <si>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</si>
  <si>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</si>
  <si>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</si>
  <si>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</si>
  <si>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</si>
  <si>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</si>
  <si>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</si>
  <si>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</si>
  <si>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</si>
  <si>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</si>
  <si>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</si>
  <si>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</si>
  <si>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</si>
  <si>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</si>
  <si>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</si>
  <si>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</si>
  <si>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</si>
  <si>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</si>
  <si>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</si>
  <si>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</si>
  <si>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</si>
  <si>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</si>
  <si>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</si>
  <si>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</si>
  <si>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</si>
  <si>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</si>
  <si>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</si>
  <si>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</si>
  <si>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</si>
  <si>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</si>
  <si>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</si>
  <si>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</si>
  <si>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</si>
  <si>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</si>
  <si>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</si>
  <si>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</si>
  <si>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</si>
  <si>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</si>
  <si>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Realty Inc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</si>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</sst>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5" t="s">
        <v>866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40"/>
      <c r="R1" s="41">
        <f ca="1">TODAY()</f>
        <v>43760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CCOLA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EREGL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Materials</v>
      </c>
      <c r="J4" s="55"/>
      <c r="K4" s="56" t="str">
        <f>IF(ISERROR((VLOOKUP(4,$AC$45:$AD$80,2,FALSE)))=TRUE," ",((VLOOKUP(4,$AC$45:$AD$80,2,FALSE))))</f>
        <v>FROTO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INDES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Information Technology</v>
      </c>
      <c r="P4" s="55"/>
      <c r="Q4" s="56" t="str">
        <f>IF(ISERROR((VLOOKUP(6,$AC$45:$AD$80,2,FALSE)))=TRUE," ",((VLOOKUP(6,$AC$45:$AD$80,2,FALSE))))</f>
        <v>ISCTR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Financials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31.94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42.279998779296875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32.373195927667098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6.19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7.440000057220459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20.193861990637462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6.5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10.332500457763672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58.961545504056502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60.2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70.599998474121094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17.275744973623077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6.95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10.114999771118164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45.539565052059913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6.01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6.880000114440918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14.475875448268184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1386.9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6.1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12.5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1248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10.3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7.4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3883.5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14.7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5.6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3606.1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8.6999999999999993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10.6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66.400000000000006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8.6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3.1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4728.6000000000004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6.2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4.5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SODA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Materials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6.13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7.3000001907348633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19.086463144125009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132.19999999999999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143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8.169440242057501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3.5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4.7984375953674316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37.098217010498047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4.51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6.3500003814697266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40.798234622388627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5.87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8.8900003433227539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51.448046734629528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12.34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16.600000381469727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34.521883156156633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3034.6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13.1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6.8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541.6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8.4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9.9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1261.8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9.4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7.4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1732.2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5.6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5.3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1002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5.8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4.5999999999999996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4634.3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9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8.5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TTKOM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Communication Services</v>
      </c>
      <c r="J14" s="77"/>
      <c r="K14" s="61" t="str">
        <f>IF(ISERROR((VLOOKUP(16,$AC$45:$AD$80,2,FALSE)))=TRUE," ",((VLOOKUP(16,$AC$45:$AD$80,2,FALSE))))</f>
        <v>TTRAK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Industrials</v>
      </c>
      <c r="M14" s="77"/>
      <c r="N14" s="61" t="str">
        <f>IF(ISERROR((VLOOKUP(17,$AC$45:$AD$80,2,FALSE)))=TRUE," ",((VLOOKUP(17,$AC$45:$AD$80,2,FALSE))))</f>
        <v>TUPRS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Energy</v>
      </c>
      <c r="P14" s="77"/>
      <c r="Q14" s="61" t="str">
        <f>IF(ISERROR((VLOOKUP(18,$AC$45:$AD$80,2,FALSE)))=TRUE," ",((VLOOKUP(18,$AC$45:$AD$80,2,FALSE))))</f>
        <v>YATAS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16.899999999999999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28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65.680473372781094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21.28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25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17.481203007518786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5.56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7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25.899280575539585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40.799999999999997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40.599998474121094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-0.49019981833064996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120.4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164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36.212624584717609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5.86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7.4000000953674316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26.27986510865923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1067.4000000000001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7.7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3.4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1816.3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8.1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7.8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3321.9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11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10.1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371.7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16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5146.8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15.6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11.8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149.9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5.0999999999999996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9.8000000000000007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3" t="s">
        <v>842</v>
      </c>
      <c r="C36" s="182"/>
      <c r="D36" s="182"/>
      <c r="E36" s="182"/>
      <c r="F36" s="182"/>
      <c r="G36" s="182"/>
      <c r="H36" s="183" t="s">
        <v>858</v>
      </c>
      <c r="I36" s="182"/>
      <c r="J36" s="182"/>
      <c r="K36" s="182"/>
      <c r="L36" s="182"/>
      <c r="M36" s="182"/>
      <c r="N36" s="182"/>
      <c r="O36" s="184"/>
      <c r="P36" s="183" t="s">
        <v>845</v>
      </c>
      <c r="Q36" s="182"/>
      <c r="R36" s="182"/>
      <c r="S36" s="184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3" t="s">
        <v>843</v>
      </c>
      <c r="C37" s="182"/>
      <c r="D37" s="182"/>
      <c r="E37" s="182" t="s">
        <v>844</v>
      </c>
      <c r="F37" s="182"/>
      <c r="G37" s="182"/>
      <c r="H37" s="183" t="s">
        <v>871</v>
      </c>
      <c r="I37" s="182"/>
      <c r="J37" s="182"/>
      <c r="K37" s="182"/>
      <c r="L37" s="182" t="s">
        <v>872</v>
      </c>
      <c r="M37" s="182"/>
      <c r="N37" s="182"/>
      <c r="O37" s="184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3">
        <v>15</v>
      </c>
      <c r="C38" s="182"/>
      <c r="D38" s="182"/>
      <c r="E38" s="182">
        <v>-15</v>
      </c>
      <c r="F38" s="182"/>
      <c r="G38" s="184"/>
      <c r="H38" s="183">
        <v>-30</v>
      </c>
      <c r="I38" s="182"/>
      <c r="J38" s="182"/>
      <c r="K38" s="86"/>
      <c r="L38" s="86"/>
      <c r="M38" s="182">
        <v>300</v>
      </c>
      <c r="N38" s="182"/>
      <c r="O38" s="92"/>
      <c r="P38" s="93">
        <v>2</v>
      </c>
      <c r="Q38" s="93">
        <v>50</v>
      </c>
      <c r="R38" s="183">
        <v>0</v>
      </c>
      <c r="S38" s="184"/>
      <c r="V38" s="46"/>
      <c r="W38" s="46"/>
      <c r="X38" s="46"/>
      <c r="Y38" s="46"/>
    </row>
    <row r="39" spans="1:67" ht="14.1" customHeight="1" x14ac:dyDescent="0.2">
      <c r="B39" s="183" t="s">
        <v>859</v>
      </c>
      <c r="C39" s="182"/>
      <c r="D39" s="182"/>
      <c r="E39" s="182"/>
      <c r="F39" s="182"/>
      <c r="G39" s="182"/>
      <c r="H39" s="187" t="s">
        <v>854</v>
      </c>
      <c r="I39" s="188"/>
      <c r="J39" s="188"/>
      <c r="K39" s="188"/>
      <c r="L39" s="188"/>
      <c r="M39" s="188"/>
      <c r="N39" s="188"/>
      <c r="O39" s="189"/>
      <c r="P39" s="183" t="s">
        <v>847</v>
      </c>
      <c r="Q39" s="182"/>
      <c r="R39" s="182"/>
      <c r="S39" s="184"/>
      <c r="V39" s="46"/>
      <c r="W39" s="46"/>
      <c r="X39" s="46"/>
      <c r="Y39" s="46"/>
      <c r="AD39" s="76" t="s">
        <v>157</v>
      </c>
      <c r="AE39" s="94">
        <f>MAX(AE$45:AE$80)</f>
        <v>15.56893687707641</v>
      </c>
      <c r="AF39" s="94">
        <f t="shared" ref="AF39:BO39" si="6">MAX(AF$45:AF$80)</f>
        <v>0.6568047337278109</v>
      </c>
      <c r="AG39" s="94">
        <f t="shared" si="6"/>
        <v>100</v>
      </c>
      <c r="AH39" s="94">
        <f t="shared" si="6"/>
        <v>57.3329901339537</v>
      </c>
      <c r="AI39" s="94">
        <f t="shared" si="6"/>
        <v>81.415832355791565</v>
      </c>
      <c r="AJ39" s="94">
        <f t="shared" si="6"/>
        <v>15.56893687707641</v>
      </c>
      <c r="AK39" s="94">
        <f t="shared" si="6"/>
        <v>99.921875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3" t="s">
        <v>871</v>
      </c>
      <c r="C40" s="182"/>
      <c r="D40" s="182"/>
      <c r="E40" s="182" t="s">
        <v>872</v>
      </c>
      <c r="F40" s="182"/>
      <c r="G40" s="182"/>
      <c r="H40" s="183" t="s">
        <v>855</v>
      </c>
      <c r="I40" s="182"/>
      <c r="J40" s="182"/>
      <c r="K40" s="182"/>
      <c r="L40" s="182" t="s">
        <v>856</v>
      </c>
      <c r="M40" s="182"/>
      <c r="N40" s="182"/>
      <c r="O40" s="184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5.1194539249146755</v>
      </c>
      <c r="AF40" s="95">
        <f t="shared" ref="AF40:BO40" si="7">MIN(AF$45:AF$80)</f>
        <v>-4.9019981833064996E-3</v>
      </c>
      <c r="AG40" s="95">
        <f t="shared" si="7"/>
        <v>23.076923076923077</v>
      </c>
      <c r="AH40" s="95">
        <f t="shared" si="7"/>
        <v>-122.48236511446299</v>
      </c>
      <c r="AI40" s="95">
        <f t="shared" si="7"/>
        <v>-90.0556593400553</v>
      </c>
      <c r="AJ40" s="95">
        <f t="shared" si="7"/>
        <v>5.1194539249146755</v>
      </c>
      <c r="AK40" s="95">
        <f t="shared" si="7"/>
        <v>-43.320737941764826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3">
        <v>-30</v>
      </c>
      <c r="C41" s="182"/>
      <c r="D41" s="182"/>
      <c r="E41" s="182">
        <v>200</v>
      </c>
      <c r="F41" s="182"/>
      <c r="G41" s="184"/>
      <c r="H41" s="183">
        <v>70</v>
      </c>
      <c r="I41" s="182"/>
      <c r="J41" s="182"/>
      <c r="K41" s="96"/>
      <c r="L41" s="96"/>
      <c r="M41" s="182">
        <v>70</v>
      </c>
      <c r="N41" s="182"/>
      <c r="O41" s="97"/>
      <c r="P41" s="93">
        <v>50</v>
      </c>
      <c r="Q41" s="93">
        <v>100</v>
      </c>
      <c r="R41" s="183">
        <v>-50</v>
      </c>
      <c r="S41" s="184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10.449482952161734</v>
      </c>
      <c r="AF41" s="95">
        <f t="shared" ref="AF41:AW41" si="8">AF39-AF40</f>
        <v>0.6617067319111174</v>
      </c>
      <c r="AG41" s="95">
        <f t="shared" si="8"/>
        <v>76.92307692307692</v>
      </c>
      <c r="AH41" s="95">
        <f t="shared" si="8"/>
        <v>179.81535524841669</v>
      </c>
      <c r="AI41" s="95">
        <f t="shared" si="8"/>
        <v>171.47149169584685</v>
      </c>
      <c r="AJ41" s="95">
        <f t="shared" si="8"/>
        <v>10.449482952161734</v>
      </c>
      <c r="AK41" s="95">
        <f t="shared" si="8"/>
        <v>143.24261294176483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0.61467546777421966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0.29855665577604956</v>
      </c>
      <c r="AF43" s="116">
        <f t="shared" ref="AF43:AW43" si="10">AF41/AF42</f>
        <v>1.8380742553086596E-2</v>
      </c>
      <c r="AG43" s="116">
        <f t="shared" si="10"/>
        <v>2.1367521367521367</v>
      </c>
      <c r="AH43" s="116">
        <f t="shared" si="10"/>
        <v>4.9948709791226857</v>
      </c>
      <c r="AI43" s="116">
        <f t="shared" si="10"/>
        <v>4.7630969915513015</v>
      </c>
      <c r="AJ43" s="116">
        <f t="shared" si="10"/>
        <v>0.29026341533782596</v>
      </c>
      <c r="AK43" s="116">
        <f t="shared" si="10"/>
        <v>3.9789614706045788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6">
        <f>'X1'!B3</f>
        <v>43760.332592476851</v>
      </c>
      <c r="C45" s="186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CCOLA TI Equity</v>
      </c>
      <c r="AE45" s="127">
        <f>IF(ISERROR((HLOOKUP($AD$44,$AF$44:$BO$80,W45,FALSE)))=TRUE," ",((HLOOKUP($AD$44,$AF$44:$BO$80,W45,FALSE))))</f>
        <v>6.1458985597996243</v>
      </c>
      <c r="AF45" s="128">
        <f>IF(ISERROR(((VLOOKUP(AD45,'X1'!$B:$AO,6,FALSE))/(VLOOKUP(AD45,'X1'!$B:$AO,7,FALSE))-1))=TRUE," ",(((VLOOKUP(AD45,'X1'!$B:$AO,6,FALSE))/(VLOOKUP(AD45,'X1'!$B:$AO,7,FALSE))-1)))</f>
        <v>0.32373195927667098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76.470588235294116</v>
      </c>
      <c r="AH45" s="128">
        <f>IF(ISERROR(((VLOOKUP(AD45,'X1'!$B:$AZ,42,FALSE))))=TRUE," ",(((VLOOKUP(AD45,'X1'!$B:$AZ,42,FALSE)))))</f>
        <v>-73.556241250389533</v>
      </c>
      <c r="AI45" s="128">
        <f>IF(ISERROR(((VLOOKUP(AD45,'X1'!$B:$AZ,43,FALSE))))=TRUE," ",(((VLOOKUP(AD45,'X1'!$B:$AZ,43,FALSE)))))</f>
        <v>3.4310278518089543</v>
      </c>
      <c r="AJ45" s="128">
        <f>IF(ISERROR(((VLOOKUP(AD45,'X1'!$B:$AZ,15,FALSE))))=TRUE," ",(((VLOOKUP(AD45,'X1'!$B:$AZ,15,FALSE)))))</f>
        <v>6.1458985597996243</v>
      </c>
      <c r="AK45" s="128">
        <f>IF(ISERROR(((VLOOKUP(AD45,'X1'!$B:$AZ,14,FALSE))))=TRUE," ",(((VLOOKUP(AD45,'X1'!$B:$AZ,14,FALSE)))))</f>
        <v>99.921875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10.258481421647819</v>
      </c>
      <c r="AF46" s="128">
        <f>IF(ISERROR(((VLOOKUP(AD46,'X1'!$B:$AO,6,FALSE))/(VLOOKUP(AD46,'X1'!$B:$AO,7,FALSE))-1))=TRUE," ",(((VLOOKUP(AD46,'X1'!$B:$AO,6,FALSE))/(VLOOKUP(AD46,'X1'!$B:$AO,7,FALSE))-1)))</f>
        <v>0.20193861990637463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-2.4676964329260587</v>
      </c>
      <c r="AI46" s="128">
        <f>IF(ISERROR(((VLOOKUP(AD46,'X1'!$B:$AZ,43,FALSE))))=TRUE," ",(((VLOOKUP(AD46,'X1'!$B:$AZ,43,FALSE)))))</f>
        <v>24.27573017963287</v>
      </c>
      <c r="AJ46" s="128">
        <f>IF(ISERROR(((VLOOKUP(AD46,'X1'!$B:$AZ,15,FALSE))))=TRUE," ",(((VLOOKUP(AD46,'X1'!$B:$AZ,15,FALSE)))))</f>
        <v>10.258481421647819</v>
      </c>
      <c r="AK46" s="128" t="str">
        <f>IF(ISERROR(((VLOOKUP(AD46,'X1'!$B:$AZ,14,FALSE))))=TRUE," ",(((VLOOKUP(AD46,'X1'!$B:$AZ,14,FALSE)))))</f>
        <v>#N/A N/A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EREGL TI Equity</v>
      </c>
      <c r="AE47" s="127">
        <f t="shared" si="14"/>
        <v>14.738461538461539</v>
      </c>
      <c r="AF47" s="128">
        <f>IF(ISERROR(((VLOOKUP(AD47,'X1'!$B:$AO,6,FALSE))/(VLOOKUP(AD47,'X1'!$B:$AO,7,FALSE))-1))=TRUE," ",(((VLOOKUP(AD47,'X1'!$B:$AO,6,FALSE))/(VLOOKUP(AD47,'X1'!$B:$AO,7,FALSE))-1)))</f>
        <v>0.58961545504056501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55.555555555555557</v>
      </c>
      <c r="AH47" s="128">
        <f>IF(ISERROR(((VLOOKUP(AD47,'X1'!$B:$AZ,42,FALSE))))=TRUE," ",(((VLOOKUP(AD47,'X1'!$B:$AZ,42,FALSE)))))</f>
        <v>21.610181415654285</v>
      </c>
      <c r="AI47" s="128">
        <f>IF(ISERROR(((VLOOKUP(AD47,'X1'!$B:$AZ,43,FALSE))))=TRUE," ",(((VLOOKUP(AD47,'X1'!$B:$AZ,43,FALSE)))))</f>
        <v>37.37667037396286</v>
      </c>
      <c r="AJ47" s="128">
        <f>IF(ISERROR(((VLOOKUP(AD47,'X1'!$B:$AZ,15,FALSE))))=TRUE," ",(((VLOOKUP(AD47,'X1'!$B:$AZ,15,FALSE)))))</f>
        <v>14.738461538461539</v>
      </c>
      <c r="AK47" s="128">
        <f>IF(ISERROR(((VLOOKUP(AD47,'X1'!$B:$AZ,14,FALSE))))=TRUE," ",(((VLOOKUP(AD47,'X1'!$B:$AZ,14,FALSE)))))</f>
        <v>-27.892432770481552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CCOLA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Coca-Cola Icecek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Staples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31.94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42.279998779296875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32.373195927667098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1386.90067835065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17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12.481438061742868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9.8824257425742577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73.556241250389533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5.530939502955686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4.9524939182614336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-3.4310278518089543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6.1458985597996243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99.921875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FROTO TI Equity</v>
      </c>
      <c r="AE48" s="127">
        <f t="shared" si="14"/>
        <v>8.7093023255813957</v>
      </c>
      <c r="AF48" s="128">
        <f>IF(ISERROR(((VLOOKUP(AD48,'X1'!$B:$AO,6,FALSE))/(VLOOKUP(AD48,'X1'!$B:$AO,7,FALSE))-1))=TRUE," ",(((VLOOKUP(AD48,'X1'!$B:$AO,6,FALSE))/(VLOOKUP(AD48,'X1'!$B:$AO,7,FALSE))-1)))</f>
        <v>0.17275744973623075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69.565217391304344</v>
      </c>
      <c r="AH48" s="128">
        <f>IF(ISERROR(((VLOOKUP(AD48,'X1'!$B:$AZ,42,FALSE))))=TRUE," ",(((VLOOKUP(AD48,'X1'!$B:$AZ,42,FALSE)))))</f>
        <v>-47.271270011113153</v>
      </c>
      <c r="AI48" s="128">
        <f>IF(ISERROR(((VLOOKUP(AD48,'X1'!$B:$AZ,43,FALSE))))=TRUE," ",(((VLOOKUP(AD48,'X1'!$B:$AZ,43,FALSE)))))</f>
        <v>-31.743987803379682</v>
      </c>
      <c r="AJ48" s="128">
        <f>IF(ISERROR(((VLOOKUP(AD48,'X1'!$B:$AZ,15,FALSE))))=TRUE," ",(((VLOOKUP(AD48,'X1'!$B:$AZ,15,FALSE)))))</f>
        <v>8.7093023255813957</v>
      </c>
      <c r="AK48" s="128">
        <f>IF(ISERROR(((VLOOKUP(AD48,'X1'!$B:$AZ,14,FALSE))))=TRUE," ",(((VLOOKUP(AD48,'X1'!$B:$AZ,14,FALSE)))))</f>
        <v>18.490723368772162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6.19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7.440000057220459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20.193861990637462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1247.9843266255598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6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6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7.3690476190476195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6.3814432989690726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2.4676964329260587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4.3370696194138709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3.7433720956850176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-24.27573017963287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10.258481421647819</v>
      </c>
      <c r="S49" s="141" t="str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/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INDES TI Equity</v>
      </c>
      <c r="AE49" s="127">
        <f t="shared" si="14"/>
        <v>8.6330935251798557</v>
      </c>
      <c r="AF49" s="128">
        <f>IF(ISERROR(((VLOOKUP(AD49,'X1'!$B:$AO,6,FALSE))/(VLOOKUP(AD49,'X1'!$B:$AO,7,FALSE))-1))=TRUE," ",(((VLOOKUP(AD49,'X1'!$B:$AO,6,FALSE))/(VLOOKUP(AD49,'X1'!$B:$AO,7,FALSE))-1)))</f>
        <v>0.45539565052059916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100</v>
      </c>
      <c r="AH49" s="128">
        <f>IF(ISERROR(((VLOOKUP(AD49,'X1'!$B:$AZ,42,FALSE))))=TRUE," ",(((VLOOKUP(AD49,'X1'!$B:$AZ,42,FALSE)))))</f>
        <v>57.3329901339537</v>
      </c>
      <c r="AI49" s="128">
        <f>IF(ISERROR(((VLOOKUP(AD49,'X1'!$B:$AZ,43,FALSE))))=TRUE," ",(((VLOOKUP(AD49,'X1'!$B:$AZ,43,FALSE)))))</f>
        <v>18.044946164084852</v>
      </c>
      <c r="AJ49" s="128">
        <f>IF(ISERROR(((VLOOKUP(AD49,'X1'!$B:$AZ,15,FALSE))))=TRUE," ",(((VLOOKUP(AD49,'X1'!$B:$AZ,15,FALSE)))))</f>
        <v>8.6330935251798557</v>
      </c>
      <c r="AK49" s="128">
        <f>IF(ISERROR(((VLOOKUP(AD49,'X1'!$B:$AZ,14,FALSE))))=TRUE," ",(((VLOOKUP(AD49,'X1'!$B:$AZ,14,FALSE)))))</f>
        <v>4.2817679558011035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EREGL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Eregli Demir ve Celik Fabrikal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Materials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6.5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10.332500457763672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58.961545504056502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3883.5117602902847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11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1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18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5.6374674761491761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4.9770290964777946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-21.610181415654285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3.5867198327817365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3.0897376061353055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-37.37667037396286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14.738461538461539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-27.892432770481552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ISCTR TI Equity</v>
      </c>
      <c r="AE50" s="127">
        <f t="shared" si="14"/>
        <v>6.1564059900166388</v>
      </c>
      <c r="AF50" s="128">
        <f>IF(ISERROR(((VLOOKUP(AD50,'X1'!$B:$AO,6,FALSE))/(VLOOKUP(AD50,'X1'!$B:$AO,7,FALSE))-1))=TRUE," ",(((VLOOKUP(AD50,'X1'!$B:$AO,6,FALSE))/(VLOOKUP(AD50,'X1'!$B:$AO,7,FALSE))-1)))</f>
        <v>0.14475875448268183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23.076923076923077</v>
      </c>
      <c r="AH50" s="128">
        <f>IF(ISERROR(((VLOOKUP(AD50,'X1'!$B:$AZ,42,FALSE))))=TRUE," ",(((VLOOKUP(AD50,'X1'!$B:$AZ,42,FALSE)))))</f>
        <v>37.494436502527918</v>
      </c>
      <c r="AI50" s="128" t="str">
        <f>IF(ISERROR(((VLOOKUP(AD50,'X1'!$B:$AZ,43,FALSE))))=TRUE," ",(((VLOOKUP(AD50,'X1'!$B:$AZ,43,FALSE)))))</f>
        <v xml:space="preserve"> </v>
      </c>
      <c r="AJ50" s="128">
        <f>IF(ISERROR(((VLOOKUP(AD50,'X1'!$B:$AZ,15,FALSE))))=TRUE," ",(((VLOOKUP(AD50,'X1'!$B:$AZ,15,FALSE)))))</f>
        <v>6.1564059900166388</v>
      </c>
      <c r="AK50" s="128">
        <f>IF(ISERROR(((VLOOKUP(AD50,'X1'!$B:$AZ,14,FALSE))))=TRUE," ",(((VLOOKUP(AD50,'X1'!$B:$AZ,14,FALSE)))))</f>
        <v>-9.8449089683074931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FROTO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Ford Otomotiv Sanayi AS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Consumer Discretionary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60.2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70.599998474121094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17.275744973623077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3606.08084969532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17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23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10.591133004926109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7.9440485616257588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47.271270011113153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7.5455709034620222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6.2005890528219245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31.743987803379682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8.7093023255813957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18.490723368772162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13.050570962479609</v>
      </c>
      <c r="AF51" s="128">
        <f>IF(ISERROR(((VLOOKUP(AD51,'X1'!$B:$AO,6,FALSE))/(VLOOKUP(AD51,'X1'!$B:$AO,7,FALSE))-1))=TRUE," ",(((VLOOKUP(AD51,'X1'!$B:$AO,6,FALSE))/(VLOOKUP(AD51,'X1'!$B:$AO,7,FALSE))-1)))</f>
        <v>0.1908646314412501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5.2904931839126146</v>
      </c>
      <c r="AI51" s="128">
        <f>IF(ISERROR(((VLOOKUP(AD51,'X1'!$B:$AZ,43,FALSE))))=TRUE," ",(((VLOOKUP(AD51,'X1'!$B:$AZ,43,FALSE)))))</f>
        <v>5.9912757496931368</v>
      </c>
      <c r="AJ51" s="128">
        <f>IF(ISERROR(((VLOOKUP(AD51,'X1'!$B:$AZ,15,FALSE))))=TRUE," ",(((VLOOKUP(AD51,'X1'!$B:$AZ,15,FALSE)))))</f>
        <v>13.050570962479609</v>
      </c>
      <c r="AK51" s="128">
        <f>IF(ISERROR(((VLOOKUP(AD51,'X1'!$B:$AZ,14,FALSE))))=TRUE," ",(((VLOOKUP(AD51,'X1'!$B:$AZ,14,FALSE)))))</f>
        <v>-36.48553281580805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INDES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Indeks Bilgisayar Sistemleri M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Information Technology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6.95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10.114999771118164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45.539565052059913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66.437924268350713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6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0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6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3.0684326710816778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2.8137651821862346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-57.3329901339537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4.6939346525540726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4.1871592775041053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-18.044946164084852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8.6330935251798557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4.2817679558011035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8.3698940998487146</v>
      </c>
      <c r="AF52" s="128">
        <f>IF(ISERROR(((VLOOKUP(AD52,'X1'!$B:$AO,6,FALSE))/(VLOOKUP(AD52,'X1'!$B:$AO,7,FALSE))-1))=TRUE," ",(((VLOOKUP(AD52,'X1'!$B:$AO,6,FALSE))/(VLOOKUP(AD52,'X1'!$B:$AO,7,FALSE))-1)))</f>
        <v>8.1694402420575019E-2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66.666666666666671</v>
      </c>
      <c r="AH52" s="128">
        <f>IF(ISERROR(((VLOOKUP(AD52,'X1'!$B:$AZ,42,FALSE))))=TRUE," ",(((VLOOKUP(AD52,'X1'!$B:$AZ,42,FALSE)))))</f>
        <v>-37.697418858295961</v>
      </c>
      <c r="AI52" s="128">
        <f>IF(ISERROR(((VLOOKUP(AD52,'X1'!$B:$AZ,43,FALSE))))=TRUE," ",(((VLOOKUP(AD52,'X1'!$B:$AZ,43,FALSE)))))</f>
        <v>-90.0556593400553</v>
      </c>
      <c r="AJ52" s="128">
        <f>IF(ISERROR(((VLOOKUP(AD52,'X1'!$B:$AZ,15,FALSE))))=TRUE," ",(((VLOOKUP(AD52,'X1'!$B:$AZ,15,FALSE)))))</f>
        <v>8.3698940998487146</v>
      </c>
      <c r="AK52" s="128">
        <f>IF(ISERROR(((VLOOKUP(AD52,'X1'!$B:$AZ,14,FALSE))))=TRUE," ",(((VLOOKUP(AD52,'X1'!$B:$AZ,14,FALSE)))))</f>
        <v>94.975901854826915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ISCTR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Turkiye Is Bankasi AS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Financials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6.01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6.880000114440918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14.475875448268184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4728.5930731450153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7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26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4.4951383694839189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3.2139037433155075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-37.494436502527918</v>
      </c>
      <c r="O53" s="140" t="str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NA</v>
      </c>
      <c r="P53" s="140" t="str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NA</v>
      </c>
      <c r="Q53" s="141" t="str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 xml:space="preserve"> 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6.1564059900166388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-9.8449089683074931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9.4285714285714288</v>
      </c>
      <c r="AF53" s="128">
        <f>IF(ISERROR(((VLOOKUP(AD53,'X1'!$B:$AO,6,FALSE))/(VLOOKUP(AD53,'X1'!$B:$AO,7,FALSE))-1))=TRUE," ",(((VLOOKUP(AD53,'X1'!$B:$AO,6,FALSE))/(VLOOKUP(AD53,'X1'!$B:$AO,7,FALSE))-1)))</f>
        <v>0.37098217010498047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63.157894736842103</v>
      </c>
      <c r="AH53" s="128">
        <f>IF(ISERROR(((VLOOKUP(AD53,'X1'!$B:$AZ,42,FALSE))))=TRUE," ",(((VLOOKUP(AD53,'X1'!$B:$AZ,42,FALSE)))))</f>
        <v>-3.5489731250825329</v>
      </c>
      <c r="AI53" s="128">
        <f>IF(ISERROR(((VLOOKUP(AD53,'X1'!$B:$AZ,43,FALSE))))=TRUE," ",(((VLOOKUP(AD53,'X1'!$B:$AZ,43,FALSE)))))</f>
        <v>-20.901270164973429</v>
      </c>
      <c r="AJ53" s="128">
        <f>IF(ISERROR(((VLOOKUP(AD53,'X1'!$B:$AZ,15,FALSE))))=TRUE," ",(((VLOOKUP(AD53,'X1'!$B:$AZ,15,FALSE)))))</f>
        <v>9.4285714285714288</v>
      </c>
      <c r="AK53" s="128">
        <f>IF(ISERROR(((VLOOKUP(AD53,'X1'!$B:$AZ,14,FALSE))))=TRUE," ",(((VLOOKUP(AD53,'X1'!$B:$AZ,14,FALSE)))))</f>
        <v>13.801452784503629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6.13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7.3000001907348633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19.086463144125009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3034.6016950628746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6.8111111111111109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6.13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-5.2904931839126146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5.3843025871766033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4.5794259746472141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-5.9912757496931368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13.050570962479609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-36.48553281580805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5.6097560975609762</v>
      </c>
      <c r="AF54" s="128">
        <f>IF(ISERROR(((VLOOKUP(AD54,'X1'!$B:$AO,6,FALSE))/(VLOOKUP(AD54,'X1'!$B:$AO,7,FALSE))-1))=TRUE," ",(((VLOOKUP(AD54,'X1'!$B:$AO,6,FALSE))/(VLOOKUP(AD54,'X1'!$B:$AO,7,FALSE))-1)))</f>
        <v>0.40798234622388629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46.153846153846153</v>
      </c>
      <c r="AH54" s="128">
        <f>IF(ISERROR(((VLOOKUP(AD54,'X1'!$B:$AZ,42,FALSE))))=TRUE," ",(((VLOOKUP(AD54,'X1'!$B:$AZ,42,FALSE)))))</f>
        <v>26.220921568659683</v>
      </c>
      <c r="AI54" s="128">
        <f>IF(ISERROR(((VLOOKUP(AD54,'X1'!$B:$AZ,43,FALSE))))=TRUE," ",(((VLOOKUP(AD54,'X1'!$B:$AZ,43,FALSE)))))</f>
        <v>15.691033634522745</v>
      </c>
      <c r="AJ54" s="128">
        <f>IF(ISERROR(((VLOOKUP(AD54,'X1'!$B:$AZ,15,FALSE))))=TRUE," ",(((VLOOKUP(AD54,'X1'!$B:$AZ,15,FALSE)))))</f>
        <v>5.6097560975609762</v>
      </c>
      <c r="AK54" s="128">
        <f>IF(ISERROR(((VLOOKUP(AD54,'X1'!$B:$AZ,14,FALSE))))=TRUE," ",(((VLOOKUP(AD54,'X1'!$B:$AZ,14,FALSE)))))</f>
        <v>-17.794970986460353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132.19999999999999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143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8.169440242057501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541.60905991424238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6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9.9026217228464422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7.1906445471852045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37.697418858295961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10.885342679127726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8.8694531993654149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90.0556593400553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8.3698940998487146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94.975901854826915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SODA TI Equity</v>
      </c>
      <c r="AE55" s="127">
        <f t="shared" si="14"/>
        <v>5.7921635434412266</v>
      </c>
      <c r="AF55" s="128">
        <f>IF(ISERROR(((VLOOKUP(AD55,'X1'!$B:$AO,6,FALSE))/(VLOOKUP(AD55,'X1'!$B:$AO,7,FALSE))-1))=TRUE," ",(((VLOOKUP(AD55,'X1'!$B:$AO,6,FALSE))/(VLOOKUP(AD55,'X1'!$B:$AO,7,FALSE))-1)))</f>
        <v>0.51448046734629527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81.818181818181813</v>
      </c>
      <c r="AH55" s="128">
        <f>IF(ISERROR(((VLOOKUP(AD55,'X1'!$B:$AZ,42,FALSE))))=TRUE," ",(((VLOOKUP(AD55,'X1'!$B:$AZ,42,FALSE)))))</f>
        <v>36.726187828396405</v>
      </c>
      <c r="AI55" s="128">
        <f>IF(ISERROR(((VLOOKUP(AD55,'X1'!$B:$AZ,43,FALSE))))=TRUE," ",(((VLOOKUP(AD55,'X1'!$B:$AZ,43,FALSE)))))</f>
        <v>17.629636660913796</v>
      </c>
      <c r="AJ55" s="128">
        <f>IF(ISERROR(((VLOOKUP(AD55,'X1'!$B:$AZ,15,FALSE))))=TRUE," ",(((VLOOKUP(AD55,'X1'!$B:$AZ,15,FALSE)))))</f>
        <v>5.7921635434412266</v>
      </c>
      <c r="AK55" s="128">
        <f>IF(ISERROR(((VLOOKUP(AD55,'X1'!$B:$AZ,14,FALSE))))=TRUE," ",(((VLOOKUP(AD55,'X1'!$B:$AZ,14,FALSE)))))</f>
        <v>5.8244462674323172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3.5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4.7984375953674316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37.098217010498047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1261.8425904204742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12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19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7.4468085106382977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4.7361299052774015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3.5489731250825329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6.9245596824496749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5.2554058357720788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20.901270164973429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9.4285714285714288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13.801452784503629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9.0113452188006491</v>
      </c>
      <c r="AF56" s="128">
        <f>IF(ISERROR(((VLOOKUP(AD56,'X1'!$B:$AO,6,FALSE))/(VLOOKUP(AD56,'X1'!$B:$AO,7,FALSE))-1))=TRUE," ",(((VLOOKUP(AD56,'X1'!$B:$AO,6,FALSE))/(VLOOKUP(AD56,'X1'!$B:$AO,7,FALSE))-1)))</f>
        <v>0.3452188315615663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58.333333333333336</v>
      </c>
      <c r="AH56" s="128">
        <f>IF(ISERROR(((VLOOKUP(AD56,'X1'!$B:$AZ,42,FALSE))))=TRUE," ",(((VLOOKUP(AD56,'X1'!$B:$AZ,42,FALSE)))))</f>
        <v>-18.829310314771199</v>
      </c>
      <c r="AI56" s="128">
        <f>IF(ISERROR(((VLOOKUP(AD56,'X1'!$B:$AZ,43,FALSE))))=TRUE," ",(((VLOOKUP(AD56,'X1'!$B:$AZ,43,FALSE)))))</f>
        <v>33.98967969281351</v>
      </c>
      <c r="AJ56" s="128">
        <f>IF(ISERROR(((VLOOKUP(AD56,'X1'!$B:$AZ,15,FALSE))))=TRUE," ",(((VLOOKUP(AD56,'X1'!$B:$AZ,15,FALSE)))))</f>
        <v>9.0113452188006491</v>
      </c>
      <c r="AK56" s="128">
        <f>IF(ISERROR(((VLOOKUP(AD56,'X1'!$B:$AZ,14,FALSE))))=TRUE," ",(((VLOOKUP(AD56,'X1'!$B:$AZ,14,FALSE)))))</f>
        <v>57.127312295973873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4.51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6.3500003814697266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40.798234622388627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1732.2166717483942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6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5.3058823529411763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5.1366742596810928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-26.220921568659683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4.8287538134775048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4.1282278042204306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-15.691033634522745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5.6097560975609762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-17.794970986460353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7.7218934911242609</v>
      </c>
      <c r="AF57" s="128">
        <f>IF(ISERROR(((VLOOKUP(AD57,'X1'!$B:$AO,6,FALSE))/(VLOOKUP(AD57,'X1'!$B:$AO,7,FALSE))-1))=TRUE," ",(((VLOOKUP(AD57,'X1'!$B:$AO,6,FALSE))/(VLOOKUP(AD57,'X1'!$B:$AO,7,FALSE))-1)))</f>
        <v>0.6568047337278109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66.666666666666671</v>
      </c>
      <c r="AH57" s="128">
        <f>IF(ISERROR(((VLOOKUP(AD57,'X1'!$B:$AZ,42,FALSE))))=TRUE," ",(((VLOOKUP(AD57,'X1'!$B:$AZ,42,FALSE)))))</f>
        <v>52.640669457446279</v>
      </c>
      <c r="AI57" s="128">
        <f>IF(ISERROR(((VLOOKUP(AD57,'X1'!$B:$AZ,43,FALSE))))=TRUE," ",(((VLOOKUP(AD57,'X1'!$B:$AZ,43,FALSE)))))</f>
        <v>81.415832355791565</v>
      </c>
      <c r="AJ57" s="128">
        <f>IF(ISERROR(((VLOOKUP(AD57,'X1'!$B:$AZ,15,FALSE))))=TRUE," ",(((VLOOKUP(AD57,'X1'!$B:$AZ,15,FALSE)))))</f>
        <v>7.7218934911242609</v>
      </c>
      <c r="AK57" s="128">
        <f>IF(ISERROR(((VLOOKUP(AD57,'X1'!$B:$AZ,14,FALSE))))=TRUE," ",(((VLOOKUP(AD57,'X1'!$B:$AZ,14,FALSE)))))</f>
        <v>30.854430379746823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SODA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Soda Sanayii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Materials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5.87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8.8900003433227539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51.448046734629528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1002.0313860617131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9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11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4.5503875968992249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4.6587301587301591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-36.726187828396405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4.717721296296296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3.9638548311809552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-17.629636660913796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5.7921635434412266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5.8244462674323172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8.0874060150375939</v>
      </c>
      <c r="AF58" s="128">
        <f>IF(ISERROR(((VLOOKUP(AD58,'X1'!$B:$AO,6,FALSE))/(VLOOKUP(AD58,'X1'!$B:$AO,7,FALSE))-1))=TRUE," ",(((VLOOKUP(AD58,'X1'!$B:$AO,6,FALSE))/(VLOOKUP(AD58,'X1'!$B:$AO,7,FALSE))-1)))</f>
        <v>0.17481203007518786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91.666666666666671</v>
      </c>
      <c r="AH58" s="128">
        <f>IF(ISERROR(((VLOOKUP(AD58,'X1'!$B:$AZ,42,FALSE))))=TRUE," ",(((VLOOKUP(AD58,'X1'!$B:$AZ,42,FALSE)))))</f>
        <v>-7.8358402340509725</v>
      </c>
      <c r="AI58" s="128">
        <f>IF(ISERROR(((VLOOKUP(AD58,'X1'!$B:$AZ,43,FALSE))))=TRUE," ",(((VLOOKUP(AD58,'X1'!$B:$AZ,43,FALSE)))))</f>
        <v>8.7968418306976872</v>
      </c>
      <c r="AJ58" s="128">
        <f>IF(ISERROR(((VLOOKUP(AD58,'X1'!$B:$AZ,15,FALSE))))=TRUE," ",(((VLOOKUP(AD58,'X1'!$B:$AZ,15,FALSE)))))</f>
        <v>8.0874060150375939</v>
      </c>
      <c r="AK58" s="128">
        <f>IF(ISERROR(((VLOOKUP(AD58,'X1'!$B:$AZ,14,FALSE))))=TRUE," ",(((VLOOKUP(AD58,'X1'!$B:$AZ,14,FALSE)))))</f>
        <v>3.119128147313047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12.34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16.600000381469727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34.521883156156633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4634.2671326751934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14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8.5457063711911356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6.713819368879216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18.829310314771199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3.7807080273103515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3.3014942626399217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-33.98967969281351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9.0113452188006491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57.127312295973873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TTKOM TI Equity</v>
      </c>
      <c r="AE59" s="127">
        <f t="shared" si="14"/>
        <v>11.043165467625899</v>
      </c>
      <c r="AF59" s="128">
        <f>IF(ISERROR(((VLOOKUP(AD59,'X1'!$B:$AO,6,FALSE))/(VLOOKUP(AD59,'X1'!$B:$AO,7,FALSE))-1))=TRUE," ",(((VLOOKUP(AD59,'X1'!$B:$AO,6,FALSE))/(VLOOKUP(AD59,'X1'!$B:$AO,7,FALSE))-1)))</f>
        <v>0.25899280575539585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76.19047619047619</v>
      </c>
      <c r="AH59" s="128">
        <f>IF(ISERROR(((VLOOKUP(AD59,'X1'!$B:$AZ,42,FALSE))))=TRUE," ",(((VLOOKUP(AD59,'X1'!$B:$AZ,42,FALSE)))))</f>
        <v>-40.059097603760677</v>
      </c>
      <c r="AI59" s="128">
        <f>IF(ISERROR(((VLOOKUP(AD59,'X1'!$B:$AZ,43,FALSE))))=TRUE," ",(((VLOOKUP(AD59,'X1'!$B:$AZ,43,FALSE)))))</f>
        <v>38.922046304175005</v>
      </c>
      <c r="AJ59" s="128">
        <f>IF(ISERROR(((VLOOKUP(AD59,'X1'!$B:$AZ,15,FALSE))))=TRUE," ",(((VLOOKUP(AD59,'X1'!$B:$AZ,15,FALSE)))))</f>
        <v>11.043165467625899</v>
      </c>
      <c r="AK59" s="128" t="str">
        <f>IF(ISERROR(((VLOOKUP(AD59,'X1'!$B:$AZ,14,FALSE))))=TRUE," ",(((VLOOKUP(AD59,'X1'!$B:$AZ,14,FALSE)))))</f>
        <v>#N/A N/A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16.899999999999999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28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65.680473372781094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1067.4109466855009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15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3.4058847239016523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4.3500643500643497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-52.640669457446279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1.0643988919667591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1.6370483980913431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-81.415832355791565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7.7218934911242609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30.854430379746823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TTRAK TI Equity</v>
      </c>
      <c r="AE60" s="127">
        <f t="shared" si="14"/>
        <v>7.9901960784313735</v>
      </c>
      <c r="AF60" s="128">
        <f>IF(ISERROR(((VLOOKUP(AD60,'X1'!$B:$AO,6,FALSE))/(VLOOKUP(AD60,'X1'!$B:$AO,7,FALSE))-1))=TRUE," ",(((VLOOKUP(AD60,'X1'!$B:$AO,6,FALSE))/(VLOOKUP(AD60,'X1'!$B:$AO,7,FALSE))-1)))</f>
        <v>-4.9019981833064996E-3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36.363636363636367</v>
      </c>
      <c r="AH60" s="128">
        <f>IF(ISERROR(((VLOOKUP(AD60,'X1'!$B:$AZ,42,FALSE))))=TRUE," ",(((VLOOKUP(AD60,'X1'!$B:$AZ,42,FALSE)))))</f>
        <v>-122.48236511446299</v>
      </c>
      <c r="AI60" s="128">
        <f>IF(ISERROR(((VLOOKUP(AD60,'X1'!$B:$AZ,43,FALSE))))=TRUE," ",(((VLOOKUP(AD60,'X1'!$B:$AZ,43,FALSE)))))</f>
        <v>-51.217803838601618</v>
      </c>
      <c r="AJ60" s="128">
        <f>IF(ISERROR(((VLOOKUP(AD60,'X1'!$B:$AZ,15,FALSE))))=TRUE," ",(((VLOOKUP(AD60,'X1'!$B:$AZ,15,FALSE)))))</f>
        <v>7.9901960784313735</v>
      </c>
      <c r="AK60" s="128">
        <f>IF(ISERROR(((VLOOKUP(AD60,'X1'!$B:$AZ,14,FALSE))))=TRUE," ",(((VLOOKUP(AD60,'X1'!$B:$AZ,14,FALSE)))))</f>
        <v>-43.320737941764826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21.28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25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17.481203007518786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1816.2885771203794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22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7.7551020408163263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6.4563106796116507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7.8358402340509725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5.2236151953529832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4.530128344179321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-8.7968418306976872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8.0874060150375939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3.119128147313047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TUPRS TI Equity</v>
      </c>
      <c r="AE61" s="127">
        <f t="shared" si="14"/>
        <v>15.56893687707641</v>
      </c>
      <c r="AF61" s="128">
        <f>IF(ISERROR(((VLOOKUP(AD61,'X1'!$B:$AO,6,FALSE))/(VLOOKUP(AD61,'X1'!$B:$AO,7,FALSE))-1))=TRUE," ",(((VLOOKUP(AD61,'X1'!$B:$AO,6,FALSE))/(VLOOKUP(AD61,'X1'!$B:$AO,7,FALSE))-1)))</f>
        <v>0.36212624584717612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55.555555555555557</v>
      </c>
      <c r="AH61" s="128">
        <f>IF(ISERROR(((VLOOKUP(AD61,'X1'!$B:$AZ,42,FALSE))))=TRUE," ",(((VLOOKUP(AD61,'X1'!$B:$AZ,42,FALSE)))))</f>
        <v>-63.958456320275616</v>
      </c>
      <c r="AI61" s="128">
        <f>IF(ISERROR(((VLOOKUP(AD61,'X1'!$B:$AZ,43,FALSE))))=TRUE," ",(((VLOOKUP(AD61,'X1'!$B:$AZ,43,FALSE)))))</f>
        <v>-19.301138678672825</v>
      </c>
      <c r="AJ61" s="128">
        <f>IF(ISERROR(((VLOOKUP(AD61,'X1'!$B:$AZ,15,FALSE))))=TRUE," ",(((VLOOKUP(AD61,'X1'!$B:$AZ,15,FALSE)))))</f>
        <v>15.56893687707641</v>
      </c>
      <c r="AK61" s="128">
        <f>IF(ISERROR(((VLOOKUP(AD61,'X1'!$B:$AZ,14,FALSE))))=TRUE," ",(((VLOOKUP(AD61,'X1'!$B:$AZ,14,FALSE)))))</f>
        <v>-31.280705296453327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TTKOM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Turk Telekomunikasyon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Communication Services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5.56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7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25.899280575539585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3321.8962134175358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16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21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10.07246376811594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6.5181711606096124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40.059097603760677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3.4982092005445953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3.1734485741805956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-38.922046304175005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11.043165467625899</v>
      </c>
      <c r="S62" s="141" t="str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/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YATAS TI Equity</v>
      </c>
      <c r="AE62" s="127">
        <f t="shared" si="14"/>
        <v>5.1194539249146755</v>
      </c>
      <c r="AF62" s="128">
        <f>IF(ISERROR(((VLOOKUP(AD62,'X1'!$B:$AO,6,FALSE))/(VLOOKUP(AD62,'X1'!$B:$AO,7,FALSE))-1))=TRUE," ",(((VLOOKUP(AD62,'X1'!$B:$AO,6,FALSE))/(VLOOKUP(AD62,'X1'!$B:$AO,7,FALSE))-1)))</f>
        <v>0.26279865108659228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75</v>
      </c>
      <c r="AH62" s="128">
        <f>IF(ISERROR(((VLOOKUP(AD62,'X1'!$B:$AZ,42,FALSE))))=TRUE," ",(((VLOOKUP(AD62,'X1'!$B:$AZ,42,FALSE)))))</f>
        <v>-35.806943705286834</v>
      </c>
      <c r="AI62" s="128">
        <f>IF(ISERROR(((VLOOKUP(AD62,'X1'!$B:$AZ,43,FALSE))))=TRUE," ",(((VLOOKUP(AD62,'X1'!$B:$AZ,43,FALSE)))))</f>
        <v>-0.83846951986705776</v>
      </c>
      <c r="AJ62" s="128">
        <f>IF(ISERROR(((VLOOKUP(AD62,'X1'!$B:$AZ,15,FALSE))))=TRUE," ",(((VLOOKUP(AD62,'X1'!$B:$AZ,15,FALSE)))))</f>
        <v>5.1194539249146755</v>
      </c>
      <c r="AK62" s="128">
        <f>IF(ISERROR(((VLOOKUP(AD62,'X1'!$B:$AZ,14,FALSE))))=TRUE," ",(((VLOOKUP(AD62,'X1'!$B:$AZ,14,FALSE)))))</f>
        <v>18.811881188118807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TTRAK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Traktor ve Ziraat Makinel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Industrials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40.799999999999997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40.599998474121094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-0.49019981833064996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371.6999066683619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5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15.999999999999996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8.4472049689440993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122.48236511446299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8.6609239613491411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5.8930733863837315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51.217803838601618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7.9901960784313735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-43.320737941764826</v>
      </c>
      <c r="V63" s="46"/>
      <c r="W63" s="46">
        <f t="shared" si="15"/>
        <v>20</v>
      </c>
      <c r="X63" s="46"/>
      <c r="Y63" s="148">
        <f>IF($Z$41="A",0,IF($Z$41="B",$AE$40,Y62+$AE$43))</f>
        <v>5.1194539249146755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TUPRS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Tupras Turkiye Petrol Rafineri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Energy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120.4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164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36.212624584717609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5146.8004987946888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16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27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11.791205562628537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5.4236677327807561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63.958456320275616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6.8329129531677069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4.4541874799569436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19.301138678672825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15.56893687707641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-31.280705296453327</v>
      </c>
      <c r="V64" s="46"/>
      <c r="W64" s="46">
        <f t="shared" si="15"/>
        <v>21</v>
      </c>
      <c r="X64" s="46"/>
      <c r="Y64" s="149">
        <f>IF($Z$41="A",0,IF($Z$41="B",Y63+$Z$42,Y63+$AE$43))</f>
        <v>5.734129392688895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YATAS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Yatas Yatak ve Yorgan Sanayi v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Consumer Discretionary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5.86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7.4000000953674316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26.27986510865923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149.85008144501538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6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8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9.7666666666666675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6.5111111111111111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35.806943705286834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5.7754728260869568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4.4952918781725897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0.83846951986705776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5.1194539249146755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18.811881188118807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6.3488048604631144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6.9634803282373339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7.5781557960115533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8.1928312637857736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8.8075067315599931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9.4221821993342125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10.036857667108432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10.651533134882651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11.266208602656871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11.88088407043109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12.49555953820531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13.110235005979529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13.724910473753749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14.339585941527968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14.954261409302188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15.568946877076407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43760.332592476851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7.1915812256707614</v>
      </c>
      <c r="K6" s="32">
        <v>5.2782029112536222</v>
      </c>
      <c r="L6" s="32">
        <v>5.7274499043731337</v>
      </c>
      <c r="M6" s="32">
        <v>4.7158184765198765</v>
      </c>
      <c r="N6" s="32"/>
      <c r="O6" s="32"/>
      <c r="P6" s="32">
        <v>3.8468585425999757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2.0499999999999998</v>
      </c>
      <c r="I7" s="34">
        <v>44.092795062988145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10</v>
      </c>
      <c r="D8" s="4">
        <v>0</v>
      </c>
      <c r="E8" s="4">
        <v>4</v>
      </c>
      <c r="F8" s="4">
        <v>14</v>
      </c>
      <c r="G8" s="4">
        <v>28</v>
      </c>
      <c r="H8" s="4">
        <v>19.899999999999999</v>
      </c>
      <c r="I8" s="34">
        <v>2011.385066751051</v>
      </c>
      <c r="J8" s="35">
        <v>16.178861788617887</v>
      </c>
      <c r="K8" s="35">
        <v>11.358447488584474</v>
      </c>
      <c r="L8" s="35">
        <v>7.2436753141573265</v>
      </c>
      <c r="M8" s="35">
        <v>6.1815258393900203</v>
      </c>
      <c r="N8" s="4">
        <v>1.23</v>
      </c>
      <c r="O8" s="4">
        <v>311.371237458194</v>
      </c>
      <c r="P8" s="35">
        <v>3.8090452261306535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71.428571428681437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0.40703517598939709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13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28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3.8090452262406536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28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-124.96946472448246</v>
      </c>
      <c r="AR8" s="21">
        <v>-26.472958037162321</v>
      </c>
      <c r="AS8">
        <v>40.703517587939707</v>
      </c>
      <c r="AT8">
        <v>124.96946472448246</v>
      </c>
      <c r="AU8">
        <v>26.472958037162321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4.46</v>
      </c>
      <c r="I9" s="34">
        <v>76.133900883053499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23.950000762939453</v>
      </c>
      <c r="H10" s="4">
        <v>14.26</v>
      </c>
      <c r="I10" s="34">
        <v>592.82058410875015</v>
      </c>
      <c r="J10" s="35" t="s">
        <v>1238</v>
      </c>
      <c r="K10" s="35" t="s">
        <v>1238</v>
      </c>
      <c r="L10" s="35">
        <v>6.7106766618497113</v>
      </c>
      <c r="M10" s="35">
        <v>5.4480577797330989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0.67952319528704441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</v>
      </c>
      <c r="AD10" s="1" t="str">
        <f t="shared" si="11"/>
        <v xml:space="preserve"> </v>
      </c>
      <c r="AE10" s="1">
        <f t="shared" si="12"/>
        <v>12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-17.166920250596096</v>
      </c>
      <c r="AS10">
        <v>67.952319515704446</v>
      </c>
      <c r="AT10" t="e">
        <v>#VALUE!</v>
      </c>
      <c r="AU10">
        <v>17.166920250596096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12</v>
      </c>
      <c r="D11" s="4">
        <v>1</v>
      </c>
      <c r="E11" s="4">
        <v>13</v>
      </c>
      <c r="F11" s="4">
        <v>26</v>
      </c>
      <c r="G11" s="4">
        <v>8.5</v>
      </c>
      <c r="H11" s="4">
        <v>7.07</v>
      </c>
      <c r="I11" s="34">
        <v>6275.7550046290999</v>
      </c>
      <c r="J11" s="35">
        <v>6.6698113207547172</v>
      </c>
      <c r="K11" s="35">
        <v>4.2234169653524498</v>
      </c>
      <c r="L11" s="35" t="s">
        <v>1238</v>
      </c>
      <c r="M11" s="35" t="s">
        <v>1238</v>
      </c>
      <c r="N11" s="4">
        <v>1.06</v>
      </c>
      <c r="O11" s="4">
        <v>-13.39869281045751</v>
      </c>
      <c r="P11" s="35">
        <v>4.3847241867043847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0.20226308359120226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39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4.3847241868443847</v>
      </c>
      <c r="AH11" s="38" t="str">
        <f t="shared" si="15"/>
        <v xml:space="preserve"> </v>
      </c>
      <c r="AI11" s="1">
        <f t="shared" si="16"/>
        <v>23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7.2552876557043788</v>
      </c>
      <c r="AR11" s="21" t="e">
        <v>#VALUE!</v>
      </c>
      <c r="AS11">
        <v>20.226308345120223</v>
      </c>
      <c r="AT11">
        <v>-7.2552876557043788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3</v>
      </c>
      <c r="D12" s="4">
        <v>0</v>
      </c>
      <c r="E12" s="4">
        <v>2</v>
      </c>
      <c r="F12" s="4">
        <v>5</v>
      </c>
      <c r="G12" s="4">
        <v>11.309999465942383</v>
      </c>
      <c r="H12" s="4">
        <v>9.48</v>
      </c>
      <c r="I12" s="34">
        <v>299.38034836031215</v>
      </c>
      <c r="J12" s="35">
        <v>4.9894736842105258</v>
      </c>
      <c r="K12" s="35" t="s">
        <v>1238</v>
      </c>
      <c r="L12" s="35">
        <v>4.6731489698890654</v>
      </c>
      <c r="M12" s="35">
        <v>3.7137997481108314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0.19303791849835261</v>
      </c>
      <c r="T12" s="37" t="str">
        <f t="shared" si="23"/>
        <v/>
      </c>
      <c r="U12" s="37" t="str">
        <f t="shared" si="2"/>
        <v/>
      </c>
      <c r="V12" s="37">
        <f t="shared" si="3"/>
        <v>-0.30620630878779298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12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41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6</v>
      </c>
      <c r="AN12" s="1" t="str">
        <f t="shared" si="21"/>
        <v xml:space="preserve"> </v>
      </c>
      <c r="AO12" t="s">
        <v>63</v>
      </c>
      <c r="AP12" t="s">
        <v>1248</v>
      </c>
      <c r="AQ12" s="22">
        <v>30.620630878779298</v>
      </c>
      <c r="AR12" s="21">
        <v>18.407859555071237</v>
      </c>
      <c r="AS12">
        <v>19.303791834835259</v>
      </c>
      <c r="AT12">
        <v>-30.620630878779298</v>
      </c>
      <c r="AU12">
        <v>-18.407859555071237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3</v>
      </c>
      <c r="D13" s="4">
        <v>0</v>
      </c>
      <c r="E13" s="4">
        <v>0</v>
      </c>
      <c r="F13" s="4">
        <v>3</v>
      </c>
      <c r="G13" s="4">
        <v>3.4650001525878906</v>
      </c>
      <c r="H13" s="4">
        <v>2.39</v>
      </c>
      <c r="I13" s="34">
        <v>250.16203336754168</v>
      </c>
      <c r="J13" s="35">
        <v>11.116279069767442</v>
      </c>
      <c r="K13" s="35">
        <v>3.3194444444444446</v>
      </c>
      <c r="L13" s="35">
        <v>5.4235063538611925</v>
      </c>
      <c r="M13" s="35">
        <v>4.7502114726027402</v>
      </c>
      <c r="N13" s="4">
        <v>0.215</v>
      </c>
      <c r="O13" s="4">
        <v>399.99999999999994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0.44979085898338522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9</v>
      </c>
      <c r="AD13" s="1" t="str">
        <f t="shared" si="11"/>
        <v xml:space="preserve"> </v>
      </c>
      <c r="AE13" s="1">
        <f t="shared" si="12"/>
        <v>11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-54.573503669641489</v>
      </c>
      <c r="AR13" s="21">
        <v>5.3067867128766766</v>
      </c>
      <c r="AS13">
        <v>44.979085882338524</v>
      </c>
      <c r="AT13">
        <v>54.573503669641489</v>
      </c>
      <c r="AU13">
        <v>-5.3067867128766766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4.8499999046325684</v>
      </c>
      <c r="H14" s="4">
        <v>4.49</v>
      </c>
      <c r="I14" s="34">
        <v>333.41014671113231</v>
      </c>
      <c r="J14" s="35" t="s">
        <v>1238</v>
      </c>
      <c r="K14" s="35" t="s">
        <v>1238</v>
      </c>
      <c r="L14" s="35">
        <v>7.9235531914893622</v>
      </c>
      <c r="M14" s="35">
        <v>5.2898721590909092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-38.343474387081365</v>
      </c>
      <c r="AS14">
        <v>8.0178152479413853</v>
      </c>
      <c r="AT14" t="e">
        <v>#VALUE!</v>
      </c>
      <c r="AU14">
        <v>38.343474387081365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3</v>
      </c>
      <c r="E15" s="4">
        <v>5</v>
      </c>
      <c r="F15" s="4">
        <v>8</v>
      </c>
      <c r="G15" s="4">
        <v>1.3799999952316284</v>
      </c>
      <c r="H15" s="4">
        <v>1.26</v>
      </c>
      <c r="I15" s="34">
        <v>193.57812466677726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9.5238091453673235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49.72</v>
      </c>
      <c r="I16" s="34">
        <v>90.397480981096251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11</v>
      </c>
      <c r="D17" s="4">
        <v>0</v>
      </c>
      <c r="E17" s="4">
        <v>0</v>
      </c>
      <c r="F17" s="4">
        <v>11</v>
      </c>
      <c r="G17" s="4">
        <v>3.7000000476837158</v>
      </c>
      <c r="H17" s="4">
        <v>3.3</v>
      </c>
      <c r="I17" s="34">
        <v>422.49193886951963</v>
      </c>
      <c r="J17" s="35">
        <v>6.133828996282527</v>
      </c>
      <c r="K17" s="35">
        <v>5.4276315789473681</v>
      </c>
      <c r="L17" s="35">
        <v>5.1535809271523183</v>
      </c>
      <c r="M17" s="35">
        <v>4.2868114908630668</v>
      </c>
      <c r="N17" s="4">
        <v>0.53800000000000003</v>
      </c>
      <c r="O17" s="4">
        <v>-13.919999999999993</v>
      </c>
      <c r="P17" s="35">
        <v>3.7272727272727275</v>
      </c>
      <c r="Q17" s="36">
        <f t="shared" si="0"/>
        <v>100.0000000002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10</v>
      </c>
      <c r="AF17" s="1" t="str">
        <f t="shared" si="13"/>
        <v xml:space="preserve"> </v>
      </c>
      <c r="AG17" s="38">
        <f t="shared" si="14"/>
        <v>3.7272727274727275</v>
      </c>
      <c r="AH17" s="38" t="str">
        <f t="shared" si="15"/>
        <v xml:space="preserve"> </v>
      </c>
      <c r="AI17" s="1">
        <f t="shared" si="16"/>
        <v>29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14.708201106211904</v>
      </c>
      <c r="AR17" s="21">
        <v>10.019624558961993</v>
      </c>
      <c r="AS17">
        <v>12.121213566173218</v>
      </c>
      <c r="AT17">
        <v>-14.708201106211904</v>
      </c>
      <c r="AU17">
        <v>-10.019624558961993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2</v>
      </c>
      <c r="E18" s="4">
        <v>12</v>
      </c>
      <c r="F18" s="4">
        <v>20</v>
      </c>
      <c r="G18" s="4">
        <v>19.600000381469727</v>
      </c>
      <c r="H18" s="4">
        <v>18.059999999999999</v>
      </c>
      <c r="I18" s="34">
        <v>2083.2098312810917</v>
      </c>
      <c r="J18" s="35">
        <v>11.8503937007874</v>
      </c>
      <c r="K18" s="35">
        <v>9.1304347826086953</v>
      </c>
      <c r="L18" s="35">
        <v>5.8636810515290074</v>
      </c>
      <c r="M18" s="35">
        <v>4.8272526236881559</v>
      </c>
      <c r="N18" s="4">
        <v>1.524</v>
      </c>
      <c r="O18" s="4">
        <v>21.5311004784689</v>
      </c>
      <c r="P18" s="35">
        <v>4.8394241417497241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4.8394241419597241</v>
      </c>
      <c r="AH18" s="38" t="str">
        <f t="shared" si="15"/>
        <v xml:space="preserve"> </v>
      </c>
      <c r="AI18" s="1">
        <f t="shared" si="16"/>
        <v>20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-64.781476130544704</v>
      </c>
      <c r="AR18" s="21">
        <v>-2.3785654947737989</v>
      </c>
      <c r="AS18">
        <v>8.5271338951812261</v>
      </c>
      <c r="AT18">
        <v>64.781476130544704</v>
      </c>
      <c r="AU18">
        <v>2.3785654947737989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8</v>
      </c>
      <c r="F19" s="4">
        <v>14</v>
      </c>
      <c r="G19" s="4">
        <v>24.709999084472656</v>
      </c>
      <c r="H19" s="4">
        <v>17.59</v>
      </c>
      <c r="I19" s="34">
        <v>3423.0552933800859</v>
      </c>
      <c r="J19" s="35">
        <v>7.7318681318681319</v>
      </c>
      <c r="K19" s="35">
        <v>6.2642450142450139</v>
      </c>
      <c r="L19" s="35">
        <v>7.3435015859791548</v>
      </c>
      <c r="M19" s="35">
        <v>5.640961436561672</v>
      </c>
      <c r="N19" s="4">
        <v>2.2749999999999999</v>
      </c>
      <c r="O19" s="4">
        <v>11.84857423795475</v>
      </c>
      <c r="P19" s="35">
        <v>0.86981239340534389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0.40477538876307317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14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-7.5127692956979297</v>
      </c>
      <c r="AR19" s="21">
        <v>-28.215902514871448</v>
      </c>
      <c r="AS19">
        <v>40.477538854307312</v>
      </c>
      <c r="AT19">
        <v>7.5127692956979297</v>
      </c>
      <c r="AU19">
        <v>28.215902514871448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1.53</v>
      </c>
      <c r="I20" s="34">
        <v>23.505915138108666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2.17</v>
      </c>
      <c r="I21" s="34">
        <v>126.53795734390769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8</v>
      </c>
      <c r="D22" s="4">
        <v>1</v>
      </c>
      <c r="E22" s="4">
        <v>15</v>
      </c>
      <c r="F22" s="4">
        <v>24</v>
      </c>
      <c r="G22" s="4">
        <v>53.840000152587891</v>
      </c>
      <c r="H22" s="4">
        <v>47.72</v>
      </c>
      <c r="I22" s="34">
        <v>4946.2426912210558</v>
      </c>
      <c r="J22" s="35">
        <v>21.14311032343819</v>
      </c>
      <c r="K22" s="35">
        <v>16.933995741660752</v>
      </c>
      <c r="L22" s="35">
        <v>11.593450357989951</v>
      </c>
      <c r="M22" s="35">
        <v>9.6112495851535265</v>
      </c>
      <c r="N22" s="4">
        <v>2.2570000000000001</v>
      </c>
      <c r="O22" s="4">
        <v>12.009925558312654</v>
      </c>
      <c r="P22" s="35">
        <v>3.7091366303436715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3.7091366305936715</v>
      </c>
      <c r="AH22" s="38" t="str">
        <f t="shared" si="15"/>
        <v xml:space="preserve"> </v>
      </c>
      <c r="AI22" s="1">
        <f t="shared" si="16"/>
        <v>30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-193.99807441465927</v>
      </c>
      <c r="AR22" s="21">
        <v>-102.41906173876605</v>
      </c>
      <c r="AS22">
        <v>12.824811719589047</v>
      </c>
      <c r="AT22">
        <v>193.99807441465927</v>
      </c>
      <c r="AU22">
        <v>102.41906173876605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1.67</v>
      </c>
      <c r="I23" s="34">
        <v>68.418088506564658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4</v>
      </c>
      <c r="F24" s="4">
        <v>17</v>
      </c>
      <c r="G24" s="4">
        <v>42.279998779296875</v>
      </c>
      <c r="H24" s="4">
        <v>31.94</v>
      </c>
      <c r="I24" s="34">
        <v>1386.90067835065</v>
      </c>
      <c r="J24" s="35">
        <v>12.481438061742868</v>
      </c>
      <c r="K24" s="35">
        <v>9.8824257425742577</v>
      </c>
      <c r="L24" s="35">
        <v>5.530939502955686</v>
      </c>
      <c r="M24" s="35">
        <v>4.9524939182614336</v>
      </c>
      <c r="N24" s="4">
        <v>2.5590000000000002</v>
      </c>
      <c r="O24" s="4">
        <v>99.921875</v>
      </c>
      <c r="P24" s="35">
        <v>6.1458985597996243</v>
      </c>
      <c r="Q24" s="36">
        <f t="shared" si="0"/>
        <v>76.470588235564122</v>
      </c>
      <c r="R24" s="36" t="str">
        <f t="shared" si="1"/>
        <v xml:space="preserve"> </v>
      </c>
      <c r="S24" s="37">
        <f t="shared" si="22"/>
        <v>0.323731959546671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21</v>
      </c>
      <c r="AD24" s="1" t="str">
        <f t="shared" si="11"/>
        <v xml:space="preserve"> </v>
      </c>
      <c r="AE24" s="1">
        <f t="shared" si="12"/>
        <v>24</v>
      </c>
      <c r="AF24" s="1" t="str">
        <f t="shared" si="13"/>
        <v xml:space="preserve"> </v>
      </c>
      <c r="AG24" s="38">
        <f t="shared" si="14"/>
        <v>6.1458985600696243</v>
      </c>
      <c r="AH24" s="38" t="str">
        <f t="shared" si="15"/>
        <v xml:space="preserve"> </v>
      </c>
      <c r="AI24" s="1">
        <f t="shared" si="16"/>
        <v>15</v>
      </c>
      <c r="AJ24" s="1" t="str">
        <f t="shared" si="17"/>
        <v xml:space="preserve"> </v>
      </c>
      <c r="AK24" s="25">
        <f t="shared" si="18"/>
        <v>99.921875000270006</v>
      </c>
      <c r="AL24" s="25" t="str">
        <f t="shared" si="19"/>
        <v xml:space="preserve"> </v>
      </c>
      <c r="AM24" s="1">
        <f t="shared" si="20"/>
        <v>1</v>
      </c>
      <c r="AN24" s="1" t="str">
        <f t="shared" si="21"/>
        <v xml:space="preserve"> </v>
      </c>
      <c r="AO24" t="s">
        <v>52</v>
      </c>
      <c r="AP24" t="s">
        <v>1239</v>
      </c>
      <c r="AQ24" s="22">
        <v>-73.556241250389533</v>
      </c>
      <c r="AR24" s="21">
        <v>3.4310278518089543</v>
      </c>
      <c r="AS24">
        <v>32.373195927667098</v>
      </c>
      <c r="AT24">
        <v>73.556241250389533</v>
      </c>
      <c r="AU24">
        <v>-3.4310278518089543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1.08</v>
      </c>
      <c r="I25" s="34">
        <v>43.693348139072583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0</v>
      </c>
      <c r="F26" s="4">
        <v>0</v>
      </c>
      <c r="G26" s="4" t="s">
        <v>132</v>
      </c>
      <c r="H26" s="4">
        <v>5.42</v>
      </c>
      <c r="I26" s="34">
        <v>93.424180441561859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1</v>
      </c>
      <c r="D27" s="4">
        <v>0</v>
      </c>
      <c r="E27" s="4">
        <v>3</v>
      </c>
      <c r="F27" s="4">
        <v>4</v>
      </c>
      <c r="G27" s="4">
        <v>99.050003051757813</v>
      </c>
      <c r="H27" s="4">
        <v>101</v>
      </c>
      <c r="I27" s="34">
        <v>418.9583698145251</v>
      </c>
      <c r="J27" s="35">
        <v>10.871905274488697</v>
      </c>
      <c r="K27" s="35">
        <v>7.9841897233201582</v>
      </c>
      <c r="L27" s="35" t="s">
        <v>1238</v>
      </c>
      <c r="M27" s="35" t="s">
        <v>1238</v>
      </c>
      <c r="N27" s="4">
        <v>9.2900000000000009</v>
      </c>
      <c r="O27" s="4">
        <v>10.345646751395657</v>
      </c>
      <c r="P27" s="35">
        <v>3.6831683168316833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>
        <f t="shared" si="14"/>
        <v>3.6831683171316834</v>
      </c>
      <c r="AH27" s="38" t="str">
        <f t="shared" si="15"/>
        <v xml:space="preserve"> </v>
      </c>
      <c r="AI27" s="1">
        <f t="shared" si="16"/>
        <v>31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>
        <v>-51.175449923040681</v>
      </c>
      <c r="AR27" s="21" t="e">
        <v>#VALUE!</v>
      </c>
      <c r="AS27">
        <v>-1.9306900477645383</v>
      </c>
      <c r="AT27">
        <v>51.175449923040681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1</v>
      </c>
      <c r="E28" s="4">
        <v>0</v>
      </c>
      <c r="F28" s="4">
        <v>1</v>
      </c>
      <c r="G28" s="4" t="s">
        <v>132</v>
      </c>
      <c r="H28" s="4">
        <v>1.01</v>
      </c>
      <c r="I28" s="34">
        <v>46.390547715511978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/>
      </c>
      <c r="R28" s="36">
        <f t="shared" si="1"/>
        <v>100.00000000031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>
        <f t="shared" si="13"/>
        <v>2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1.68</v>
      </c>
      <c r="I29" s="34">
        <v>750.49186097737277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3.12</v>
      </c>
      <c r="I30" s="34">
        <v>364.96666544317992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470</v>
      </c>
      <c r="I31" s="34">
        <v>252.72699609273698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4</v>
      </c>
      <c r="D32" s="4">
        <v>0</v>
      </c>
      <c r="E32" s="4">
        <v>5</v>
      </c>
      <c r="F32" s="4">
        <v>9</v>
      </c>
      <c r="G32" s="4">
        <v>1.8600000143051147</v>
      </c>
      <c r="H32" s="4">
        <v>1.2</v>
      </c>
      <c r="I32" s="34">
        <v>778.40939019444829</v>
      </c>
      <c r="J32" s="35" t="s">
        <v>1238</v>
      </c>
      <c r="K32" s="35" t="s">
        <v>1238</v>
      </c>
      <c r="L32" s="35">
        <v>9.2447184357541907</v>
      </c>
      <c r="M32" s="35">
        <v>7.8501166982922213</v>
      </c>
      <c r="N32" s="4" t="s">
        <v>132</v>
      </c>
      <c r="O32" s="4" t="s">
        <v>132</v>
      </c>
      <c r="P32" s="35" t="s">
        <v>137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2"/>
        <v>0.55000001227092898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4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-61.410725368291466</v>
      </c>
      <c r="AS32">
        <v>55.000001192092896</v>
      </c>
      <c r="AT32" t="e">
        <v>#VALUE!</v>
      </c>
      <c r="AU32">
        <v>61.410725368291466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6</v>
      </c>
      <c r="D33" s="4">
        <v>0</v>
      </c>
      <c r="E33" s="4">
        <v>0</v>
      </c>
      <c r="F33" s="4">
        <v>6</v>
      </c>
      <c r="G33" s="4">
        <v>7.440000057220459</v>
      </c>
      <c r="H33" s="4">
        <v>6.19</v>
      </c>
      <c r="I33" s="34">
        <v>1247.9843266255598</v>
      </c>
      <c r="J33" s="35">
        <v>7.3690476190476195</v>
      </c>
      <c r="K33" s="35">
        <v>6.3814432989690726</v>
      </c>
      <c r="L33" s="35">
        <v>4.3370696194138709</v>
      </c>
      <c r="M33" s="35">
        <v>3.7433720956850176</v>
      </c>
      <c r="N33" s="4">
        <v>0.84</v>
      </c>
      <c r="O33" s="4" t="s">
        <v>132</v>
      </c>
      <c r="P33" s="35">
        <v>10.258481421647819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0.20193862026637463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40</v>
      </c>
      <c r="AD33" s="1" t="str">
        <f t="shared" si="11"/>
        <v xml:space="preserve"> </v>
      </c>
      <c r="AE33" s="1">
        <f t="shared" si="12"/>
        <v>9</v>
      </c>
      <c r="AF33" s="1" t="str">
        <f t="shared" si="13"/>
        <v xml:space="preserve"> </v>
      </c>
      <c r="AG33" s="38">
        <f t="shared" si="14"/>
        <v>10.258481422007819</v>
      </c>
      <c r="AH33" s="38" t="str">
        <f t="shared" si="15"/>
        <v xml:space="preserve"> </v>
      </c>
      <c r="AI33" s="1">
        <f t="shared" si="16"/>
        <v>5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-2.4676964329260587</v>
      </c>
      <c r="AR33" s="21">
        <v>24.27573017963287</v>
      </c>
      <c r="AS33">
        <v>20.193861990637462</v>
      </c>
      <c r="AT33">
        <v>2.4676964329260587</v>
      </c>
      <c r="AU33">
        <v>-24.27573017963287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6</v>
      </c>
      <c r="D34" s="4">
        <v>0</v>
      </c>
      <c r="E34" s="4">
        <v>6</v>
      </c>
      <c r="F34" s="4">
        <v>12</v>
      </c>
      <c r="G34" s="4">
        <v>6.2300000190734863</v>
      </c>
      <c r="H34" s="4">
        <v>5.54</v>
      </c>
      <c r="I34" s="34">
        <v>4728.4955432340821</v>
      </c>
      <c r="J34" s="35">
        <v>11.638655462184873</v>
      </c>
      <c r="K34" s="35">
        <v>10.653846153846153</v>
      </c>
      <c r="L34" s="35">
        <v>6.3146627899421741</v>
      </c>
      <c r="M34" s="35">
        <v>5.7511672288301083</v>
      </c>
      <c r="N34" s="4">
        <v>0.47600000000000003</v>
      </c>
      <c r="O34" s="4">
        <v>51.111111111111121</v>
      </c>
      <c r="P34" s="35">
        <v>4.025270758122744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4.0252707584927441</v>
      </c>
      <c r="AH34" s="38" t="str">
        <f t="shared" si="15"/>
        <v xml:space="preserve"> </v>
      </c>
      <c r="AI34" s="1">
        <f t="shared" si="16"/>
        <v>25</v>
      </c>
      <c r="AJ34" s="1" t="str">
        <f t="shared" si="17"/>
        <v xml:space="preserve"> </v>
      </c>
      <c r="AK34" s="25">
        <f t="shared" si="18"/>
        <v>51.111111111481122</v>
      </c>
      <c r="AL34" s="25" t="str">
        <f t="shared" si="19"/>
        <v xml:space="preserve"> </v>
      </c>
      <c r="AM34" s="1">
        <f t="shared" si="20"/>
        <v>7</v>
      </c>
      <c r="AN34" s="1" t="str">
        <f t="shared" si="21"/>
        <v xml:space="preserve"> </v>
      </c>
      <c r="AO34" t="s">
        <v>49</v>
      </c>
      <c r="AP34" t="s">
        <v>1244</v>
      </c>
      <c r="AQ34" s="22">
        <v>-61.83722462370342</v>
      </c>
      <c r="AR34" s="21">
        <v>-10.252606227436068</v>
      </c>
      <c r="AS34">
        <v>12.454873990496139</v>
      </c>
      <c r="AT34">
        <v>61.83722462370342</v>
      </c>
      <c r="AU34">
        <v>10.252606227436068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11</v>
      </c>
      <c r="D35" s="4">
        <v>1</v>
      </c>
      <c r="E35" s="4">
        <v>6</v>
      </c>
      <c r="F35" s="4">
        <v>18</v>
      </c>
      <c r="G35" s="4">
        <v>10.332500457763672</v>
      </c>
      <c r="H35" s="4">
        <v>6.5</v>
      </c>
      <c r="I35" s="34">
        <v>3883.5117602902847</v>
      </c>
      <c r="J35" s="35">
        <v>5.6374674761491761</v>
      </c>
      <c r="K35" s="35">
        <v>4.9770290964777946</v>
      </c>
      <c r="L35" s="35">
        <v>3.5867198327817365</v>
      </c>
      <c r="M35" s="35">
        <v>3.0897376061353055</v>
      </c>
      <c r="N35" s="4">
        <v>1.153</v>
      </c>
      <c r="O35" s="4">
        <v>-27.892432770481552</v>
      </c>
      <c r="P35" s="35">
        <v>14.738461538461539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0.58961545542056504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-0.37376670373962861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4</v>
      </c>
      <c r="AC35" s="1">
        <f t="shared" si="10"/>
        <v>3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14.738461538841539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21.610181415654285</v>
      </c>
      <c r="AR35" s="21">
        <v>37.37667037396286</v>
      </c>
      <c r="AS35">
        <v>58.961545504056502</v>
      </c>
      <c r="AT35">
        <v>-21.610181415654285</v>
      </c>
      <c r="AU35">
        <v>-37.37667037396286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12</v>
      </c>
      <c r="I36" s="34">
        <v>202.75516168801707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17</v>
      </c>
      <c r="D37" s="4">
        <v>1</v>
      </c>
      <c r="E37" s="4">
        <v>5</v>
      </c>
      <c r="F37" s="4">
        <v>23</v>
      </c>
      <c r="G37" s="4">
        <v>70.599998474121094</v>
      </c>
      <c r="H37" s="4">
        <v>60.2</v>
      </c>
      <c r="I37" s="34">
        <v>3606.08084969532</v>
      </c>
      <c r="J37" s="35">
        <v>10.591133004926109</v>
      </c>
      <c r="K37" s="35">
        <v>7.9440485616257588</v>
      </c>
      <c r="L37" s="35">
        <v>7.5455709034620222</v>
      </c>
      <c r="M37" s="35">
        <v>6.2005890528219245</v>
      </c>
      <c r="N37" s="4">
        <v>5.6840000000000002</v>
      </c>
      <c r="O37" s="4">
        <v>18.490723368772162</v>
      </c>
      <c r="P37" s="35">
        <v>8.7093023255813957</v>
      </c>
      <c r="Q37" s="36">
        <f t="shared" si="0"/>
        <v>73.913043478660867</v>
      </c>
      <c r="R37" s="36" t="str">
        <f t="shared" si="1"/>
        <v xml:space="preserve"> </v>
      </c>
      <c r="S37" s="37">
        <f t="shared" si="22"/>
        <v>0.17275745013623076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45</v>
      </c>
      <c r="AD37" s="1" t="str">
        <f t="shared" si="11"/>
        <v xml:space="preserve"> </v>
      </c>
      <c r="AE37" s="1">
        <f t="shared" si="12"/>
        <v>27</v>
      </c>
      <c r="AF37" s="1" t="str">
        <f t="shared" si="13"/>
        <v xml:space="preserve"> </v>
      </c>
      <c r="AG37" s="38">
        <f t="shared" si="14"/>
        <v>8.7093023259813958</v>
      </c>
      <c r="AH37" s="38" t="str">
        <f t="shared" si="15"/>
        <v xml:space="preserve"> </v>
      </c>
      <c r="AI37" s="1">
        <f t="shared" si="16"/>
        <v>8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-47.271270011113153</v>
      </c>
      <c r="AR37" s="21">
        <v>-31.743987803379682</v>
      </c>
      <c r="AS37">
        <v>17.275744973623077</v>
      </c>
      <c r="AT37">
        <v>47.271270011113153</v>
      </c>
      <c r="AU37">
        <v>31.743987803379682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20</v>
      </c>
      <c r="D38" s="4">
        <v>1</v>
      </c>
      <c r="E38" s="4">
        <v>5</v>
      </c>
      <c r="F38" s="4">
        <v>26</v>
      </c>
      <c r="G38" s="4">
        <v>11.800000190734863</v>
      </c>
      <c r="H38" s="4">
        <v>9.1199999999999992</v>
      </c>
      <c r="I38" s="34">
        <v>6538.6388776333652</v>
      </c>
      <c r="J38" s="35">
        <v>5.5172413793103443</v>
      </c>
      <c r="K38" s="35">
        <v>4.0933572710951518</v>
      </c>
      <c r="L38" s="35" t="s">
        <v>1238</v>
      </c>
      <c r="M38" s="35" t="s">
        <v>1238</v>
      </c>
      <c r="N38" s="4">
        <v>1.653</v>
      </c>
      <c r="O38" s="4">
        <v>4.554079696394691</v>
      </c>
      <c r="P38" s="35">
        <v>2.192982456140351</v>
      </c>
      <c r="Q38" s="36">
        <f t="shared" si="0"/>
        <v>76.923076923486917</v>
      </c>
      <c r="R38" s="36" t="str">
        <f t="shared" si="1"/>
        <v xml:space="preserve"> </v>
      </c>
      <c r="S38" s="37">
        <f t="shared" si="22"/>
        <v>0.29385967044671751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26</v>
      </c>
      <c r="AD38" s="1" t="str">
        <f t="shared" si="11"/>
        <v xml:space="preserve"> </v>
      </c>
      <c r="AE38" s="1">
        <f t="shared" si="12"/>
        <v>23</v>
      </c>
      <c r="AF38" s="1" t="str">
        <f t="shared" si="13"/>
        <v xml:space="preserve"> </v>
      </c>
      <c r="AG38" s="38">
        <f t="shared" si="14"/>
        <v>2.1929824565503511</v>
      </c>
      <c r="AH38" s="38" t="str">
        <f t="shared" si="15"/>
        <v xml:space="preserve"> </v>
      </c>
      <c r="AI38" s="1">
        <f t="shared" si="16"/>
        <v>34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23.281943063978272</v>
      </c>
      <c r="AR38" s="21" t="e">
        <v>#VALUE!</v>
      </c>
      <c r="AS38">
        <v>29.385967003671752</v>
      </c>
      <c r="AT38">
        <v>-23.281943063978272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1.55</v>
      </c>
      <c r="I39" s="34">
        <v>38.365681586213412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2.2000000000000002</v>
      </c>
      <c r="I40" s="34">
        <v>30.04386894719714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13.51</v>
      </c>
      <c r="I41" s="34">
        <v>41.511753400764462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3.45</v>
      </c>
      <c r="I42" s="34">
        <v>226.73734046617892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8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0.88</v>
      </c>
      <c r="I43" s="34">
        <v>67.598710201096821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>
        <f t="shared" si="22"/>
        <v>0.1659091173783904</v>
      </c>
      <c r="T43" s="37" t="str">
        <f t="shared" si="23"/>
        <v/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46</v>
      </c>
      <c r="AD43" s="1" t="str">
        <f t="shared" si="11"/>
        <v xml:space="preserve"> </v>
      </c>
      <c r="AE43" s="1">
        <f t="shared" si="12"/>
        <v>7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16.59091169183904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1.52</v>
      </c>
      <c r="I44" s="34">
        <v>140.11369023500069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5</v>
      </c>
      <c r="F45" s="4">
        <v>6</v>
      </c>
      <c r="G45" s="4">
        <v>3.4300000667572021</v>
      </c>
      <c r="H45" s="4">
        <v>5.26</v>
      </c>
      <c r="I45" s="34">
        <v>299.89928795377512</v>
      </c>
      <c r="J45" s="35">
        <v>21.469387755102041</v>
      </c>
      <c r="K45" s="35">
        <v>18.785714285714285</v>
      </c>
      <c r="L45" s="35">
        <v>4.3341355932203394</v>
      </c>
      <c r="M45" s="35">
        <v>3.6085362411802442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-0.34790873207566503</v>
      </c>
      <c r="U45" s="37" t="str">
        <f t="shared" si="2"/>
        <v/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-198.53501033216213</v>
      </c>
      <c r="AR45" s="21">
        <v>24.326957623652788</v>
      </c>
      <c r="AS45">
        <v>-34.790873255566503</v>
      </c>
      <c r="AT45">
        <v>198.53501033216213</v>
      </c>
      <c r="AU45">
        <v>-24.326957623652788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7</v>
      </c>
      <c r="D46" s="4">
        <v>7</v>
      </c>
      <c r="E46" s="4">
        <v>12</v>
      </c>
      <c r="F46" s="4">
        <v>26</v>
      </c>
      <c r="G46" s="4">
        <v>7.0500001907348633</v>
      </c>
      <c r="H46" s="4">
        <v>5.44</v>
      </c>
      <c r="I46" s="34">
        <v>1160.7859327461072</v>
      </c>
      <c r="J46" s="35">
        <v>4.3624699278267842</v>
      </c>
      <c r="K46" s="35">
        <v>2.3317616802400343</v>
      </c>
      <c r="L46" s="35" t="s">
        <v>1238</v>
      </c>
      <c r="M46" s="35" t="s">
        <v>1238</v>
      </c>
      <c r="N46" s="4">
        <v>1.2470000000000001</v>
      </c>
      <c r="O46" s="4">
        <v>-41.317647058823525</v>
      </c>
      <c r="P46" s="35">
        <v>1.6544117647058822</v>
      </c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0.29595591790449677</v>
      </c>
      <c r="T46" s="37" t="str">
        <f t="shared" si="23"/>
        <v/>
      </c>
      <c r="U46" s="37" t="str">
        <f t="shared" si="2"/>
        <v/>
      </c>
      <c r="V46" s="37">
        <f t="shared" si="3"/>
        <v>-0.39339210794773505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5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25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39.339210794773507</v>
      </c>
      <c r="AR46" s="21" t="e">
        <v>#VALUE!</v>
      </c>
      <c r="AS46">
        <v>29.595591741449677</v>
      </c>
      <c r="AT46">
        <v>-39.339210794773507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19.14900016784668</v>
      </c>
      <c r="H47" s="4">
        <v>14.8</v>
      </c>
      <c r="I47" s="34">
        <v>191.64645636189223</v>
      </c>
      <c r="J47" s="35">
        <v>7.5510204081632661</v>
      </c>
      <c r="K47" s="35">
        <v>4.9169435215946846</v>
      </c>
      <c r="L47" s="35">
        <v>5.584225</v>
      </c>
      <c r="M47" s="35">
        <v>4.1919115281501345</v>
      </c>
      <c r="N47" s="4">
        <v>1.96</v>
      </c>
      <c r="O47" s="4">
        <v>39.999999999999986</v>
      </c>
      <c r="P47" s="35">
        <v>3.9864864864864864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0.29385136319234312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27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3.9864864869864864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-4.9980549647338446</v>
      </c>
      <c r="AR47" s="21">
        <v>2.5006749384883453</v>
      </c>
      <c r="AS47">
        <v>29.385136269234312</v>
      </c>
      <c r="AT47">
        <v>4.9980549647338446</v>
      </c>
      <c r="AU47">
        <v>-2.5006749384883453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0.78</v>
      </c>
      <c r="I48" s="34">
        <v>78.824192986006238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4.09</v>
      </c>
      <c r="I49" s="34">
        <v>600.43359409428786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0.45</v>
      </c>
      <c r="I50" s="34">
        <v>41.757239115477056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0.5</v>
      </c>
      <c r="I51" s="34">
        <v>67.462147150185515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0.84</v>
      </c>
      <c r="I52" s="34">
        <v>95.432421954277174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6</v>
      </c>
      <c r="D53" s="4">
        <v>0</v>
      </c>
      <c r="E53" s="4">
        <v>0</v>
      </c>
      <c r="F53" s="4">
        <v>6</v>
      </c>
      <c r="G53" s="4">
        <v>10.114999771118164</v>
      </c>
      <c r="H53" s="4">
        <v>6.95</v>
      </c>
      <c r="I53" s="34">
        <v>66.437924268350713</v>
      </c>
      <c r="J53" s="35">
        <v>3.0684326710816778</v>
      </c>
      <c r="K53" s="35">
        <v>2.8137651821862346</v>
      </c>
      <c r="L53" s="35">
        <v>4.6939346525540726</v>
      </c>
      <c r="M53" s="35">
        <v>4.1871592775041053</v>
      </c>
      <c r="N53" s="4">
        <v>2.2650000000000001</v>
      </c>
      <c r="O53" s="4">
        <v>4.2817679558011035</v>
      </c>
      <c r="P53" s="35">
        <v>8.6330935251798557</v>
      </c>
      <c r="Q53" s="36">
        <f t="shared" si="0"/>
        <v>100.00000000055999</v>
      </c>
      <c r="R53" s="36" t="str">
        <f t="shared" si="1"/>
        <v xml:space="preserve"> </v>
      </c>
      <c r="S53" s="37">
        <f t="shared" si="22"/>
        <v>0.45539565108059915</v>
      </c>
      <c r="T53" s="37" t="str">
        <f t="shared" si="23"/>
        <v/>
      </c>
      <c r="U53" s="37" t="str">
        <f t="shared" si="2"/>
        <v/>
      </c>
      <c r="V53" s="37">
        <f t="shared" si="3"/>
        <v>-0.57332990133953698</v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>
        <f t="shared" si="7"/>
        <v>1</v>
      </c>
      <c r="AA53" s="1" t="str">
        <f t="shared" si="8"/>
        <v xml:space="preserve"> </v>
      </c>
      <c r="AB53" s="1" t="str">
        <f t="shared" si="9"/>
        <v xml:space="preserve"> </v>
      </c>
      <c r="AC53" s="1">
        <f t="shared" si="10"/>
        <v>8</v>
      </c>
      <c r="AD53" s="1" t="str">
        <f t="shared" si="11"/>
        <v xml:space="preserve"> </v>
      </c>
      <c r="AE53" s="1">
        <f t="shared" si="12"/>
        <v>6</v>
      </c>
      <c r="AF53" s="1" t="str">
        <f t="shared" si="13"/>
        <v xml:space="preserve"> </v>
      </c>
      <c r="AG53" s="38">
        <f t="shared" si="14"/>
        <v>8.6330935257398558</v>
      </c>
      <c r="AH53" s="38" t="str">
        <f t="shared" si="15"/>
        <v xml:space="preserve"> </v>
      </c>
      <c r="AI53" s="1">
        <f t="shared" si="16"/>
        <v>9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57.3329901339537</v>
      </c>
      <c r="AR53" s="21">
        <v>18.044946164084852</v>
      </c>
      <c r="AS53">
        <v>45.539565052059913</v>
      </c>
      <c r="AT53">
        <v>-57.3329901339537</v>
      </c>
      <c r="AU53">
        <v>-18.044946164084852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0</v>
      </c>
      <c r="E54" s="4">
        <v>0</v>
      </c>
      <c r="F54" s="4">
        <v>0</v>
      </c>
      <c r="G54" s="4" t="s">
        <v>132</v>
      </c>
      <c r="H54" s="4">
        <v>5.83</v>
      </c>
      <c r="I54" s="34">
        <v>258.53943072608774</v>
      </c>
      <c r="J54" s="35" t="s">
        <v>1238</v>
      </c>
      <c r="K54" s="35" t="s">
        <v>1238</v>
      </c>
      <c r="L54" s="35" t="s">
        <v>1238</v>
      </c>
      <c r="M54" s="35" t="s">
        <v>1238</v>
      </c>
      <c r="N54" s="4" t="s">
        <v>132</v>
      </c>
      <c r="O54" s="4" t="s">
        <v>132</v>
      </c>
      <c r="P54" s="35" t="s">
        <v>137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 t="e">
        <v>#VALUE!</v>
      </c>
      <c r="AS54" t="s">
        <v>137</v>
      </c>
      <c r="AT54" t="e">
        <v>#VALUE!</v>
      </c>
      <c r="AU54" t="e">
        <v>#VALUE!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7</v>
      </c>
      <c r="D55" s="4">
        <v>1</v>
      </c>
      <c r="E55" s="4">
        <v>18</v>
      </c>
      <c r="F55" s="4">
        <v>26</v>
      </c>
      <c r="G55" s="4">
        <v>6.880000114440918</v>
      </c>
      <c r="H55" s="4">
        <v>6.01</v>
      </c>
      <c r="I55" s="34">
        <v>4728.5930731450153</v>
      </c>
      <c r="J55" s="35">
        <v>4.4951383694839189</v>
      </c>
      <c r="K55" s="35">
        <v>3.2139037433155075</v>
      </c>
      <c r="L55" s="35" t="s">
        <v>1238</v>
      </c>
      <c r="M55" s="35" t="s">
        <v>1238</v>
      </c>
      <c r="N55" s="4">
        <v>1.337</v>
      </c>
      <c r="O55" s="4">
        <v>-9.8449089683074931</v>
      </c>
      <c r="P55" s="35">
        <v>6.1564059900166388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>
        <f t="shared" si="3"/>
        <v>-0.37494436502527917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6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6.1564059905966388</v>
      </c>
      <c r="AH55" s="38" t="str">
        <f t="shared" si="15"/>
        <v xml:space="preserve"> </v>
      </c>
      <c r="AI55" s="1">
        <f t="shared" si="16"/>
        <v>14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37.494436502527918</v>
      </c>
      <c r="AR55" s="21" t="e">
        <v>#VALUE!</v>
      </c>
      <c r="AS55">
        <v>14.475875448268184</v>
      </c>
      <c r="AT55">
        <v>-37.494436502527918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7.3000001907348633</v>
      </c>
      <c r="H56" s="4">
        <v>6.13</v>
      </c>
      <c r="I56" s="34">
        <v>3034.6016950628746</v>
      </c>
      <c r="J56" s="35">
        <v>6.8111111111111109</v>
      </c>
      <c r="K56" s="35">
        <v>6.13</v>
      </c>
      <c r="L56" s="35">
        <v>5.3843025871766033</v>
      </c>
      <c r="M56" s="35">
        <v>4.5794259746472141</v>
      </c>
      <c r="N56" s="4">
        <v>0.9</v>
      </c>
      <c r="O56" s="4">
        <v>-36.48553281580805</v>
      </c>
      <c r="P56" s="35">
        <v>13.050570962479609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0.19086463203125009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43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13.050570963069609</v>
      </c>
      <c r="AH56" s="38" t="str">
        <f t="shared" si="15"/>
        <v xml:space="preserve"> </v>
      </c>
      <c r="AI56" s="1">
        <f t="shared" si="16"/>
        <v>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5.2904931839126146</v>
      </c>
      <c r="AR56" s="21">
        <v>5.9912757496931368</v>
      </c>
      <c r="AS56">
        <v>19.086463144125009</v>
      </c>
      <c r="AT56">
        <v>-5.2904931839126146</v>
      </c>
      <c r="AU56">
        <v>-5.9912757496931368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2.2599999999999998</v>
      </c>
      <c r="I57" s="34">
        <v>268.24123768482093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2</v>
      </c>
      <c r="D58" s="4">
        <v>0</v>
      </c>
      <c r="E58" s="4">
        <v>1</v>
      </c>
      <c r="F58" s="4">
        <v>3</v>
      </c>
      <c r="G58" s="4">
        <v>1.2149999141693115</v>
      </c>
      <c r="H58" s="4">
        <v>0.93</v>
      </c>
      <c r="I58" s="34">
        <v>152.2059208398901</v>
      </c>
      <c r="J58" s="35" t="s">
        <v>1238</v>
      </c>
      <c r="K58" s="35" t="s">
        <v>1238</v>
      </c>
      <c r="L58" s="35">
        <v>12.675365714285713</v>
      </c>
      <c r="M58" s="35">
        <v>11.99021081081081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0.30645152122216296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24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-121.30906294977058</v>
      </c>
      <c r="AS58">
        <v>30.645152061216297</v>
      </c>
      <c r="AT58" t="e">
        <v>#VALUE!</v>
      </c>
      <c r="AU58">
        <v>121.30906294977058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4</v>
      </c>
      <c r="I59" s="34">
        <v>61.453372910088021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1.1200000000000001</v>
      </c>
      <c r="I60" s="34">
        <v>121.12166971159543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8</v>
      </c>
      <c r="D61" s="4">
        <v>0</v>
      </c>
      <c r="E61" s="4">
        <v>6</v>
      </c>
      <c r="F61" s="4">
        <v>14</v>
      </c>
      <c r="G61" s="4">
        <v>21.290000915527344</v>
      </c>
      <c r="H61" s="4">
        <v>17.850000000000001</v>
      </c>
      <c r="I61" s="34">
        <v>7727.0413062104963</v>
      </c>
      <c r="J61" s="35">
        <v>7.7139152981849612</v>
      </c>
      <c r="K61" s="35">
        <v>5.924327912379689</v>
      </c>
      <c r="L61" s="35">
        <v>6.2833604059389589</v>
      </c>
      <c r="M61" s="35">
        <v>4.8214000852446182</v>
      </c>
      <c r="N61" s="4">
        <v>2.3140000000000001</v>
      </c>
      <c r="O61" s="4">
        <v>6.0009161704077068</v>
      </c>
      <c r="P61" s="35">
        <v>3.6414565826330527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0.19271713876478097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42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3.6414565832730528</v>
      </c>
      <c r="AH61" s="38" t="str">
        <f t="shared" si="15"/>
        <v xml:space="preserve"> </v>
      </c>
      <c r="AI61" s="1">
        <f t="shared" si="16"/>
        <v>32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-7.2631324895517935</v>
      </c>
      <c r="AR61" s="21">
        <v>-9.7060735728367717</v>
      </c>
      <c r="AS61">
        <v>19.271713812478097</v>
      </c>
      <c r="AT61">
        <v>7.2631324895517935</v>
      </c>
      <c r="AU61">
        <v>9.7060735728367717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2.65</v>
      </c>
      <c r="I62" s="34">
        <v>299.46570026713169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205.1</v>
      </c>
      <c r="I63" s="34">
        <v>170.6257241553613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1</v>
      </c>
      <c r="F64" s="4">
        <v>6</v>
      </c>
      <c r="G64" s="4">
        <v>17.075000762939453</v>
      </c>
      <c r="H64" s="4">
        <v>11.17</v>
      </c>
      <c r="I64" s="34">
        <v>370.92057187913747</v>
      </c>
      <c r="J64" s="35" t="s">
        <v>1238</v>
      </c>
      <c r="K64" s="35" t="s">
        <v>1238</v>
      </c>
      <c r="L64" s="35">
        <v>4.9193141852286049</v>
      </c>
      <c r="M64" s="35">
        <v>4.290567484662577</v>
      </c>
      <c r="N64" s="4" t="s">
        <v>132</v>
      </c>
      <c r="O64" s="4" t="s">
        <v>132</v>
      </c>
      <c r="P64" s="35" t="s">
        <v>137</v>
      </c>
      <c r="Q64" s="36">
        <f t="shared" si="0"/>
        <v>83.333333334003328</v>
      </c>
      <c r="R64" s="36" t="str">
        <f t="shared" si="1"/>
        <v xml:space="preserve"> </v>
      </c>
      <c r="S64" s="37">
        <f t="shared" si="22"/>
        <v>0.52864823369949443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5</v>
      </c>
      <c r="AD64" s="1" t="str">
        <f t="shared" si="11"/>
        <v xml:space="preserve"> </v>
      </c>
      <c r="AE64" s="1">
        <f t="shared" si="12"/>
        <v>18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14.10986970881204</v>
      </c>
      <c r="AS64">
        <v>52.864823302949439</v>
      </c>
      <c r="AT64" t="e">
        <v>#VALUE!</v>
      </c>
      <c r="AU64">
        <v>-14.10986970881204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0</v>
      </c>
      <c r="F65" s="4">
        <v>4</v>
      </c>
      <c r="G65" s="4">
        <v>10.869999885559082</v>
      </c>
      <c r="H65" s="4">
        <v>8.24</v>
      </c>
      <c r="I65" s="34">
        <v>545.87310461589709</v>
      </c>
      <c r="J65" s="35">
        <v>4.6685552407932009</v>
      </c>
      <c r="K65" s="35">
        <v>3.8060046189376444</v>
      </c>
      <c r="L65" s="35">
        <v>1.3890444370197126</v>
      </c>
      <c r="M65" s="35">
        <v>1.1671560920830995</v>
      </c>
      <c r="N65" s="4">
        <v>1.7650000000000001</v>
      </c>
      <c r="O65" s="4">
        <v>49.32318104906939</v>
      </c>
      <c r="P65" s="35" t="s">
        <v>137</v>
      </c>
      <c r="Q65" s="36">
        <f t="shared" si="0"/>
        <v>100.00000000068</v>
      </c>
      <c r="R65" s="36" t="str">
        <f t="shared" si="1"/>
        <v xml:space="preserve"> </v>
      </c>
      <c r="S65" s="37">
        <f t="shared" si="22"/>
        <v>0.31917474407309249</v>
      </c>
      <c r="T65" s="37" t="str">
        <f t="shared" si="23"/>
        <v/>
      </c>
      <c r="U65" s="37" t="str">
        <f t="shared" si="2"/>
        <v/>
      </c>
      <c r="V65" s="37">
        <f t="shared" si="3"/>
        <v>-0.35083049272550448</v>
      </c>
      <c r="W65" s="37" t="str">
        <f t="shared" si="4"/>
        <v/>
      </c>
      <c r="X65" s="37">
        <f t="shared" si="5"/>
        <v>-0.75747593427938631</v>
      </c>
      <c r="Y65" s="1" t="str">
        <f t="shared" si="6"/>
        <v xml:space="preserve"> </v>
      </c>
      <c r="Z65" s="1">
        <f t="shared" si="7"/>
        <v>10</v>
      </c>
      <c r="AA65" s="1" t="str">
        <f t="shared" si="8"/>
        <v xml:space="preserve"> </v>
      </c>
      <c r="AB65" s="1">
        <f t="shared" si="9"/>
        <v>2</v>
      </c>
      <c r="AC65" s="1">
        <f t="shared" si="10"/>
        <v>22</v>
      </c>
      <c r="AD65" s="1" t="str">
        <f t="shared" si="11"/>
        <v xml:space="preserve"> </v>
      </c>
      <c r="AE65" s="1">
        <f t="shared" si="12"/>
        <v>5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35.083049272550447</v>
      </c>
      <c r="AR65" s="21">
        <v>75.747593427938625</v>
      </c>
      <c r="AS65">
        <v>31.917474339309248</v>
      </c>
      <c r="AT65">
        <v>-35.083049272550447</v>
      </c>
      <c r="AU65">
        <v>-75.747593427938625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9</v>
      </c>
      <c r="D66" s="4">
        <v>0</v>
      </c>
      <c r="E66" s="4">
        <v>0</v>
      </c>
      <c r="F66" s="4">
        <v>9</v>
      </c>
      <c r="G66" s="4">
        <v>84.75</v>
      </c>
      <c r="H66" s="4">
        <v>66.099999999999994</v>
      </c>
      <c r="I66" s="34">
        <v>1720.7371174358743</v>
      </c>
      <c r="J66" s="35">
        <v>6.4468935921193786</v>
      </c>
      <c r="K66" s="35">
        <v>5.4122656186031266</v>
      </c>
      <c r="L66" s="35">
        <v>4.4073680839384695</v>
      </c>
      <c r="M66" s="35">
        <v>3.9133006826951617</v>
      </c>
      <c r="N66" s="4">
        <v>10.253</v>
      </c>
      <c r="O66" s="4">
        <v>33.207743276601278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0.2821482609018004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31</v>
      </c>
      <c r="AD66" s="1" t="str">
        <f t="shared" si="11"/>
        <v xml:space="preserve"> </v>
      </c>
      <c r="AE66" s="1">
        <f t="shared" si="12"/>
        <v>4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10.354991624000265</v>
      </c>
      <c r="AR66" s="21">
        <v>23.048334642381242</v>
      </c>
      <c r="AS66">
        <v>28.214826021180038</v>
      </c>
      <c r="AT66">
        <v>-10.354991624000265</v>
      </c>
      <c r="AU66">
        <v>-23.048334642381242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8</v>
      </c>
      <c r="F67" s="4">
        <v>12</v>
      </c>
      <c r="G67" s="4">
        <v>2.5999999046325684</v>
      </c>
      <c r="H67" s="4">
        <v>2.13</v>
      </c>
      <c r="I67" s="34">
        <v>412.25034894723689</v>
      </c>
      <c r="J67" s="35">
        <v>7.2203389830508478</v>
      </c>
      <c r="K67" s="35">
        <v>5.5038759689922481</v>
      </c>
      <c r="L67" s="35">
        <v>4.6669170104343607</v>
      </c>
      <c r="M67" s="35">
        <v>3.5399162525308303</v>
      </c>
      <c r="N67" s="4">
        <v>0.29499999999999998</v>
      </c>
      <c r="O67" s="4">
        <v>-58.683473389355747</v>
      </c>
      <c r="P67" s="35">
        <v>4.131455399061033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2"/>
        <v>0.22065723292186318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>
        <f t="shared" si="10"/>
        <v>37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>
        <f t="shared" si="14"/>
        <v>4.131455399761033</v>
      </c>
      <c r="AH67" s="38" t="str">
        <f t="shared" si="15"/>
        <v xml:space="preserve"> </v>
      </c>
      <c r="AI67" s="1">
        <f t="shared" si="16"/>
        <v>24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-58.683473388655749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-0.39988086733184769</v>
      </c>
      <c r="AR67" s="21">
        <v>18.516668179480966</v>
      </c>
      <c r="AS67">
        <v>22.065723222186318</v>
      </c>
      <c r="AT67">
        <v>0.39988086733184769</v>
      </c>
      <c r="AU67">
        <v>-18.516668179480966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51.799999237060547</v>
      </c>
      <c r="H68" s="4">
        <v>42.72</v>
      </c>
      <c r="I68" s="34">
        <v>362.12202978008725</v>
      </c>
      <c r="J68" s="35">
        <v>20.972017673048601</v>
      </c>
      <c r="K68" s="35">
        <v>12.759856630824373</v>
      </c>
      <c r="L68" s="35">
        <v>7.5284053946734781</v>
      </c>
      <c r="M68" s="35">
        <v>5.0439037735849057</v>
      </c>
      <c r="N68" s="4">
        <v>3.3479999999999999</v>
      </c>
      <c r="O68" s="4">
        <v>81.660336408030375</v>
      </c>
      <c r="P68" s="35">
        <v>2.3548689138576777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0.2125467993303311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38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>
        <f t="shared" si="14"/>
        <v>2.3548689145676778</v>
      </c>
      <c r="AH68" s="38" t="str">
        <f t="shared" si="15"/>
        <v xml:space="preserve"> </v>
      </c>
      <c r="AI68" s="1">
        <f t="shared" si="16"/>
        <v>33</v>
      </c>
      <c r="AJ68" s="1" t="str">
        <f t="shared" si="17"/>
        <v xml:space="preserve"> </v>
      </c>
      <c r="AK68" s="25">
        <f t="shared" si="18"/>
        <v>81.660336408740378</v>
      </c>
      <c r="AL68" s="25" t="str">
        <f t="shared" si="19"/>
        <v xml:space="preserve"> </v>
      </c>
      <c r="AM68" s="1">
        <f t="shared" si="20"/>
        <v>3</v>
      </c>
      <c r="AN68" s="1" t="str">
        <f t="shared" si="21"/>
        <v xml:space="preserve"> </v>
      </c>
      <c r="AO68" t="s">
        <v>56</v>
      </c>
      <c r="AP68" t="s">
        <v>1248</v>
      </c>
      <c r="AQ68" s="22">
        <v>-191.61900582013564</v>
      </c>
      <c r="AR68" s="21">
        <v>-31.444281842172806</v>
      </c>
      <c r="AS68">
        <v>21.254679862033111</v>
      </c>
      <c r="AT68">
        <v>191.61900582013564</v>
      </c>
      <c r="AU68">
        <v>31.444281842172806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2.5</v>
      </c>
      <c r="I69" s="34">
        <v>128.02786022935004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4</v>
      </c>
      <c r="F70" s="4">
        <v>23</v>
      </c>
      <c r="G70" s="4">
        <v>24.5</v>
      </c>
      <c r="H70" s="4">
        <v>19.89</v>
      </c>
      <c r="I70" s="34">
        <v>614.73322968681782</v>
      </c>
      <c r="J70" s="35" t="s">
        <v>1238</v>
      </c>
      <c r="K70" s="35" t="s">
        <v>1238</v>
      </c>
      <c r="L70" s="35">
        <v>5.347568144523521</v>
      </c>
      <c r="M70" s="35">
        <v>4.694602424884347</v>
      </c>
      <c r="N70" s="4">
        <v>-2.262</v>
      </c>
      <c r="O70" s="4">
        <v>50.985915492957744</v>
      </c>
      <c r="P70" s="35">
        <v>0.26646556058320764</v>
      </c>
      <c r="Q70" s="36">
        <f t="shared" si="0"/>
        <v>82.608695652903904</v>
      </c>
      <c r="R70" s="36" t="str">
        <f t="shared" si="1"/>
        <v xml:space="preserve"> </v>
      </c>
      <c r="S70" s="37">
        <f t="shared" si="22"/>
        <v>0.23177476191652596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35</v>
      </c>
      <c r="AD70" s="1" t="str">
        <f t="shared" si="11"/>
        <v xml:space="preserve"> </v>
      </c>
      <c r="AE70" s="1">
        <f t="shared" si="12"/>
        <v>19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50.985915493687742</v>
      </c>
      <c r="AL70" s="25" t="str">
        <f t="shared" si="19"/>
        <v xml:space="preserve"> </v>
      </c>
      <c r="AM70" s="1">
        <f t="shared" si="20"/>
        <v>8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6.6326509387634847</v>
      </c>
      <c r="AS70">
        <v>23.177476118652596</v>
      </c>
      <c r="AT70" t="e">
        <v>#VALUE!</v>
      </c>
      <c r="AU70">
        <v>-6.6326509387634847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9</v>
      </c>
      <c r="D71" s="4">
        <v>0</v>
      </c>
      <c r="E71" s="4">
        <v>2</v>
      </c>
      <c r="F71" s="4">
        <v>11</v>
      </c>
      <c r="G71" s="4">
        <v>17.845001220703125</v>
      </c>
      <c r="H71" s="4">
        <v>13.45</v>
      </c>
      <c r="I71" s="34">
        <v>477.64640357488838</v>
      </c>
      <c r="J71" s="35" t="s">
        <v>1238</v>
      </c>
      <c r="K71" s="35">
        <v>16.40243902439024</v>
      </c>
      <c r="L71" s="35" t="s">
        <v>1238</v>
      </c>
      <c r="M71" s="35">
        <v>6.8238176718092571</v>
      </c>
      <c r="N71" s="4">
        <v>0.82000000000000006</v>
      </c>
      <c r="O71" s="4" t="s">
        <v>132</v>
      </c>
      <c r="P71" s="35">
        <v>0</v>
      </c>
      <c r="Q71" s="36">
        <f t="shared" si="0"/>
        <v>81.818181818921815</v>
      </c>
      <c r="R71" s="36" t="str">
        <f t="shared" si="1"/>
        <v xml:space="preserve"> </v>
      </c>
      <c r="S71" s="37">
        <f t="shared" si="22"/>
        <v>0.32676589075510226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20</v>
      </c>
      <c r="AD71" s="1" t="str">
        <f t="shared" si="11"/>
        <v xml:space="preserve"> </v>
      </c>
      <c r="AE71" s="1">
        <f t="shared" si="12"/>
        <v>21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 t="e">
        <v>#VALUE!</v>
      </c>
      <c r="AS71">
        <v>32.676589001510223</v>
      </c>
      <c r="AT71" t="e">
        <v>#VALUE!</v>
      </c>
      <c r="AU71" t="e">
        <v>#VALUE!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8.8800000000000008</v>
      </c>
      <c r="I72" s="34">
        <v>98.325298330744189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1.69</v>
      </c>
      <c r="I73" s="34">
        <v>162.67225614225512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2</v>
      </c>
      <c r="F74" s="4">
        <v>2</v>
      </c>
      <c r="G74" s="4">
        <v>1.7999999523162842</v>
      </c>
      <c r="H74" s="4">
        <v>1.57</v>
      </c>
      <c r="I74" s="34">
        <v>78.992580872955003</v>
      </c>
      <c r="J74" s="35">
        <v>15.7</v>
      </c>
      <c r="K74" s="35" t="s">
        <v>1238</v>
      </c>
      <c r="L74" s="35">
        <v>9.4724569508609822</v>
      </c>
      <c r="M74" s="35">
        <v>3.7527321131447584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-118.31082076856686</v>
      </c>
      <c r="AR74" s="21">
        <v>-65.386989131557272</v>
      </c>
      <c r="AS74">
        <v>14.649678491483066</v>
      </c>
      <c r="AT74">
        <v>118.31082076856686</v>
      </c>
      <c r="AU74">
        <v>65.386989131557272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6</v>
      </c>
      <c r="D75" s="4">
        <v>0</v>
      </c>
      <c r="E75" s="4">
        <v>3</v>
      </c>
      <c r="F75" s="4">
        <v>9</v>
      </c>
      <c r="G75" s="4">
        <v>143</v>
      </c>
      <c r="H75" s="4">
        <v>132.19999999999999</v>
      </c>
      <c r="I75" s="34">
        <v>541.60905991424238</v>
      </c>
      <c r="J75" s="35">
        <v>9.9026217228464422</v>
      </c>
      <c r="K75" s="35">
        <v>7.1906445471852045</v>
      </c>
      <c r="L75" s="35">
        <v>10.885342679127726</v>
      </c>
      <c r="M75" s="35">
        <v>8.8694531993654149</v>
      </c>
      <c r="N75" s="4">
        <v>13.35</v>
      </c>
      <c r="O75" s="4">
        <v>94.975901854826915</v>
      </c>
      <c r="P75" s="35">
        <v>8.3698940998487146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8.3698941006287146</v>
      </c>
      <c r="AH75" s="38" t="str">
        <f t="shared" si="40"/>
        <v xml:space="preserve"> </v>
      </c>
      <c r="AI75" s="1">
        <f t="shared" si="41"/>
        <v>10</v>
      </c>
      <c r="AJ75" s="1" t="str">
        <f t="shared" si="42"/>
        <v xml:space="preserve"> </v>
      </c>
      <c r="AK75" s="25">
        <f t="shared" si="43"/>
        <v>94.975901855606921</v>
      </c>
      <c r="AL75" s="25" t="str">
        <f t="shared" si="44"/>
        <v xml:space="preserve"> </v>
      </c>
      <c r="AM75" s="1">
        <f t="shared" si="45"/>
        <v>2</v>
      </c>
      <c r="AN75" s="1" t="str">
        <f t="shared" si="46"/>
        <v xml:space="preserve"> </v>
      </c>
      <c r="AO75" t="s">
        <v>67</v>
      </c>
      <c r="AP75" t="s">
        <v>1244</v>
      </c>
      <c r="AQ75" s="22">
        <v>-37.697418858295961</v>
      </c>
      <c r="AR75" s="21">
        <v>-90.0556593400553</v>
      </c>
      <c r="AS75">
        <v>8.169440242057501</v>
      </c>
      <c r="AT75">
        <v>37.697418858295961</v>
      </c>
      <c r="AU75">
        <v>90.0556593400553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1.04</v>
      </c>
      <c r="I76" s="34">
        <v>44.382991546174679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12.6</v>
      </c>
      <c r="I77" s="34">
        <v>165.85773721449476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12</v>
      </c>
      <c r="D78" s="4">
        <v>0</v>
      </c>
      <c r="E78" s="4">
        <v>7</v>
      </c>
      <c r="F78" s="4">
        <v>19</v>
      </c>
      <c r="G78" s="4">
        <v>4.7984375953674316</v>
      </c>
      <c r="H78" s="4">
        <v>3.5</v>
      </c>
      <c r="I78" s="34">
        <v>1261.8425904204742</v>
      </c>
      <c r="J78" s="35">
        <v>7.4468085106382977</v>
      </c>
      <c r="K78" s="35">
        <v>4.7361299052774015</v>
      </c>
      <c r="L78" s="35">
        <v>6.9245596824496749</v>
      </c>
      <c r="M78" s="35">
        <v>5.2554058357720788</v>
      </c>
      <c r="N78" s="4">
        <v>0.47000000000000003</v>
      </c>
      <c r="O78" s="4">
        <v>13.801452784503629</v>
      </c>
      <c r="P78" s="35">
        <v>9.4285714285714288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0.37098217091498048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9.428571429381428</v>
      </c>
      <c r="AH78" s="38" t="str">
        <f t="shared" si="40"/>
        <v xml:space="preserve"> </v>
      </c>
      <c r="AI78" s="1">
        <f t="shared" si="41"/>
        <v>6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-3.5489731250825329</v>
      </c>
      <c r="AR78" s="21">
        <v>-20.901270164973429</v>
      </c>
      <c r="AS78">
        <v>37.098217010498047</v>
      </c>
      <c r="AT78">
        <v>3.5489731250825329</v>
      </c>
      <c r="AU78">
        <v>20.901270164973429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17</v>
      </c>
      <c r="D79" s="4">
        <v>1</v>
      </c>
      <c r="E79" s="4">
        <v>3</v>
      </c>
      <c r="F79" s="4">
        <v>21</v>
      </c>
      <c r="G79" s="4">
        <v>83.75</v>
      </c>
      <c r="H79" s="4">
        <v>65.25</v>
      </c>
      <c r="I79" s="34">
        <v>1139.4574952690532</v>
      </c>
      <c r="J79" s="35">
        <v>7.4257425742574252</v>
      </c>
      <c r="K79" s="35">
        <v>6.0288274969971356</v>
      </c>
      <c r="L79" s="35">
        <v>4.4259988256229059</v>
      </c>
      <c r="M79" s="35">
        <v>3.6980190038229264</v>
      </c>
      <c r="N79" s="4">
        <v>8.7870000000000008</v>
      </c>
      <c r="O79" s="4">
        <v>77.157258064516142</v>
      </c>
      <c r="P79" s="35">
        <v>0</v>
      </c>
      <c r="Q79" s="36">
        <f t="shared" si="24"/>
        <v>80.952380953200944</v>
      </c>
      <c r="R79" s="36" t="str">
        <f t="shared" si="25"/>
        <v xml:space="preserve"> </v>
      </c>
      <c r="S79" s="37">
        <f t="shared" si="26"/>
        <v>0.28352490503455935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30</v>
      </c>
      <c r="AD79" s="1" t="str">
        <f t="shared" si="36"/>
        <v xml:space="preserve"> </v>
      </c>
      <c r="AE79" s="1">
        <f t="shared" si="37"/>
        <v>22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>
        <f t="shared" si="43"/>
        <v>77.157258065336137</v>
      </c>
      <c r="AL79" s="25" t="str">
        <f t="shared" si="44"/>
        <v xml:space="preserve"> </v>
      </c>
      <c r="AM79" s="1">
        <f t="shared" si="45"/>
        <v>4</v>
      </c>
      <c r="AN79" s="1" t="str">
        <f t="shared" si="46"/>
        <v xml:space="preserve"> </v>
      </c>
      <c r="AO79" t="s">
        <v>62</v>
      </c>
      <c r="AP79" t="s">
        <v>1244</v>
      </c>
      <c r="AQ79" s="22">
        <v>-3.2560481657470719</v>
      </c>
      <c r="AR79" s="21">
        <v>22.723046041075257</v>
      </c>
      <c r="AS79">
        <v>28.352490421455933</v>
      </c>
      <c r="AT79">
        <v>3.2560481657470719</v>
      </c>
      <c r="AU79">
        <v>-22.723046041075257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2.69</v>
      </c>
      <c r="I80" s="34">
        <v>348.29808671581043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2.91</v>
      </c>
      <c r="I81" s="34">
        <v>73.949519768586839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1</v>
      </c>
      <c r="F82" s="4">
        <v>13</v>
      </c>
      <c r="G82" s="4">
        <v>11.890000343322754</v>
      </c>
      <c r="H82" s="4">
        <v>8.43</v>
      </c>
      <c r="I82" s="34">
        <v>2936.2088940138046</v>
      </c>
      <c r="J82" s="35">
        <v>4.5128479657387572</v>
      </c>
      <c r="K82" s="35">
        <v>3.4979253112033191</v>
      </c>
      <c r="L82" s="35">
        <v>6.6585350566007646</v>
      </c>
      <c r="M82" s="35">
        <v>5.2447945087204282</v>
      </c>
      <c r="N82" s="4">
        <v>1.8680000000000001</v>
      </c>
      <c r="O82" s="4">
        <v>-16.866933689363588</v>
      </c>
      <c r="P82" s="35">
        <v>4.7212336892052198</v>
      </c>
      <c r="Q82" s="36">
        <f t="shared" si="24"/>
        <v>92.3076923085423</v>
      </c>
      <c r="R82" s="36" t="str">
        <f t="shared" si="25"/>
        <v xml:space="preserve"> </v>
      </c>
      <c r="S82" s="37">
        <f t="shared" si="26"/>
        <v>0.41043895023585469</v>
      </c>
      <c r="T82" s="37" t="str">
        <f t="shared" si="47"/>
        <v/>
      </c>
      <c r="U82" s="37" t="str">
        <f t="shared" si="27"/>
        <v/>
      </c>
      <c r="V82" s="37">
        <f t="shared" si="28"/>
        <v>-0.37248181948778003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7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11</v>
      </c>
      <c r="AD82" s="1" t="str">
        <f t="shared" si="36"/>
        <v xml:space="preserve"> </v>
      </c>
      <c r="AE82" s="1">
        <f t="shared" si="37"/>
        <v>15</v>
      </c>
      <c r="AF82" s="1" t="str">
        <f t="shared" si="38"/>
        <v xml:space="preserve"> </v>
      </c>
      <c r="AG82" s="38">
        <f t="shared" si="39"/>
        <v>4.7212336900552199</v>
      </c>
      <c r="AH82" s="38" t="str">
        <f t="shared" si="40"/>
        <v xml:space="preserve"> </v>
      </c>
      <c r="AI82" s="1">
        <f t="shared" si="41"/>
        <v>22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37.248181948778004</v>
      </c>
      <c r="AR82" s="21">
        <v>-16.256539433312376</v>
      </c>
      <c r="AS82">
        <v>41.043894938585467</v>
      </c>
      <c r="AT82">
        <v>-37.248181948778004</v>
      </c>
      <c r="AU82">
        <v>16.256539433312376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6.26</v>
      </c>
      <c r="I83" s="34">
        <v>886.94281827009797</v>
      </c>
      <c r="J83" s="35" t="s">
        <v>1238</v>
      </c>
      <c r="K83" s="35" t="s">
        <v>1238</v>
      </c>
      <c r="L83" s="35">
        <v>11.323795013850415</v>
      </c>
      <c r="M83" s="35">
        <v>5.6855215577190537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>
        <v>-97.710939474202135</v>
      </c>
      <c r="AS83" t="s">
        <v>137</v>
      </c>
      <c r="AT83" t="e">
        <v>#VALUE!</v>
      </c>
      <c r="AU83">
        <v>97.710939474202135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6</v>
      </c>
      <c r="D84" s="4">
        <v>0</v>
      </c>
      <c r="E84" s="4">
        <v>7</v>
      </c>
      <c r="F84" s="4">
        <v>13</v>
      </c>
      <c r="G84" s="4">
        <v>6.3500003814697266</v>
      </c>
      <c r="H84" s="4">
        <v>4.51</v>
      </c>
      <c r="I84" s="34">
        <v>1732.2166717483942</v>
      </c>
      <c r="J84" s="35">
        <v>5.3058823529411763</v>
      </c>
      <c r="K84" s="35">
        <v>5.1366742596810928</v>
      </c>
      <c r="L84" s="35">
        <v>4.8287538134775048</v>
      </c>
      <c r="M84" s="35">
        <v>4.1282278042204306</v>
      </c>
      <c r="N84" s="4">
        <v>0.85</v>
      </c>
      <c r="O84" s="4">
        <v>-17.794970986460353</v>
      </c>
      <c r="P84" s="35">
        <v>5.6097560975609762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0.40798234709388631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12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5.6097560984309762</v>
      </c>
      <c r="AH84" s="38" t="str">
        <f t="shared" si="40"/>
        <v xml:space="preserve"> </v>
      </c>
      <c r="AI84" s="1">
        <f t="shared" si="41"/>
        <v>17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26.220921568659683</v>
      </c>
      <c r="AR84" s="21">
        <v>15.691033634522745</v>
      </c>
      <c r="AS84">
        <v>40.798234622388627</v>
      </c>
      <c r="AT84">
        <v>-26.220921568659683</v>
      </c>
      <c r="AU84">
        <v>-15.691033634522745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0.96</v>
      </c>
      <c r="I85" s="34">
        <v>189.76801554635182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9</v>
      </c>
      <c r="D86" s="4">
        <v>0</v>
      </c>
      <c r="E86" s="4">
        <v>2</v>
      </c>
      <c r="F86" s="4">
        <v>11</v>
      </c>
      <c r="G86" s="4">
        <v>8.8900003433227539</v>
      </c>
      <c r="H86" s="4">
        <v>5.87</v>
      </c>
      <c r="I86" s="34">
        <v>1002.0313860617131</v>
      </c>
      <c r="J86" s="35">
        <v>4.5503875968992249</v>
      </c>
      <c r="K86" s="35">
        <v>4.6587301587301591</v>
      </c>
      <c r="L86" s="35">
        <v>4.717721296296296</v>
      </c>
      <c r="M86" s="35">
        <v>3.9638548311809552</v>
      </c>
      <c r="N86" s="4">
        <v>1.29</v>
      </c>
      <c r="O86" s="4">
        <v>5.8244462674323172</v>
      </c>
      <c r="P86" s="35">
        <v>5.7921635434412266</v>
      </c>
      <c r="Q86" s="36">
        <f t="shared" si="24"/>
        <v>81.81818181907181</v>
      </c>
      <c r="R86" s="36" t="str">
        <f t="shared" si="25"/>
        <v xml:space="preserve"> </v>
      </c>
      <c r="S86" s="37">
        <f t="shared" si="26"/>
        <v>0.51448046823629523</v>
      </c>
      <c r="T86" s="37" t="str">
        <f t="shared" si="47"/>
        <v/>
      </c>
      <c r="U86" s="37" t="str">
        <f t="shared" si="27"/>
        <v/>
      </c>
      <c r="V86" s="37">
        <f t="shared" si="28"/>
        <v>-0.36726187828396406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8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6</v>
      </c>
      <c r="AD86" s="1" t="str">
        <f t="shared" si="36"/>
        <v xml:space="preserve"> </v>
      </c>
      <c r="AE86" s="1">
        <f t="shared" si="37"/>
        <v>20</v>
      </c>
      <c r="AF86" s="1" t="str">
        <f t="shared" si="38"/>
        <v xml:space="preserve"> </v>
      </c>
      <c r="AG86" s="38">
        <f t="shared" si="39"/>
        <v>5.7921635443312267</v>
      </c>
      <c r="AH86" s="38" t="str">
        <f t="shared" si="40"/>
        <v xml:space="preserve"> </v>
      </c>
      <c r="AI86" s="1">
        <f t="shared" si="41"/>
        <v>16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36.726187828396405</v>
      </c>
      <c r="AR86" s="21">
        <v>17.629636660913796</v>
      </c>
      <c r="AS86">
        <v>51.448046734629528</v>
      </c>
      <c r="AT86">
        <v>-36.726187828396405</v>
      </c>
      <c r="AU86">
        <v>-17.629636660913796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12</v>
      </c>
      <c r="D87" s="4">
        <v>0</v>
      </c>
      <c r="E87" s="4">
        <v>1</v>
      </c>
      <c r="F87" s="4">
        <v>13</v>
      </c>
      <c r="G87" s="4">
        <v>13.949999809265137</v>
      </c>
      <c r="H87" s="4">
        <v>9.4</v>
      </c>
      <c r="I87" s="34">
        <v>981.91028299778509</v>
      </c>
      <c r="J87" s="35" t="s">
        <v>1238</v>
      </c>
      <c r="K87" s="35">
        <v>33.812949640287769</v>
      </c>
      <c r="L87" s="35">
        <v>6.3033080437785571</v>
      </c>
      <c r="M87" s="35">
        <v>4.7597233410896251</v>
      </c>
      <c r="N87" s="4">
        <v>-0.10200000000000001</v>
      </c>
      <c r="O87" s="4" t="s">
        <v>132</v>
      </c>
      <c r="P87" s="35">
        <v>1.1063829787234043</v>
      </c>
      <c r="Q87" s="36">
        <f t="shared" si="24"/>
        <v>92.307692308592308</v>
      </c>
      <c r="R87" s="36" t="str">
        <f t="shared" si="25"/>
        <v xml:space="preserve"> </v>
      </c>
      <c r="S87" s="37">
        <f t="shared" si="26"/>
        <v>0.48404253380054646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7</v>
      </c>
      <c r="AD87" s="1" t="str">
        <f t="shared" si="36"/>
        <v xml:space="preserve"> </v>
      </c>
      <c r="AE87" s="1">
        <f t="shared" si="37"/>
        <v>14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-10.054354887778816</v>
      </c>
      <c r="AS87">
        <v>48.404253290054641</v>
      </c>
      <c r="AT87" t="e">
        <v>#VALUE!</v>
      </c>
      <c r="AU87">
        <v>10.054354887778816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11</v>
      </c>
      <c r="D88" s="4">
        <v>0</v>
      </c>
      <c r="E88" s="4">
        <v>6</v>
      </c>
      <c r="F88" s="4">
        <v>17</v>
      </c>
      <c r="G88" s="4">
        <v>33</v>
      </c>
      <c r="H88" s="4">
        <v>24.26</v>
      </c>
      <c r="I88" s="34">
        <v>1504.4473838138281</v>
      </c>
      <c r="J88" s="35">
        <v>12.485846628924344</v>
      </c>
      <c r="K88" s="35">
        <v>14.145772594752186</v>
      </c>
      <c r="L88" s="35">
        <v>5.2066165418351966</v>
      </c>
      <c r="M88" s="35">
        <v>5.3322608695652169</v>
      </c>
      <c r="N88" s="4">
        <v>1.9430000000000001</v>
      </c>
      <c r="O88" s="4">
        <v>-51.473526473526476</v>
      </c>
      <c r="P88" s="35">
        <v>4.8145094806265449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0.3602638096486645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17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4.814509481536545</v>
      </c>
      <c r="AH88" s="38" t="str">
        <f t="shared" si="40"/>
        <v xml:space="preserve"> </v>
      </c>
      <c r="AI88" s="1">
        <f t="shared" si="41"/>
        <v>21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-51.473526472616477</v>
      </c>
      <c r="AM88" s="1" t="str">
        <f t="shared" si="45"/>
        <v xml:space="preserve"> </v>
      </c>
      <c r="AN88" s="1">
        <f t="shared" si="46"/>
        <v>1</v>
      </c>
      <c r="AO88" t="s">
        <v>51</v>
      </c>
      <c r="AP88" t="s">
        <v>1244</v>
      </c>
      <c r="AQ88" s="22">
        <v>-73.61754302872086</v>
      </c>
      <c r="AR88" s="21">
        <v>9.0936345360307804</v>
      </c>
      <c r="AS88">
        <v>36.026380873866451</v>
      </c>
      <c r="AT88">
        <v>73.61754302872086</v>
      </c>
      <c r="AU88">
        <v>-9.0936345360307804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14</v>
      </c>
      <c r="D89" s="4">
        <v>0</v>
      </c>
      <c r="E89" s="4">
        <v>10</v>
      </c>
      <c r="F89" s="4">
        <v>24</v>
      </c>
      <c r="G89" s="4">
        <v>16.600000381469727</v>
      </c>
      <c r="H89" s="4">
        <v>12.34</v>
      </c>
      <c r="I89" s="34">
        <v>4634.2671326751934</v>
      </c>
      <c r="J89" s="35">
        <v>8.5457063711911356</v>
      </c>
      <c r="K89" s="35">
        <v>6.713819368879216</v>
      </c>
      <c r="L89" s="35">
        <v>3.7807080273103515</v>
      </c>
      <c r="M89" s="35">
        <v>3.3014942626399217</v>
      </c>
      <c r="N89" s="4">
        <v>1.444</v>
      </c>
      <c r="O89" s="4">
        <v>57.127312295973873</v>
      </c>
      <c r="P89" s="35">
        <v>9.0113452188006491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0.34521883248156632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-0.33989679692813513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5</v>
      </c>
      <c r="AC89" s="1">
        <f t="shared" si="35"/>
        <v>18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9.0113452197206492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57.127312296893869</v>
      </c>
      <c r="AL89" s="25" t="str">
        <f t="shared" si="44"/>
        <v xml:space="preserve"> </v>
      </c>
      <c r="AM89" s="1">
        <f t="shared" si="45"/>
        <v>5</v>
      </c>
      <c r="AN89" s="1" t="str">
        <f t="shared" si="46"/>
        <v xml:space="preserve"> </v>
      </c>
      <c r="AO89" t="s">
        <v>31</v>
      </c>
      <c r="AP89" t="s">
        <v>1262</v>
      </c>
      <c r="AQ89" s="22">
        <v>-18.829310314771199</v>
      </c>
      <c r="AR89" s="21">
        <v>33.98967969281351</v>
      </c>
      <c r="AS89">
        <v>34.521883156156633</v>
      </c>
      <c r="AT89">
        <v>18.829310314771199</v>
      </c>
      <c r="AU89">
        <v>-33.98967969281351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8</v>
      </c>
      <c r="F90" s="4">
        <v>25</v>
      </c>
      <c r="G90" s="4">
        <v>14.649999618530273</v>
      </c>
      <c r="H90" s="4">
        <v>11.47</v>
      </c>
      <c r="I90" s="34">
        <v>2702.0023845683868</v>
      </c>
      <c r="J90" s="35">
        <v>5.4854136776661884</v>
      </c>
      <c r="K90" s="35">
        <v>3.9729823346033948</v>
      </c>
      <c r="L90" s="35">
        <v>5.8567200610221208</v>
      </c>
      <c r="M90" s="35">
        <v>4.6615292156378612</v>
      </c>
      <c r="N90" s="4">
        <v>2.0910000000000002</v>
      </c>
      <c r="O90" s="4">
        <v>-28.659160696008186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0.27724495459436554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32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23.724511960100102</v>
      </c>
      <c r="AR90" s="21">
        <v>-2.2570281505261969</v>
      </c>
      <c r="AS90">
        <v>27.724495366436553</v>
      </c>
      <c r="AT90">
        <v>-23.724511960100102</v>
      </c>
      <c r="AU90">
        <v>2.2570281505261969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5</v>
      </c>
      <c r="F91" s="4">
        <v>15</v>
      </c>
      <c r="G91" s="4">
        <v>28</v>
      </c>
      <c r="H91" s="4">
        <v>16.899999999999999</v>
      </c>
      <c r="I91" s="34">
        <v>1067.4109466855009</v>
      </c>
      <c r="J91" s="35">
        <v>3.4058847239016523</v>
      </c>
      <c r="K91" s="35">
        <v>4.3500643500643497</v>
      </c>
      <c r="L91" s="35">
        <v>1.0643988919667591</v>
      </c>
      <c r="M91" s="35">
        <v>1.6370483980913431</v>
      </c>
      <c r="N91" s="4">
        <v>4.9619999999999997</v>
      </c>
      <c r="O91" s="4">
        <v>30.854430379746823</v>
      </c>
      <c r="P91" s="35">
        <v>7.7218934911242609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0.65680473466781086</v>
      </c>
      <c r="T91" s="37" t="str">
        <f t="shared" si="47"/>
        <v/>
      </c>
      <c r="U91" s="37" t="str">
        <f t="shared" si="27"/>
        <v/>
      </c>
      <c r="V91" s="37">
        <f t="shared" si="28"/>
        <v>-0.52640669457446276</v>
      </c>
      <c r="W91" s="37" t="str">
        <f t="shared" si="29"/>
        <v/>
      </c>
      <c r="X91" s="37">
        <f t="shared" si="30"/>
        <v>-0.81415832355791562</v>
      </c>
      <c r="Y91" s="1" t="str">
        <f t="shared" si="31"/>
        <v xml:space="preserve"> </v>
      </c>
      <c r="Z91" s="1">
        <f t="shared" si="32"/>
        <v>2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2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7.721893492064261</v>
      </c>
      <c r="AH91" s="38" t="str">
        <f t="shared" si="40"/>
        <v xml:space="preserve"> </v>
      </c>
      <c r="AI91" s="1">
        <f t="shared" si="41"/>
        <v>13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52.640669457446279</v>
      </c>
      <c r="AR91" s="21">
        <v>81.415832355791565</v>
      </c>
      <c r="AS91">
        <v>65.680473372781094</v>
      </c>
      <c r="AT91">
        <v>-52.640669457446279</v>
      </c>
      <c r="AU91">
        <v>-81.415832355791565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4.58</v>
      </c>
      <c r="I92" s="34">
        <v>89.909698643731573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22</v>
      </c>
      <c r="D93" s="4">
        <v>0</v>
      </c>
      <c r="E93" s="4">
        <v>2</v>
      </c>
      <c r="F93" s="4">
        <v>24</v>
      </c>
      <c r="G93" s="4">
        <v>25</v>
      </c>
      <c r="H93" s="4">
        <v>21.28</v>
      </c>
      <c r="I93" s="34">
        <v>1816.2885771203794</v>
      </c>
      <c r="J93" s="35">
        <v>7.7551020408163263</v>
      </c>
      <c r="K93" s="35">
        <v>6.4563106796116507</v>
      </c>
      <c r="L93" s="35">
        <v>5.2236151953529832</v>
      </c>
      <c r="M93" s="35">
        <v>4.530128344179321</v>
      </c>
      <c r="N93" s="4">
        <v>2.7440000000000002</v>
      </c>
      <c r="O93" s="4">
        <v>3.119128147313047</v>
      </c>
      <c r="P93" s="35">
        <v>8.0874060150375939</v>
      </c>
      <c r="Q93" s="36">
        <f t="shared" si="24"/>
        <v>91.666666667626671</v>
      </c>
      <c r="R93" s="36" t="str">
        <f t="shared" si="25"/>
        <v xml:space="preserve"> </v>
      </c>
      <c r="S93" s="37">
        <f t="shared" si="26"/>
        <v>0.17481203103518786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44</v>
      </c>
      <c r="AD93" s="1" t="str">
        <f t="shared" si="36"/>
        <v xml:space="preserve"> </v>
      </c>
      <c r="AE93" s="1">
        <f t="shared" si="37"/>
        <v>16</v>
      </c>
      <c r="AF93" s="1" t="str">
        <f t="shared" si="38"/>
        <v xml:space="preserve"> </v>
      </c>
      <c r="AG93" s="38">
        <f t="shared" si="39"/>
        <v>8.087406015997594</v>
      </c>
      <c r="AH93" s="38" t="str">
        <f t="shared" si="40"/>
        <v xml:space="preserve"> </v>
      </c>
      <c r="AI93" s="1">
        <f t="shared" si="41"/>
        <v>11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-7.8358402340509725</v>
      </c>
      <c r="AR93" s="21">
        <v>8.7968418306976872</v>
      </c>
      <c r="AS93">
        <v>17.481203007518786</v>
      </c>
      <c r="AT93">
        <v>7.8358402340509725</v>
      </c>
      <c r="AU93">
        <v>-8.7968418306976872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9</v>
      </c>
      <c r="D94" s="4">
        <v>0</v>
      </c>
      <c r="E94" s="4">
        <v>5</v>
      </c>
      <c r="F94" s="4">
        <v>14</v>
      </c>
      <c r="G94" s="4">
        <v>3.7249999046325684</v>
      </c>
      <c r="H94" s="4">
        <v>3.04</v>
      </c>
      <c r="I94" s="34">
        <v>648.67449182870689</v>
      </c>
      <c r="J94" s="35">
        <v>4.78740157480315</v>
      </c>
      <c r="K94" s="35">
        <v>3.7073170731707314</v>
      </c>
      <c r="L94" s="35">
        <v>4.0993412376714575</v>
      </c>
      <c r="M94" s="35">
        <v>3.4601198333867349</v>
      </c>
      <c r="N94" s="4">
        <v>0.63500000000000001</v>
      </c>
      <c r="O94" s="4">
        <v>-15.670650730411687</v>
      </c>
      <c r="P94" s="35">
        <v>4.9342105263157894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0.22532891696755533</v>
      </c>
      <c r="T94" s="37" t="str">
        <f t="shared" si="47"/>
        <v/>
      </c>
      <c r="U94" s="37" t="str">
        <f t="shared" si="27"/>
        <v/>
      </c>
      <c r="V94" s="37">
        <f t="shared" si="28"/>
        <v>-0.33430473430318142</v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>
        <f t="shared" si="32"/>
        <v>11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36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4.9342105272857895</v>
      </c>
      <c r="AH94" s="38" t="str">
        <f t="shared" si="40"/>
        <v xml:space="preserve"> </v>
      </c>
      <c r="AI94" s="1">
        <f t="shared" si="41"/>
        <v>19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33.430473430318145</v>
      </c>
      <c r="AR94" s="21">
        <v>28.426414789914634</v>
      </c>
      <c r="AS94">
        <v>22.532891599755533</v>
      </c>
      <c r="AT94">
        <v>-33.430473430318145</v>
      </c>
      <c r="AU94">
        <v>-28.426414789914634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13</v>
      </c>
      <c r="D95" s="4">
        <v>0</v>
      </c>
      <c r="E95" s="4">
        <v>1</v>
      </c>
      <c r="F95" s="4">
        <v>14</v>
      </c>
      <c r="G95" s="4">
        <v>1.1399999856948853</v>
      </c>
      <c r="H95" s="4">
        <v>0.87</v>
      </c>
      <c r="I95" s="34">
        <v>415.83446626295813</v>
      </c>
      <c r="J95" s="35">
        <v>3.7826086956521738</v>
      </c>
      <c r="K95" s="35">
        <v>3.7826086956521738</v>
      </c>
      <c r="L95" s="35" t="s">
        <v>1238</v>
      </c>
      <c r="M95" s="35" t="s">
        <v>1238</v>
      </c>
      <c r="N95" s="4">
        <v>0.23</v>
      </c>
      <c r="O95" s="4">
        <v>-4.166666666666659</v>
      </c>
      <c r="P95" s="35" t="s">
        <v>137</v>
      </c>
      <c r="Q95" s="36">
        <f t="shared" si="24"/>
        <v>92.857142858122856</v>
      </c>
      <c r="R95" s="36" t="str">
        <f t="shared" si="25"/>
        <v xml:space="preserve"> </v>
      </c>
      <c r="S95" s="37">
        <f t="shared" si="26"/>
        <v>0.31034481212354631</v>
      </c>
      <c r="T95" s="37" t="str">
        <f t="shared" si="47"/>
        <v/>
      </c>
      <c r="U95" s="37" t="str">
        <f t="shared" si="27"/>
        <v/>
      </c>
      <c r="V95" s="37">
        <f t="shared" si="28"/>
        <v>-0.47402266943048144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3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23</v>
      </c>
      <c r="AD95" s="1" t="str">
        <f t="shared" si="36"/>
        <v xml:space="preserve"> </v>
      </c>
      <c r="AE95" s="1">
        <f t="shared" si="37"/>
        <v>13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47.402266943048147</v>
      </c>
      <c r="AR95" s="21" t="e">
        <v>#VALUE!</v>
      </c>
      <c r="AS95">
        <v>31.034481114354627</v>
      </c>
      <c r="AT95">
        <v>-47.402266943048147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16</v>
      </c>
      <c r="D96" s="4">
        <v>0</v>
      </c>
      <c r="E96" s="4">
        <v>5</v>
      </c>
      <c r="F96" s="4">
        <v>21</v>
      </c>
      <c r="G96" s="4">
        <v>7</v>
      </c>
      <c r="H96" s="4">
        <v>5.56</v>
      </c>
      <c r="I96" s="34">
        <v>3321.8962134175358</v>
      </c>
      <c r="J96" s="35">
        <v>10.07246376811594</v>
      </c>
      <c r="K96" s="35">
        <v>6.5181711606096124</v>
      </c>
      <c r="L96" s="35">
        <v>3.4982092005445953</v>
      </c>
      <c r="M96" s="35">
        <v>3.1734485741805956</v>
      </c>
      <c r="N96" s="4">
        <v>0.55200000000000005</v>
      </c>
      <c r="O96" s="4" t="s">
        <v>132</v>
      </c>
      <c r="P96" s="35">
        <v>11.043165467625899</v>
      </c>
      <c r="Q96" s="36">
        <f t="shared" si="24"/>
        <v>76.190476191466189</v>
      </c>
      <c r="R96" s="36" t="str">
        <f t="shared" si="25"/>
        <v xml:space="preserve"> </v>
      </c>
      <c r="S96" s="37">
        <f t="shared" si="26"/>
        <v>0.25899280674539588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-0.38922046304175006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3</v>
      </c>
      <c r="AC96" s="1">
        <f t="shared" si="35"/>
        <v>34</v>
      </c>
      <c r="AD96" s="1" t="str">
        <f t="shared" si="36"/>
        <v xml:space="preserve"> </v>
      </c>
      <c r="AE96" s="1">
        <f t="shared" si="37"/>
        <v>25</v>
      </c>
      <c r="AF96" s="1" t="str">
        <f t="shared" si="38"/>
        <v xml:space="preserve"> </v>
      </c>
      <c r="AG96" s="38">
        <f t="shared" si="39"/>
        <v>11.043165468615898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-40.059097603760677</v>
      </c>
      <c r="AR96" s="21">
        <v>38.922046304175005</v>
      </c>
      <c r="AS96">
        <v>25.899280575539585</v>
      </c>
      <c r="AT96">
        <v>40.059097603760677</v>
      </c>
      <c r="AU96">
        <v>-38.922046304175005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5</v>
      </c>
      <c r="D97" s="4">
        <v>1</v>
      </c>
      <c r="E97" s="4">
        <v>5</v>
      </c>
      <c r="F97" s="4">
        <v>11</v>
      </c>
      <c r="G97" s="4">
        <v>40.599998474121094</v>
      </c>
      <c r="H97" s="4">
        <v>40.799999999999997</v>
      </c>
      <c r="I97" s="34">
        <v>371.6999066683619</v>
      </c>
      <c r="J97" s="35">
        <v>15.999999999999996</v>
      </c>
      <c r="K97" s="35">
        <v>8.4472049689440993</v>
      </c>
      <c r="L97" s="35">
        <v>8.6609239613491411</v>
      </c>
      <c r="M97" s="35">
        <v>5.8930733863837315</v>
      </c>
      <c r="N97" s="4">
        <v>2.5500000000000003</v>
      </c>
      <c r="O97" s="4">
        <v>-43.320737941764826</v>
      </c>
      <c r="P97" s="35">
        <v>7.9901960784313735</v>
      </c>
      <c r="Q97" s="36" t="str">
        <f t="shared" si="24"/>
        <v xml:space="preserve"> 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7.9901960794313736</v>
      </c>
      <c r="AH97" s="38" t="str">
        <f t="shared" si="40"/>
        <v xml:space="preserve"> </v>
      </c>
      <c r="AI97" s="1">
        <f t="shared" si="41"/>
        <v>12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-122.48236511446299</v>
      </c>
      <c r="AR97" s="21">
        <v>-51.217803838601618</v>
      </c>
      <c r="AS97">
        <v>-0.49019981833064996</v>
      </c>
      <c r="AT97">
        <v>122.48236511446299</v>
      </c>
      <c r="AU97">
        <v>51.217803838601618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5.08</v>
      </c>
      <c r="I98" s="34">
        <v>236.43536552664537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16</v>
      </c>
      <c r="D99" s="4">
        <v>1</v>
      </c>
      <c r="E99" s="4">
        <v>10</v>
      </c>
      <c r="F99" s="4">
        <v>27</v>
      </c>
      <c r="G99" s="4">
        <v>164</v>
      </c>
      <c r="H99" s="4">
        <v>120.4</v>
      </c>
      <c r="I99" s="34">
        <v>5146.8004987946888</v>
      </c>
      <c r="J99" s="35">
        <v>11.791205562628537</v>
      </c>
      <c r="K99" s="35">
        <v>5.4236677327807561</v>
      </c>
      <c r="L99" s="35">
        <v>6.8329129531677069</v>
      </c>
      <c r="M99" s="35">
        <v>4.4541874799569436</v>
      </c>
      <c r="N99" s="4">
        <v>10.211</v>
      </c>
      <c r="O99" s="4">
        <v>-31.280705296453327</v>
      </c>
      <c r="P99" s="35">
        <v>15.56893687707641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0.36212624686717609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16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15.568936878096411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>
        <v>-63.958456320275616</v>
      </c>
      <c r="AR99" s="21">
        <v>-19.301138678672825</v>
      </c>
      <c r="AS99">
        <v>36.212624584717609</v>
      </c>
      <c r="AT99">
        <v>63.958456320275616</v>
      </c>
      <c r="AU99">
        <v>19.301138678672825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2</v>
      </c>
      <c r="F100" s="4">
        <v>15</v>
      </c>
      <c r="G100" s="4">
        <v>27</v>
      </c>
      <c r="H100" s="4">
        <v>18.93</v>
      </c>
      <c r="I100" s="34">
        <v>1105.1656229473126</v>
      </c>
      <c r="J100" s="35">
        <v>8.9334591788579516</v>
      </c>
      <c r="K100" s="35">
        <v>8.6241457858769941</v>
      </c>
      <c r="L100" s="35">
        <v>7.2537921544597452</v>
      </c>
      <c r="M100" s="35">
        <v>6.2472865180542696</v>
      </c>
      <c r="N100" s="4">
        <v>2.1190000000000002</v>
      </c>
      <c r="O100" s="4">
        <v>3.4163006344558462</v>
      </c>
      <c r="P100" s="35">
        <v>4.0042260961436869</v>
      </c>
      <c r="Q100" s="36">
        <f t="shared" si="24"/>
        <v>86.666666667696674</v>
      </c>
      <c r="R100" s="36" t="str">
        <f t="shared" si="25"/>
        <v xml:space="preserve"> </v>
      </c>
      <c r="S100" s="37">
        <f t="shared" si="26"/>
        <v>0.42630744952445332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10</v>
      </c>
      <c r="AD100" s="1" t="str">
        <f t="shared" si="36"/>
        <v xml:space="preserve"> </v>
      </c>
      <c r="AE100" s="1">
        <f t="shared" si="37"/>
        <v>17</v>
      </c>
      <c r="AF100" s="1" t="str">
        <f t="shared" si="38"/>
        <v xml:space="preserve"> </v>
      </c>
      <c r="AG100" s="38">
        <f t="shared" si="39"/>
        <v>4.0042260971736869</v>
      </c>
      <c r="AH100" s="38" t="str">
        <f t="shared" si="40"/>
        <v xml:space="preserve"> </v>
      </c>
      <c r="AI100" s="1">
        <f t="shared" si="41"/>
        <v>26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-24.221070422864123</v>
      </c>
      <c r="AR100" s="21">
        <v>-26.649595816127338</v>
      </c>
      <c r="AS100">
        <v>42.630744849445335</v>
      </c>
      <c r="AT100">
        <v>24.221070422864123</v>
      </c>
      <c r="AU100">
        <v>26.649595816127338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13</v>
      </c>
      <c r="D101" s="4">
        <v>1</v>
      </c>
      <c r="E101" s="4">
        <v>12</v>
      </c>
      <c r="F101" s="4">
        <v>26</v>
      </c>
      <c r="G101" s="4">
        <v>5.9600000381469727</v>
      </c>
      <c r="H101" s="4">
        <v>4.46</v>
      </c>
      <c r="I101" s="34">
        <v>1903.3800576242013</v>
      </c>
      <c r="J101" s="35">
        <v>4.0361990950226243</v>
      </c>
      <c r="K101" s="35">
        <v>2.430517711171662</v>
      </c>
      <c r="L101" s="35" t="s">
        <v>1238</v>
      </c>
      <c r="M101" s="35" t="s">
        <v>1238</v>
      </c>
      <c r="N101" s="4">
        <v>1.105</v>
      </c>
      <c r="O101" s="4">
        <v>-39.218921892189222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0.33632287954828988</v>
      </c>
      <c r="T101" s="37" t="str">
        <f t="shared" si="47"/>
        <v/>
      </c>
      <c r="U101" s="37" t="str">
        <f t="shared" si="27"/>
        <v/>
      </c>
      <c r="V101" s="37">
        <f t="shared" si="28"/>
        <v>-0.43876054954156951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4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19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43.876054954156949</v>
      </c>
      <c r="AR101" s="21" t="e">
        <v>#VALUE!</v>
      </c>
      <c r="AS101">
        <v>33.632287850828988</v>
      </c>
      <c r="AT101">
        <v>-43.876054954156949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15.72</v>
      </c>
      <c r="I102" s="34">
        <v>187.84568748068801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11.125</v>
      </c>
      <c r="H103" s="4">
        <v>9.74</v>
      </c>
      <c r="I103" s="34">
        <v>557.75763556489915</v>
      </c>
      <c r="J103" s="35">
        <v>8.8545454545454536</v>
      </c>
      <c r="K103" s="35">
        <v>5.8674698795180715</v>
      </c>
      <c r="L103" s="35">
        <v>4.1513330217340503</v>
      </c>
      <c r="M103" s="35">
        <v>4.1464878618113916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-23.123763421299426</v>
      </c>
      <c r="AR103" s="21">
        <v>27.518649817184016</v>
      </c>
      <c r="AS103">
        <v>14.219712525667338</v>
      </c>
      <c r="AT103">
        <v>23.123763421299426</v>
      </c>
      <c r="AU103">
        <v>-27.518649817184016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6</v>
      </c>
      <c r="D104" s="4">
        <v>0</v>
      </c>
      <c r="E104" s="4">
        <v>2</v>
      </c>
      <c r="F104" s="4">
        <v>8</v>
      </c>
      <c r="G104" s="4">
        <v>7.4000000953674316</v>
      </c>
      <c r="H104" s="4">
        <v>5.86</v>
      </c>
      <c r="I104" s="34">
        <v>149.85008144501538</v>
      </c>
      <c r="J104" s="35">
        <v>9.7666666666666675</v>
      </c>
      <c r="K104" s="35">
        <v>6.5111111111111111</v>
      </c>
      <c r="L104" s="35">
        <v>5.7754728260869568</v>
      </c>
      <c r="M104" s="35">
        <v>4.4952918781725897</v>
      </c>
      <c r="N104" s="4">
        <v>0.6</v>
      </c>
      <c r="O104" s="4">
        <v>18.811881188118807</v>
      </c>
      <c r="P104" s="35">
        <v>5.1194539249146755</v>
      </c>
      <c r="Q104" s="36">
        <f t="shared" si="24"/>
        <v>75.000000001070006</v>
      </c>
      <c r="R104" s="36" t="str">
        <f t="shared" si="25"/>
        <v xml:space="preserve"> </v>
      </c>
      <c r="S104" s="37">
        <f t="shared" si="26"/>
        <v>0.26279865215659226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33</v>
      </c>
      <c r="AD104" s="1" t="str">
        <f t="shared" si="36"/>
        <v xml:space="preserve"> </v>
      </c>
      <c r="AE104" s="1">
        <f t="shared" si="37"/>
        <v>26</v>
      </c>
      <c r="AF104" s="1" t="str">
        <f t="shared" si="38"/>
        <v xml:space="preserve"> </v>
      </c>
      <c r="AG104" s="38">
        <f t="shared" si="39"/>
        <v>5.1194539259846756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-35.806943705286834</v>
      </c>
      <c r="AR104" s="21">
        <v>-0.83846951986705776</v>
      </c>
      <c r="AS104">
        <v>26.27986510865923</v>
      </c>
      <c r="AT104">
        <v>35.806943705286834</v>
      </c>
      <c r="AU104">
        <v>0.83846951986705776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17</v>
      </c>
      <c r="D105" s="4">
        <v>1</v>
      </c>
      <c r="E105" s="4">
        <v>8</v>
      </c>
      <c r="F105" s="4">
        <v>26</v>
      </c>
      <c r="G105" s="4">
        <v>2.9700000286102295</v>
      </c>
      <c r="H105" s="4">
        <v>2.2999999999999998</v>
      </c>
      <c r="I105" s="34">
        <v>3316.5275880984173</v>
      </c>
      <c r="J105" s="35">
        <v>4.6653144016227177</v>
      </c>
      <c r="K105" s="35">
        <v>3.458646616541353</v>
      </c>
      <c r="L105" s="35" t="s">
        <v>1238</v>
      </c>
      <c r="M105" s="35" t="s">
        <v>1238</v>
      </c>
      <c r="N105" s="4">
        <v>0.49299999999999999</v>
      </c>
      <c r="O105" s="4">
        <v>-10.849909584086808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0.29130436134531734</v>
      </c>
      <c r="T105" s="37" t="str">
        <f t="shared" si="47"/>
        <v/>
      </c>
      <c r="U105" s="37" t="str">
        <f t="shared" si="27"/>
        <v/>
      </c>
      <c r="V105" s="37">
        <f t="shared" si="28"/>
        <v>-0.35128113620275736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9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35.128113620275734</v>
      </c>
      <c r="AR105" s="21" t="e">
        <v>#VALUE!</v>
      </c>
      <c r="AS105">
        <v>29.130436026531736</v>
      </c>
      <c r="AT105">
        <v>-35.128113620275734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4</v>
      </c>
      <c r="D106" s="4">
        <v>0</v>
      </c>
      <c r="E106" s="4">
        <v>0</v>
      </c>
      <c r="F106" s="4">
        <v>4</v>
      </c>
      <c r="G106" s="4">
        <v>1.5</v>
      </c>
      <c r="H106" s="4">
        <v>1.1599999999999999</v>
      </c>
      <c r="I106" s="34">
        <v>396.03961737113428</v>
      </c>
      <c r="J106" s="35">
        <v>23.199999999999996</v>
      </c>
      <c r="K106" s="35">
        <v>19.333333333333332</v>
      </c>
      <c r="L106" s="35">
        <v>6.9592335329341317</v>
      </c>
      <c r="M106" s="35" t="s">
        <v>1238</v>
      </c>
      <c r="N106" s="4">
        <v>0.05</v>
      </c>
      <c r="O106" s="4">
        <v>614.28571428571433</v>
      </c>
      <c r="P106" s="35" t="s">
        <v>137</v>
      </c>
      <c r="Q106" s="36">
        <f t="shared" si="24"/>
        <v>100.00000000109</v>
      </c>
      <c r="R106" s="36" t="str">
        <f t="shared" si="25"/>
        <v xml:space="preserve"> </v>
      </c>
      <c r="S106" s="37">
        <f t="shared" si="26"/>
        <v>0.29310344936586208</v>
      </c>
      <c r="T106" s="37" t="str">
        <f t="shared" si="47"/>
        <v/>
      </c>
      <c r="U106" s="37">
        <f t="shared" si="27"/>
        <v>2.2259942941597135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1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28</v>
      </c>
      <c r="AD106" s="1" t="str">
        <f>IF(ISERROR((RANK(T106,T$7:T$391,1)))=TRUE," ",((RANK(T106,T$7:T$391,1))))</f>
        <v xml:space="preserve"> </v>
      </c>
      <c r="AE106" s="1">
        <f t="shared" si="37"/>
        <v>1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-222.59942941597134</v>
      </c>
      <c r="AR106" s="21">
        <v>-21.506667873611306</v>
      </c>
      <c r="AS106">
        <v>29.31034482758621</v>
      </c>
      <c r="AT106">
        <v>222.59942941597134</v>
      </c>
      <c r="AU106">
        <v>21.506667873611306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43760.33259421296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18.290476951049907</v>
      </c>
      <c r="K6" s="32">
        <v>16.534405773263348</v>
      </c>
      <c r="L6" s="32">
        <v>12.494782638831055</v>
      </c>
      <c r="M6" s="32">
        <v>11.410528506392733</v>
      </c>
      <c r="N6" s="32"/>
      <c r="O6" s="32"/>
      <c r="P6" s="32">
        <v>1.9509086645913154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9</v>
      </c>
      <c r="D7" s="4">
        <v>1</v>
      </c>
      <c r="E7" s="4">
        <v>5</v>
      </c>
      <c r="F7" s="4">
        <v>15</v>
      </c>
      <c r="G7" s="4">
        <v>82</v>
      </c>
      <c r="H7" s="4">
        <v>75.48</v>
      </c>
      <c r="I7" s="34">
        <v>23358.620335439999</v>
      </c>
      <c r="J7" s="35">
        <v>24.474708171206228</v>
      </c>
      <c r="K7" s="35">
        <v>21.986600640838915</v>
      </c>
      <c r="L7" s="35">
        <v>18.197689932527734</v>
      </c>
      <c r="M7" s="35">
        <v>16.379734231133622</v>
      </c>
      <c r="N7" s="4">
        <v>3.0840000000000001</v>
      </c>
      <c r="O7" s="4">
        <v>10.537634408602152</v>
      </c>
      <c r="P7" s="35">
        <v>0.94992050874403811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-33.811208076787366</v>
      </c>
      <c r="AR7" s="21">
        <v>-45.642308942400398</v>
      </c>
      <c r="AS7">
        <v>8.6380498145203877</v>
      </c>
      <c r="AT7">
        <v>33.811208076787366</v>
      </c>
      <c r="AU7">
        <v>45.642308942400398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12</v>
      </c>
      <c r="D8" s="4">
        <v>2</v>
      </c>
      <c r="E8" s="4">
        <v>8</v>
      </c>
      <c r="F8" s="4">
        <v>22</v>
      </c>
      <c r="G8" s="4">
        <v>38</v>
      </c>
      <c r="H8" s="4">
        <v>28.62</v>
      </c>
      <c r="I8" s="34">
        <v>12743.64823536</v>
      </c>
      <c r="J8" s="35">
        <v>5.7400722021660657</v>
      </c>
      <c r="K8" s="35">
        <v>5.3019636902556506</v>
      </c>
      <c r="L8" s="35">
        <v>7.3101698801459092</v>
      </c>
      <c r="M8" s="35">
        <v>6.5063613219750502</v>
      </c>
      <c r="N8" s="4">
        <v>4.9859999999999998</v>
      </c>
      <c r="O8" s="4">
        <v>9.5824175824175821</v>
      </c>
      <c r="P8" s="35">
        <v>1.2683438155136266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0.32774283728679943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-0.68617154065867192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-0.41494221296595446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48</v>
      </c>
      <c r="AC8" s="1">
        <f t="shared" ref="AC8:AC39" si="11">IF(ISERROR((RANK(S8,S$7:S$391,0)))=TRUE," ",((RANK(S8,S$7:S$391,0))))</f>
        <v>20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68.617154065867197</v>
      </c>
      <c r="AR8" s="21">
        <v>41.494221296595448</v>
      </c>
      <c r="AS8">
        <v>32.774283717679943</v>
      </c>
      <c r="AT8">
        <v>-68.617154065867197</v>
      </c>
      <c r="AU8">
        <v>-41.494221296595448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14</v>
      </c>
      <c r="D9" s="4">
        <v>2</v>
      </c>
      <c r="E9" s="4">
        <v>6</v>
      </c>
      <c r="F9" s="4">
        <v>22</v>
      </c>
      <c r="G9" s="4">
        <v>170</v>
      </c>
      <c r="H9" s="4">
        <v>166.03</v>
      </c>
      <c r="I9" s="34">
        <v>11852.3819497</v>
      </c>
      <c r="J9" s="35">
        <v>21.016455696202531</v>
      </c>
      <c r="K9" s="35">
        <v>18.394637713272768</v>
      </c>
      <c r="L9" s="35">
        <v>14.110105335696002</v>
      </c>
      <c r="M9" s="35">
        <v>12.899869498694985</v>
      </c>
      <c r="N9" s="4">
        <v>7.9</v>
      </c>
      <c r="O9" s="4">
        <v>10.799438990182335</v>
      </c>
      <c r="P9" s="35">
        <v>0.14816599409745226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-14.903814440968688</v>
      </c>
      <c r="AR9" s="21">
        <v>-12.927977569172565</v>
      </c>
      <c r="AS9">
        <v>2.3911341323857194</v>
      </c>
      <c r="AT9">
        <v>14.903814440968688</v>
      </c>
      <c r="AU9">
        <v>12.927977569172565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25</v>
      </c>
      <c r="D10" s="4">
        <v>6</v>
      </c>
      <c r="E10" s="4">
        <v>17</v>
      </c>
      <c r="F10" s="4">
        <v>48</v>
      </c>
      <c r="G10" s="4">
        <v>231.24000549316406</v>
      </c>
      <c r="H10" s="4">
        <v>240.51</v>
      </c>
      <c r="I10" s="34">
        <v>1086907.9818</v>
      </c>
      <c r="J10" s="35">
        <v>20.641091658084445</v>
      </c>
      <c r="K10" s="35">
        <v>18.826614481408999</v>
      </c>
      <c r="L10" s="35">
        <v>13.097973499586443</v>
      </c>
      <c r="M10" s="35">
        <v>12.649649748997101</v>
      </c>
      <c r="N10" s="4">
        <v>11.652000000000001</v>
      </c>
      <c r="O10" s="4">
        <v>-1.8282921897379623</v>
      </c>
      <c r="P10" s="35">
        <v>1.3230219117708204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-12.851576879735816</v>
      </c>
      <c r="AR10" s="21">
        <v>-4.8275418483936017</v>
      </c>
      <c r="AS10">
        <v>-3.8543073081518164</v>
      </c>
      <c r="AT10">
        <v>12.851576879735816</v>
      </c>
      <c r="AU10">
        <v>4.8275418483936017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8</v>
      </c>
      <c r="D11" s="4">
        <v>0</v>
      </c>
      <c r="E11" s="4">
        <v>5</v>
      </c>
      <c r="F11" s="4">
        <v>13</v>
      </c>
      <c r="G11" s="4">
        <v>85</v>
      </c>
      <c r="H11" s="4">
        <v>77.3</v>
      </c>
      <c r="I11" s="34">
        <v>114309.18884449999</v>
      </c>
      <c r="J11" s="35">
        <v>8.6834419231633326</v>
      </c>
      <c r="K11" s="35">
        <v>7.9789430222956224</v>
      </c>
      <c r="L11" s="35">
        <v>8.7923722786195846</v>
      </c>
      <c r="M11" s="35">
        <v>8.3224503251086066</v>
      </c>
      <c r="N11" s="4">
        <v>8.902000000000001</v>
      </c>
      <c r="O11" s="4">
        <v>12.54108723135273</v>
      </c>
      <c r="P11" s="35">
        <v>6.0633893919793023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-0.52524792292718825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26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6.0633893921193023</v>
      </c>
      <c r="AH11" s="38" t="str">
        <f t="shared" si="15"/>
        <v xml:space="preserve"> </v>
      </c>
      <c r="AI11" s="1">
        <f t="shared" si="16"/>
        <v>13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52.524792292718828</v>
      </c>
      <c r="AR11" s="21">
        <v>29.631650803633736</v>
      </c>
      <c r="AS11">
        <v>9.9611901681759374</v>
      </c>
      <c r="AT11">
        <v>-52.524792292718828</v>
      </c>
      <c r="AU11">
        <v>-29.631650803633736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11</v>
      </c>
      <c r="F12" s="4">
        <v>19</v>
      </c>
      <c r="G12" s="4">
        <v>95</v>
      </c>
      <c r="H12" s="4">
        <v>86.66</v>
      </c>
      <c r="I12" s="34">
        <v>18053.48791666</v>
      </c>
      <c r="J12" s="35">
        <v>12.264364562694594</v>
      </c>
      <c r="K12" s="35">
        <v>11.395134779750164</v>
      </c>
      <c r="L12" s="35">
        <v>8.3574622478062164</v>
      </c>
      <c r="M12" s="35">
        <v>7.8901947326416604</v>
      </c>
      <c r="N12" s="4">
        <v>7.0659999999999998</v>
      </c>
      <c r="O12" s="4">
        <v>8.8751926040061573</v>
      </c>
      <c r="P12" s="35">
        <v>1.9616893607200554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-0.32946720878207625</v>
      </c>
      <c r="W12" s="37" t="str">
        <f t="shared" si="6"/>
        <v/>
      </c>
      <c r="X12" s="37">
        <f t="shared" si="7"/>
        <v>-0.33112383869463646</v>
      </c>
      <c r="Y12" s="1" t="str">
        <f t="shared" si="8"/>
        <v xml:space="preserve"> </v>
      </c>
      <c r="Z12" s="1">
        <f t="shared" si="9"/>
        <v>93</v>
      </c>
      <c r="AA12" s="1" t="str">
        <f t="shared" si="8"/>
        <v xml:space="preserve"> </v>
      </c>
      <c r="AB12" s="1">
        <f t="shared" si="10"/>
        <v>76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32.946720878207628</v>
      </c>
      <c r="AR12" s="21">
        <v>33.112383869463649</v>
      </c>
      <c r="AS12">
        <v>9.6238172167089751</v>
      </c>
      <c r="AT12">
        <v>-32.946720878207628</v>
      </c>
      <c r="AU12">
        <v>-33.112383869463649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6</v>
      </c>
      <c r="D13" s="4">
        <v>0</v>
      </c>
      <c r="E13" s="4">
        <v>3</v>
      </c>
      <c r="F13" s="4">
        <v>9</v>
      </c>
      <c r="G13" s="4">
        <v>230</v>
      </c>
      <c r="H13" s="4">
        <v>175.97</v>
      </c>
      <c r="I13" s="34">
        <v>7984.9401866100006</v>
      </c>
      <c r="J13" s="35" t="s">
        <v>1238</v>
      </c>
      <c r="K13" s="35">
        <v>36.645147855060387</v>
      </c>
      <c r="L13" s="35">
        <v>28.932820909970957</v>
      </c>
      <c r="M13" s="35">
        <v>25.12974005576239</v>
      </c>
      <c r="N13" s="4">
        <v>4.8020000000000005</v>
      </c>
      <c r="O13" s="4">
        <v>-14.402852049910869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0.30704097305310674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27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-131.55921752535389</v>
      </c>
      <c r="AS13">
        <v>30.704097289310674</v>
      </c>
      <c r="AT13" t="e">
        <v>#VALUE!</v>
      </c>
      <c r="AU13">
        <v>131.55921752535389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19</v>
      </c>
      <c r="D14" s="4">
        <v>2</v>
      </c>
      <c r="E14" s="4">
        <v>2</v>
      </c>
      <c r="F14" s="4">
        <v>23</v>
      </c>
      <c r="G14" s="4">
        <v>94</v>
      </c>
      <c r="H14" s="4">
        <v>81.650000000000006</v>
      </c>
      <c r="I14" s="34">
        <v>144308.01526475002</v>
      </c>
      <c r="J14" s="35">
        <v>25.169543773119607</v>
      </c>
      <c r="K14" s="35">
        <v>22.655382907880135</v>
      </c>
      <c r="L14" s="35">
        <v>19.339482204647009</v>
      </c>
      <c r="M14" s="35">
        <v>17.526635705541846</v>
      </c>
      <c r="N14" s="4">
        <v>3.2440000000000002</v>
      </c>
      <c r="O14" s="4">
        <v>12.6388888888889</v>
      </c>
      <c r="P14" s="35">
        <v>1.657072872014697</v>
      </c>
      <c r="Q14" s="36">
        <f t="shared" si="0"/>
        <v>82.608695652343911</v>
      </c>
      <c r="R14" s="36" t="str">
        <f t="shared" si="1"/>
        <v xml:space="preserve"> </v>
      </c>
      <c r="S14" s="37">
        <f t="shared" si="2"/>
        <v>0.15125535840637469</v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>
        <f t="shared" si="11"/>
        <v>99</v>
      </c>
      <c r="AD14" s="1" t="str">
        <f t="shared" si="12"/>
        <v xml:space="preserve"> </v>
      </c>
      <c r="AE14" s="1">
        <f t="shared" si="13"/>
        <v>32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-37.61010082175482</v>
      </c>
      <c r="AR14" s="21">
        <v>-54.780461282648687</v>
      </c>
      <c r="AS14">
        <v>15.12553582363747</v>
      </c>
      <c r="AT14">
        <v>37.61010082175482</v>
      </c>
      <c r="AU14">
        <v>54.780461282648687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18</v>
      </c>
      <c r="D15" s="4">
        <v>3</v>
      </c>
      <c r="E15" s="4">
        <v>7</v>
      </c>
      <c r="F15" s="4">
        <v>28</v>
      </c>
      <c r="G15" s="4">
        <v>205</v>
      </c>
      <c r="H15" s="4">
        <v>187.34</v>
      </c>
      <c r="I15" s="34">
        <v>119541.80574539998</v>
      </c>
      <c r="J15" s="35">
        <v>25.530117198146634</v>
      </c>
      <c r="K15" s="35">
        <v>23.996413475086459</v>
      </c>
      <c r="L15" s="35">
        <v>15.814231902388762</v>
      </c>
      <c r="M15" s="35">
        <v>14.806968036979818</v>
      </c>
      <c r="N15" s="4">
        <v>7.8070000000000004</v>
      </c>
      <c r="O15" s="4">
        <v>6.0733695652173916</v>
      </c>
      <c r="P15" s="35">
        <v>1.710259421372905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-39.581473279630131</v>
      </c>
      <c r="AR15" s="21">
        <v>-26.566682746777715</v>
      </c>
      <c r="AS15">
        <v>9.4267107932102014</v>
      </c>
      <c r="AT15">
        <v>39.581473279630131</v>
      </c>
      <c r="AU15">
        <v>26.566682746777715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18</v>
      </c>
      <c r="D16" s="4">
        <v>0</v>
      </c>
      <c r="E16" s="4">
        <v>12</v>
      </c>
      <c r="F16" s="4">
        <v>30</v>
      </c>
      <c r="G16" s="4">
        <v>318.5</v>
      </c>
      <c r="H16" s="4">
        <v>266.83999999999997</v>
      </c>
      <c r="I16" s="34">
        <v>129171.53602555998</v>
      </c>
      <c r="J16" s="35">
        <v>34.044399081398311</v>
      </c>
      <c r="K16" s="35">
        <v>27.520627062706268</v>
      </c>
      <c r="L16" s="35">
        <v>25.731873461935379</v>
      </c>
      <c r="M16" s="35">
        <v>21.405207600746206</v>
      </c>
      <c r="N16" s="4">
        <v>7.8380000000000001</v>
      </c>
      <c r="O16" s="4">
        <v>15.946745562130182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0.19359916073564551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59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>
        <v>-86.131827904269613</v>
      </c>
      <c r="AR16" s="21">
        <v>-105.94094515871237</v>
      </c>
      <c r="AS16">
        <v>19.35991605456455</v>
      </c>
      <c r="AT16">
        <v>86.131827904269613</v>
      </c>
      <c r="AU16">
        <v>105.94094515871237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17</v>
      </c>
      <c r="D17" s="4">
        <v>1</v>
      </c>
      <c r="E17" s="4">
        <v>9</v>
      </c>
      <c r="F17" s="4">
        <v>27</v>
      </c>
      <c r="G17" s="4">
        <v>120</v>
      </c>
      <c r="H17" s="4">
        <v>111.11</v>
      </c>
      <c r="I17" s="34">
        <v>41044.71577096</v>
      </c>
      <c r="J17" s="35">
        <v>21.375529049634473</v>
      </c>
      <c r="K17" s="35">
        <v>20.85006567836367</v>
      </c>
      <c r="L17" s="35">
        <v>17.114148051948053</v>
      </c>
      <c r="M17" s="35">
        <v>17.206725983958219</v>
      </c>
      <c r="N17" s="4">
        <v>5.1980000000000004</v>
      </c>
      <c r="O17" s="4">
        <v>-12.344013490725116</v>
      </c>
      <c r="P17" s="35">
        <v>2.013320133201332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2.013320133401332</v>
      </c>
      <c r="AH17" s="38" t="str">
        <f t="shared" si="15"/>
        <v xml:space="preserve"> </v>
      </c>
      <c r="AI17" s="1">
        <f t="shared" si="16"/>
        <v>193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-16.866985518425626</v>
      </c>
      <c r="AR17" s="21">
        <v>-36.970354320218576</v>
      </c>
      <c r="AS17">
        <v>8.0010800108001092</v>
      </c>
      <c r="AT17">
        <v>16.866985518425626</v>
      </c>
      <c r="AU17">
        <v>36.970354320218576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10</v>
      </c>
      <c r="D18" s="4">
        <v>0</v>
      </c>
      <c r="E18" s="4">
        <v>5</v>
      </c>
      <c r="F18" s="4">
        <v>15</v>
      </c>
      <c r="G18" s="4">
        <v>48</v>
      </c>
      <c r="H18" s="4">
        <v>40.4</v>
      </c>
      <c r="I18" s="34">
        <v>22501.751983599999</v>
      </c>
      <c r="J18" s="35">
        <v>14.74990872581234</v>
      </c>
      <c r="K18" s="35">
        <v>11.490329920364049</v>
      </c>
      <c r="L18" s="35">
        <v>10.309806495031838</v>
      </c>
      <c r="M18" s="35">
        <v>8.9718822558595228</v>
      </c>
      <c r="N18" s="4">
        <v>2.7389999999999999</v>
      </c>
      <c r="O18" s="4">
        <v>-21.742857142857147</v>
      </c>
      <c r="P18" s="35">
        <v>3.6732673267326734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0.18811881209118805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61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3.6732673269426734</v>
      </c>
      <c r="AH18" s="38" t="str">
        <f t="shared" si="15"/>
        <v xml:space="preserve"> </v>
      </c>
      <c r="AI18" s="1">
        <f t="shared" si="16"/>
        <v>62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19.357440676440817</v>
      </c>
      <c r="AR18" s="21">
        <v>17.487108075083981</v>
      </c>
      <c r="AS18">
        <v>18.811881188118807</v>
      </c>
      <c r="AT18">
        <v>-19.357440676440817</v>
      </c>
      <c r="AU18">
        <v>-17.487108075083981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8</v>
      </c>
      <c r="D19" s="4">
        <v>1</v>
      </c>
      <c r="E19" s="4">
        <v>13</v>
      </c>
      <c r="F19" s="4">
        <v>22</v>
      </c>
      <c r="G19" s="4">
        <v>179</v>
      </c>
      <c r="H19" s="4">
        <v>162.03</v>
      </c>
      <c r="I19" s="34">
        <v>70272.263714729997</v>
      </c>
      <c r="J19" s="35">
        <v>29.790402647545505</v>
      </c>
      <c r="K19" s="35">
        <v>26.295034079844207</v>
      </c>
      <c r="L19" s="35">
        <v>20.970662308720843</v>
      </c>
      <c r="M19" s="35">
        <v>18.585279878234239</v>
      </c>
      <c r="N19" s="4">
        <v>6.1619999999999999</v>
      </c>
      <c r="O19" s="4">
        <v>13.064220183486233</v>
      </c>
      <c r="P19" s="35">
        <v>1.9570449916682098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-62.873842641022449</v>
      </c>
      <c r="AR19" s="21">
        <v>-67.835351081247367</v>
      </c>
      <c r="AS19">
        <v>10.473369129173605</v>
      </c>
      <c r="AT19">
        <v>62.873842641022449</v>
      </c>
      <c r="AU19">
        <v>67.835351081247367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13</v>
      </c>
      <c r="D20" s="4">
        <v>0</v>
      </c>
      <c r="E20" s="4">
        <v>10</v>
      </c>
      <c r="F20" s="4">
        <v>23</v>
      </c>
      <c r="G20" s="4">
        <v>169.5</v>
      </c>
      <c r="H20" s="4">
        <v>124.77</v>
      </c>
      <c r="I20" s="34">
        <v>6375.4486749299995</v>
      </c>
      <c r="J20" s="35">
        <v>6.5259689314294675</v>
      </c>
      <c r="K20" s="35">
        <v>5.4843956043956039</v>
      </c>
      <c r="L20" s="35">
        <v>18.330553289853874</v>
      </c>
      <c r="M20" s="35">
        <v>17.018317774200966</v>
      </c>
      <c r="N20" s="4">
        <v>19.119</v>
      </c>
      <c r="O20" s="4">
        <v>-15.849471830985912</v>
      </c>
      <c r="P20" s="35">
        <v>2.0141059549571212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0.35849963956637909</v>
      </c>
      <c r="T20" s="37" t="str">
        <f t="shared" si="3"/>
        <v/>
      </c>
      <c r="U20" s="37" t="str">
        <f t="shared" si="4"/>
        <v/>
      </c>
      <c r="V20" s="37">
        <f t="shared" si="5"/>
        <v>-0.64320400452680015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10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15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2.0141059551871212</v>
      </c>
      <c r="AH20" s="38" t="str">
        <f t="shared" si="15"/>
        <v xml:space="preserve"> </v>
      </c>
      <c r="AI20" s="1">
        <f t="shared" si="16"/>
        <v>192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64.320400452680019</v>
      </c>
      <c r="AR20" s="21">
        <v>-46.705659631777174</v>
      </c>
      <c r="AS20">
        <v>35.849963933637909</v>
      </c>
      <c r="AT20">
        <v>-64.320400452680019</v>
      </c>
      <c r="AU20">
        <v>46.705659631777174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19</v>
      </c>
      <c r="D21" s="4">
        <v>2</v>
      </c>
      <c r="E21" s="4">
        <v>5</v>
      </c>
      <c r="F21" s="4">
        <v>26</v>
      </c>
      <c r="G21" s="4">
        <v>175</v>
      </c>
      <c r="H21" s="4">
        <v>141.49</v>
      </c>
      <c r="I21" s="34">
        <v>31069.450655920002</v>
      </c>
      <c r="J21" s="35" t="s">
        <v>1238</v>
      </c>
      <c r="K21" s="35" t="s">
        <v>1238</v>
      </c>
      <c r="L21" s="35" t="s">
        <v>1238</v>
      </c>
      <c r="M21" s="35">
        <v>37.77441045875409</v>
      </c>
      <c r="N21" s="4">
        <v>2.7560000000000002</v>
      </c>
      <c r="O21" s="4">
        <v>172.87128712871288</v>
      </c>
      <c r="P21" s="35">
        <v>0</v>
      </c>
      <c r="Q21" s="36">
        <f t="shared" si="0"/>
        <v>73.076923077163073</v>
      </c>
      <c r="R21" s="36" t="str">
        <f t="shared" si="1"/>
        <v xml:space="preserve"> </v>
      </c>
      <c r="S21" s="37">
        <f t="shared" si="2"/>
        <v>0.23683652578950862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43</v>
      </c>
      <c r="AD21" s="1" t="str">
        <f t="shared" si="12"/>
        <v xml:space="preserve"> </v>
      </c>
      <c r="AE21" s="1">
        <f t="shared" si="13"/>
        <v>61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23.683652554950861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5</v>
      </c>
      <c r="D22" s="4">
        <v>1</v>
      </c>
      <c r="E22" s="4">
        <v>7</v>
      </c>
      <c r="F22" s="4">
        <v>13</v>
      </c>
      <c r="G22" s="4">
        <v>82.5</v>
      </c>
      <c r="H22" s="4">
        <v>76.66</v>
      </c>
      <c r="I22" s="34">
        <v>19422.00479648</v>
      </c>
      <c r="J22" s="35">
        <v>23.60948567908839</v>
      </c>
      <c r="K22" s="35">
        <v>21.890348372358648</v>
      </c>
      <c r="L22" s="35">
        <v>12.439039117464194</v>
      </c>
      <c r="M22" s="35">
        <v>11.37973727841235</v>
      </c>
      <c r="N22" s="4">
        <v>3.2469999999999999</v>
      </c>
      <c r="O22" s="4">
        <v>-3.6498516320474841</v>
      </c>
      <c r="P22" s="35">
        <v>2.6676232715888339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2.667623271838834</v>
      </c>
      <c r="AH22" s="38" t="str">
        <f t="shared" si="15"/>
        <v xml:space="preserve"> </v>
      </c>
      <c r="AI22" s="1">
        <f t="shared" si="16"/>
        <v>136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-29.080754658686804</v>
      </c>
      <c r="AR22" s="21">
        <v>0.44613438247114168</v>
      </c>
      <c r="AS22">
        <v>7.6180537438038209</v>
      </c>
      <c r="AT22">
        <v>29.080754658686804</v>
      </c>
      <c r="AU22">
        <v>-0.44613438247114168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9</v>
      </c>
      <c r="D23" s="4">
        <v>1</v>
      </c>
      <c r="E23" s="4">
        <v>10</v>
      </c>
      <c r="F23" s="4">
        <v>20</v>
      </c>
      <c r="G23" s="4">
        <v>98</v>
      </c>
      <c r="H23" s="4">
        <v>94.48</v>
      </c>
      <c r="I23" s="34">
        <v>46653.762087280003</v>
      </c>
      <c r="J23" s="35">
        <v>22.749819407657114</v>
      </c>
      <c r="K23" s="35">
        <v>21.477608547397136</v>
      </c>
      <c r="L23" s="35">
        <v>13.397827769302578</v>
      </c>
      <c r="M23" s="35">
        <v>12.430865383743056</v>
      </c>
      <c r="N23" s="4">
        <v>4.1530000000000005</v>
      </c>
      <c r="O23" s="4">
        <v>5.1392405063291209</v>
      </c>
      <c r="P23" s="35">
        <v>3.0218035563082131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3.0218035565682131</v>
      </c>
      <c r="AH23" s="38" t="str">
        <f t="shared" si="15"/>
        <v xml:space="preserve"> </v>
      </c>
      <c r="AI23" s="1">
        <f t="shared" si="16"/>
        <v>111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-24.380678910350852</v>
      </c>
      <c r="AR23" s="21">
        <v>-7.2273776709412818</v>
      </c>
      <c r="AS23">
        <v>3.7256562235393753</v>
      </c>
      <c r="AT23">
        <v>24.380678910350852</v>
      </c>
      <c r="AU23">
        <v>7.2273776709412818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5</v>
      </c>
      <c r="D24" s="4">
        <v>0</v>
      </c>
      <c r="E24" s="4">
        <v>6</v>
      </c>
      <c r="F24" s="4">
        <v>11</v>
      </c>
      <c r="G24" s="4">
        <v>18</v>
      </c>
      <c r="H24" s="4">
        <v>16.440000000000001</v>
      </c>
      <c r="I24" s="34">
        <v>10913.68679928</v>
      </c>
      <c r="J24" s="35">
        <v>12.314606741573035</v>
      </c>
      <c r="K24" s="35">
        <v>11.416666666666668</v>
      </c>
      <c r="L24" s="35">
        <v>9.071313622524853</v>
      </c>
      <c r="M24" s="35">
        <v>8.3325422145638104</v>
      </c>
      <c r="N24" s="4">
        <v>1.335</v>
      </c>
      <c r="O24" s="4">
        <v>7.6612903225806424</v>
      </c>
      <c r="P24" s="35">
        <v>3.552311435523114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-0.32672030507842198</v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>
        <f t="shared" si="9"/>
        <v>94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3.552311435793114</v>
      </c>
      <c r="AH24" s="38" t="str">
        <f t="shared" si="15"/>
        <v xml:space="preserve"> </v>
      </c>
      <c r="AI24" s="1">
        <f t="shared" si="16"/>
        <v>67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32.672030507842194</v>
      </c>
      <c r="AR24" s="21">
        <v>27.399188247315386</v>
      </c>
      <c r="AS24">
        <v>9.4890510948905096</v>
      </c>
      <c r="AT24">
        <v>-32.672030507842194</v>
      </c>
      <c r="AU24">
        <v>-27.399188247315386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9</v>
      </c>
      <c r="F25" s="4">
        <v>15</v>
      </c>
      <c r="G25" s="4">
        <v>54</v>
      </c>
      <c r="H25" s="4">
        <v>52.9</v>
      </c>
      <c r="I25" s="34">
        <v>39166.278421499999</v>
      </c>
      <c r="J25" s="35">
        <v>12.177716390423571</v>
      </c>
      <c r="K25" s="35">
        <v>11.853013667936365</v>
      </c>
      <c r="L25" s="35" t="s">
        <v>1238</v>
      </c>
      <c r="M25" s="35" t="s">
        <v>1238</v>
      </c>
      <c r="N25" s="4">
        <v>4.3440000000000003</v>
      </c>
      <c r="O25" s="4">
        <v>4.4230769230769269</v>
      </c>
      <c r="P25" s="35">
        <v>2.1909262759924388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-0.33420454682432177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92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2.1909262762724389</v>
      </c>
      <c r="AH25" s="38" t="str">
        <f t="shared" si="15"/>
        <v xml:space="preserve"> </v>
      </c>
      <c r="AI25" s="1">
        <f t="shared" si="16"/>
        <v>177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33.42045468243218</v>
      </c>
      <c r="AR25" s="21" t="e">
        <v>#VALUE!</v>
      </c>
      <c r="AS25">
        <v>2.0793950850661602</v>
      </c>
      <c r="AT25">
        <v>-33.42045468243218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5</v>
      </c>
      <c r="D26" s="4">
        <v>0</v>
      </c>
      <c r="E26" s="4">
        <v>15</v>
      </c>
      <c r="F26" s="4">
        <v>20</v>
      </c>
      <c r="G26" s="4">
        <v>182</v>
      </c>
      <c r="H26" s="4">
        <v>174.7</v>
      </c>
      <c r="I26" s="34">
        <v>57318.545725299991</v>
      </c>
      <c r="J26" s="35">
        <v>10.448564593301436</v>
      </c>
      <c r="K26" s="35">
        <v>10.349526066350711</v>
      </c>
      <c r="L26" s="35">
        <v>10.482895960041963</v>
      </c>
      <c r="M26" s="35">
        <v>9.6086811380006782</v>
      </c>
      <c r="N26" s="4">
        <v>16.72</v>
      </c>
      <c r="O26" s="4">
        <v>0.17974835230675604</v>
      </c>
      <c r="P26" s="35">
        <v>1.7458500286204923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-0.42874291243117812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58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42.87429124311781</v>
      </c>
      <c r="AR26" s="21">
        <v>16.101814148703852</v>
      </c>
      <c r="AS26">
        <v>4.1785918717802017</v>
      </c>
      <c r="AT26">
        <v>-42.87429124311781</v>
      </c>
      <c r="AU26">
        <v>-16.101814148703852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61.5</v>
      </c>
      <c r="H27" s="4">
        <v>54.55</v>
      </c>
      <c r="I27" s="34">
        <v>47453.497874100001</v>
      </c>
      <c r="J27" s="35">
        <v>10.616971584274037</v>
      </c>
      <c r="K27" s="35">
        <v>10.536990535058912</v>
      </c>
      <c r="L27" s="35" t="s">
        <v>1238</v>
      </c>
      <c r="M27" s="35" t="s">
        <v>1238</v>
      </c>
      <c r="N27" s="4">
        <v>5.1379999999999999</v>
      </c>
      <c r="O27" s="4">
        <v>339.14529914529919</v>
      </c>
      <c r="P27" s="35">
        <v>2.5829514207149407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"/>
        <v/>
      </c>
      <c r="T27" s="37" t="str">
        <f t="shared" si="3"/>
        <v/>
      </c>
      <c r="U27" s="37" t="str">
        <f t="shared" si="4"/>
        <v/>
      </c>
      <c r="V27" s="37">
        <f t="shared" si="5"/>
        <v>-0.41953555324512171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61</v>
      </c>
      <c r="AA27" s="1" t="str">
        <f t="shared" si="8"/>
        <v xml:space="preserve"> </v>
      </c>
      <c r="AB27" s="1" t="str">
        <f t="shared" si="10"/>
        <v xml:space="preserve"> </v>
      </c>
      <c r="AC27" s="1" t="str">
        <f t="shared" si="11"/>
        <v xml:space="preserve"> 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2.5829514210149407</v>
      </c>
      <c r="AH27" s="38" t="str">
        <f t="shared" si="15"/>
        <v xml:space="preserve"> </v>
      </c>
      <c r="AI27" s="1">
        <f t="shared" si="16"/>
        <v>148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41.953555324512173</v>
      </c>
      <c r="AR27" s="21" t="e">
        <v>#VALUE!</v>
      </c>
      <c r="AS27">
        <v>12.740604949587532</v>
      </c>
      <c r="AT27">
        <v>-41.953555324512173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2</v>
      </c>
      <c r="E28" s="4">
        <v>9</v>
      </c>
      <c r="F28" s="4">
        <v>17</v>
      </c>
      <c r="G28" s="4">
        <v>55</v>
      </c>
      <c r="H28" s="4">
        <v>54.8</v>
      </c>
      <c r="I28" s="34">
        <v>8158.8541051999991</v>
      </c>
      <c r="J28" s="35">
        <v>20.820668693009118</v>
      </c>
      <c r="K28" s="35" t="s">
        <v>1238</v>
      </c>
      <c r="L28" s="35">
        <v>22.579800871759577</v>
      </c>
      <c r="M28" s="35">
        <v>21.945451950947604</v>
      </c>
      <c r="N28" s="4">
        <v>2.6320000000000001</v>
      </c>
      <c r="O28" s="4" t="s">
        <v>132</v>
      </c>
      <c r="P28" s="35">
        <v>2.968978102189781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2.968978102499781</v>
      </c>
      <c r="AH28" s="38" t="str">
        <f t="shared" si="15"/>
        <v xml:space="preserve"> </v>
      </c>
      <c r="AI28" s="1">
        <f t="shared" si="16"/>
        <v>120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-13.833383069947637</v>
      </c>
      <c r="AR28" s="21">
        <v>-80.713834921677545</v>
      </c>
      <c r="AS28">
        <v>0.36496350364965124</v>
      </c>
      <c r="AT28">
        <v>13.833383069947637</v>
      </c>
      <c r="AU28">
        <v>80.713834921677545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143.5</v>
      </c>
      <c r="H29" s="4">
        <v>127.56</v>
      </c>
      <c r="I29" s="34">
        <v>7797.8576039999998</v>
      </c>
      <c r="J29" s="35">
        <v>14.604991985344631</v>
      </c>
      <c r="K29" s="35">
        <v>13.083076923076923</v>
      </c>
      <c r="L29" s="35" t="s">
        <v>1238</v>
      </c>
      <c r="M29" s="35" t="s">
        <v>1238</v>
      </c>
      <c r="N29" s="4">
        <v>8.734</v>
      </c>
      <c r="O29" s="4">
        <v>50.58620689655173</v>
      </c>
      <c r="P29" s="35">
        <v>2.0108184383819379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>
        <f t="shared" si="14"/>
        <v>2.0108184387019379</v>
      </c>
      <c r="AH29" s="38" t="str">
        <f t="shared" si="15"/>
        <v xml:space="preserve"> </v>
      </c>
      <c r="AI29" s="1">
        <f t="shared" si="16"/>
        <v>195</v>
      </c>
      <c r="AJ29" s="1" t="str">
        <f t="shared" si="16"/>
        <v xml:space="preserve"> </v>
      </c>
      <c r="AK29" s="25">
        <f t="shared" si="17"/>
        <v>50.58620689687173</v>
      </c>
      <c r="AL29" s="25" t="str">
        <f t="shared" si="18"/>
        <v xml:space="preserve"> </v>
      </c>
      <c r="AM29" s="1">
        <f t="shared" si="19"/>
        <v>7</v>
      </c>
      <c r="AN29" s="1" t="str">
        <f t="shared" si="19"/>
        <v xml:space="preserve"> </v>
      </c>
      <c r="AO29" t="s">
        <v>609</v>
      </c>
      <c r="AP29" t="s">
        <v>1246</v>
      </c>
      <c r="AQ29" s="22">
        <v>20.149747737954549</v>
      </c>
      <c r="AR29" s="21" t="e">
        <v>#VALUE!</v>
      </c>
      <c r="AS29">
        <v>12.496080275948573</v>
      </c>
      <c r="AT29">
        <v>-20.149747737954549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96</v>
      </c>
      <c r="H30" s="4">
        <v>90.33</v>
      </c>
      <c r="I30" s="34">
        <v>16807.703099999999</v>
      </c>
      <c r="J30" s="35">
        <v>24.795498215756243</v>
      </c>
      <c r="K30" s="35">
        <v>21.62039253231211</v>
      </c>
      <c r="L30" s="35">
        <v>16.328956859696852</v>
      </c>
      <c r="M30" s="35">
        <v>14.172510035419128</v>
      </c>
      <c r="N30" s="4">
        <v>3.6430000000000002</v>
      </c>
      <c r="O30" s="4">
        <v>5.5942028985507264</v>
      </c>
      <c r="P30" s="35">
        <v>1.987158197719473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-35.565071824619295</v>
      </c>
      <c r="AR30" s="21">
        <v>-30.686201846761406</v>
      </c>
      <c r="AS30">
        <v>6.276984390567919</v>
      </c>
      <c r="AT30">
        <v>35.565071824619295</v>
      </c>
      <c r="AU30">
        <v>30.686201846761406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12</v>
      </c>
      <c r="D31" s="4">
        <v>2</v>
      </c>
      <c r="E31" s="4">
        <v>9</v>
      </c>
      <c r="F31" s="4">
        <v>23</v>
      </c>
      <c r="G31" s="4">
        <v>94</v>
      </c>
      <c r="H31" s="4">
        <v>91.89</v>
      </c>
      <c r="I31" s="34">
        <v>15160.24082232</v>
      </c>
      <c r="J31" s="35">
        <v>21.449579831932773</v>
      </c>
      <c r="K31" s="35">
        <v>19.488865323435842</v>
      </c>
      <c r="L31" s="35">
        <v>12.757671082609061</v>
      </c>
      <c r="M31" s="35">
        <v>11.631878750577012</v>
      </c>
      <c r="N31" s="4">
        <v>4.2839999999999998</v>
      </c>
      <c r="O31" s="4">
        <v>18.342541436464082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-17.271845285048883</v>
      </c>
      <c r="AR31" s="21">
        <v>-2.1039857305000798</v>
      </c>
      <c r="AS31">
        <v>2.2962237457829993</v>
      </c>
      <c r="AT31">
        <v>17.271845285048883</v>
      </c>
      <c r="AU31">
        <v>2.1039857305000798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16</v>
      </c>
      <c r="D32" s="4">
        <v>2</v>
      </c>
      <c r="E32" s="4">
        <v>7</v>
      </c>
      <c r="F32" s="4">
        <v>25</v>
      </c>
      <c r="G32" s="4">
        <v>87</v>
      </c>
      <c r="H32" s="4">
        <v>67.239999999999995</v>
      </c>
      <c r="I32" s="34">
        <v>7126.5163913599999</v>
      </c>
      <c r="J32" s="35">
        <v>10.693384223918574</v>
      </c>
      <c r="K32" s="35">
        <v>10.349392027089426</v>
      </c>
      <c r="L32" s="35">
        <v>8.257400364659004</v>
      </c>
      <c r="M32" s="35">
        <v>7.6966539529480196</v>
      </c>
      <c r="N32" s="4">
        <v>6.2880000000000003</v>
      </c>
      <c r="O32" s="4">
        <v>14.744525547445249</v>
      </c>
      <c r="P32" s="35">
        <v>2.2025580011897685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0.29387269517450937</v>
      </c>
      <c r="T32" s="37" t="str">
        <f t="shared" si="3"/>
        <v/>
      </c>
      <c r="U32" s="37" t="str">
        <f t="shared" si="4"/>
        <v/>
      </c>
      <c r="V32" s="37">
        <f t="shared" si="5"/>
        <v>-0.41535782513835684</v>
      </c>
      <c r="W32" s="37" t="str">
        <f t="shared" si="6"/>
        <v/>
      </c>
      <c r="X32" s="37">
        <f t="shared" si="7"/>
        <v>-0.33913213191906133</v>
      </c>
      <c r="Y32" s="1" t="str">
        <f t="shared" si="8"/>
        <v xml:space="preserve"> </v>
      </c>
      <c r="Z32" s="1">
        <f t="shared" si="9"/>
        <v>63</v>
      </c>
      <c r="AA32" s="1" t="str">
        <f t="shared" si="8"/>
        <v xml:space="preserve"> </v>
      </c>
      <c r="AB32" s="1">
        <f t="shared" si="10"/>
        <v>73</v>
      </c>
      <c r="AC32" s="1">
        <f t="shared" si="11"/>
        <v>28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>
        <f t="shared" si="14"/>
        <v>2.2025580015397686</v>
      </c>
      <c r="AH32" s="38" t="str">
        <f t="shared" si="15"/>
        <v xml:space="preserve"> </v>
      </c>
      <c r="AI32" s="1">
        <f t="shared" si="16"/>
        <v>176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41.535782513835684</v>
      </c>
      <c r="AR32" s="21">
        <v>33.913213191906131</v>
      </c>
      <c r="AS32">
        <v>29.38726948245094</v>
      </c>
      <c r="AT32">
        <v>-41.535782513835684</v>
      </c>
      <c r="AU32">
        <v>-33.913213191906131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11</v>
      </c>
      <c r="D33" s="4">
        <v>0</v>
      </c>
      <c r="E33" s="4">
        <v>7</v>
      </c>
      <c r="F33" s="4">
        <v>18</v>
      </c>
      <c r="G33" s="4">
        <v>264.5</v>
      </c>
      <c r="H33" s="4">
        <v>210.04</v>
      </c>
      <c r="I33" s="34">
        <v>16776.079845239998</v>
      </c>
      <c r="J33" s="35" t="s">
        <v>1238</v>
      </c>
      <c r="K33" s="35">
        <v>33.087586641461876</v>
      </c>
      <c r="L33" s="35">
        <v>26.749692765905081</v>
      </c>
      <c r="M33" s="35">
        <v>21.283105270539544</v>
      </c>
      <c r="N33" s="4">
        <v>5.1100000000000003</v>
      </c>
      <c r="O33" s="4">
        <v>3.8617886178861869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0.25928394627506374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36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-114.08689962138982</v>
      </c>
      <c r="AS33">
        <v>25.928394591506375</v>
      </c>
      <c r="AT33" t="e">
        <v>#VALUE!</v>
      </c>
      <c r="AU33">
        <v>114.08689962138982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6</v>
      </c>
      <c r="F34" s="4">
        <v>16</v>
      </c>
      <c r="G34" s="4">
        <v>75</v>
      </c>
      <c r="H34" s="4">
        <v>69.040000000000006</v>
      </c>
      <c r="I34" s="34">
        <v>8510.716347120002</v>
      </c>
      <c r="J34" s="35">
        <v>10.998884817588021</v>
      </c>
      <c r="K34" s="35">
        <v>9.8769670958512172</v>
      </c>
      <c r="L34" s="35">
        <v>6.8987179317202525</v>
      </c>
      <c r="M34" s="35">
        <v>6.2942260527708473</v>
      </c>
      <c r="N34" s="4">
        <v>6.2770000000000001</v>
      </c>
      <c r="O34" s="4">
        <v>40.739910313901348</v>
      </c>
      <c r="P34" s="35">
        <v>2.1292004634994206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-0.39865511178172619</v>
      </c>
      <c r="W34" s="37" t="str">
        <f t="shared" si="6"/>
        <v/>
      </c>
      <c r="X34" s="37">
        <f t="shared" si="7"/>
        <v>-0.44787211341471889</v>
      </c>
      <c r="Y34" s="1" t="str">
        <f t="shared" si="8"/>
        <v xml:space="preserve"> </v>
      </c>
      <c r="Z34" s="1">
        <f t="shared" si="9"/>
        <v>70</v>
      </c>
      <c r="AA34" s="1" t="str">
        <f t="shared" si="8"/>
        <v xml:space="preserve"> </v>
      </c>
      <c r="AB34" s="1">
        <f t="shared" si="10"/>
        <v>38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2.1292004638694206</v>
      </c>
      <c r="AH34" s="38" t="str">
        <f t="shared" si="15"/>
        <v xml:space="preserve"> </v>
      </c>
      <c r="AI34" s="1">
        <f t="shared" si="16"/>
        <v>181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39.865511178172618</v>
      </c>
      <c r="AR34" s="21">
        <v>44.787211341471888</v>
      </c>
      <c r="AS34">
        <v>8.6326767091541079</v>
      </c>
      <c r="AT34">
        <v>-39.865511178172618</v>
      </c>
      <c r="AU34">
        <v>-44.787211341471888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10</v>
      </c>
      <c r="F35" s="4">
        <v>20</v>
      </c>
      <c r="G35" s="4">
        <v>117</v>
      </c>
      <c r="H35" s="4">
        <v>109.13</v>
      </c>
      <c r="I35" s="34">
        <v>35924.700260960002</v>
      </c>
      <c r="J35" s="35">
        <v>11.10850977198697</v>
      </c>
      <c r="K35" s="35">
        <v>10.686447316882099</v>
      </c>
      <c r="L35" s="35" t="s">
        <v>1238</v>
      </c>
      <c r="M35" s="35" t="s">
        <v>1238</v>
      </c>
      <c r="N35" s="4">
        <v>9.8239999999999998</v>
      </c>
      <c r="O35" s="4">
        <v>21.734820322180912</v>
      </c>
      <c r="P35" s="35">
        <v>1.9105653807385687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-0.39266155815858472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73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39.266155815858475</v>
      </c>
      <c r="AR35" s="21" t="e">
        <v>#VALUE!</v>
      </c>
      <c r="AS35">
        <v>7.2115825162650138</v>
      </c>
      <c r="AT35">
        <v>-39.266155815858475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3</v>
      </c>
      <c r="D36" s="4">
        <v>1</v>
      </c>
      <c r="E36" s="4">
        <v>7</v>
      </c>
      <c r="F36" s="4">
        <v>11</v>
      </c>
      <c r="G36" s="4">
        <v>105</v>
      </c>
      <c r="H36" s="4">
        <v>105.03</v>
      </c>
      <c r="I36" s="34">
        <v>9807.3174103199999</v>
      </c>
      <c r="J36" s="35">
        <v>21.767875647668394</v>
      </c>
      <c r="K36" s="35">
        <v>20.043893129770993</v>
      </c>
      <c r="L36" s="35">
        <v>16.471029954257045</v>
      </c>
      <c r="M36" s="35">
        <v>15.419832849841137</v>
      </c>
      <c r="N36" s="4">
        <v>4.8250000000000002</v>
      </c>
      <c r="O36" s="4">
        <v>7.2222222222222259</v>
      </c>
      <c r="P36" s="35">
        <v>0.9949538227173188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-19.012072270859392</v>
      </c>
      <c r="AR36" s="21">
        <v>-31.823261199187904</v>
      </c>
      <c r="AS36">
        <v>-2.8563267637815581E-2</v>
      </c>
      <c r="AT36">
        <v>19.012072270859392</v>
      </c>
      <c r="AU36">
        <v>31.823261199187904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4</v>
      </c>
      <c r="F37" s="4">
        <v>21</v>
      </c>
      <c r="G37" s="4">
        <v>150</v>
      </c>
      <c r="H37" s="4">
        <v>100.73</v>
      </c>
      <c r="I37" s="34">
        <v>22586.373420939999</v>
      </c>
      <c r="J37" s="35">
        <v>10.134822416742127</v>
      </c>
      <c r="K37" s="35">
        <v>9.194048922964587</v>
      </c>
      <c r="L37" s="35">
        <v>7.641500589622642</v>
      </c>
      <c r="M37" s="35">
        <v>7.1205078984068892</v>
      </c>
      <c r="N37" s="4">
        <v>9.9390000000000001</v>
      </c>
      <c r="O37" s="4">
        <v>25.492424242424246</v>
      </c>
      <c r="P37" s="35">
        <v>0</v>
      </c>
      <c r="Q37" s="36">
        <f t="shared" si="0"/>
        <v>80.952380952780942</v>
      </c>
      <c r="R37" s="36" t="str">
        <f t="shared" si="1"/>
        <v xml:space="preserve"> </v>
      </c>
      <c r="S37" s="37">
        <f t="shared" si="2"/>
        <v>0.48912935610336533</v>
      </c>
      <c r="T37" s="37" t="str">
        <f t="shared" si="3"/>
        <v/>
      </c>
      <c r="U37" s="37" t="str">
        <f t="shared" si="4"/>
        <v/>
      </c>
      <c r="V37" s="37">
        <f t="shared" si="5"/>
        <v>-0.44589621999111573</v>
      </c>
      <c r="W37" s="37" t="str">
        <f t="shared" si="6"/>
        <v/>
      </c>
      <c r="X37" s="37">
        <f t="shared" si="7"/>
        <v>-0.38842468808744801</v>
      </c>
      <c r="Y37" s="1" t="str">
        <f t="shared" si="8"/>
        <v xml:space="preserve"> </v>
      </c>
      <c r="Z37" s="1">
        <f t="shared" si="9"/>
        <v>52</v>
      </c>
      <c r="AA37" s="1" t="str">
        <f t="shared" si="8"/>
        <v xml:space="preserve"> </v>
      </c>
      <c r="AB37" s="1">
        <f t="shared" si="10"/>
        <v>56</v>
      </c>
      <c r="AC37" s="1">
        <f t="shared" si="11"/>
        <v>6</v>
      </c>
      <c r="AD37" s="1" t="str">
        <f t="shared" si="12"/>
        <v xml:space="preserve"> </v>
      </c>
      <c r="AE37" s="1">
        <f t="shared" si="13"/>
        <v>36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44.589621999111571</v>
      </c>
      <c r="AR37" s="21">
        <v>38.842468808744798</v>
      </c>
      <c r="AS37">
        <v>48.912935570336536</v>
      </c>
      <c r="AT37">
        <v>-44.589621999111571</v>
      </c>
      <c r="AU37">
        <v>-38.842468808744798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19</v>
      </c>
      <c r="D38" s="4">
        <v>0</v>
      </c>
      <c r="E38" s="4">
        <v>10</v>
      </c>
      <c r="F38" s="4">
        <v>29</v>
      </c>
      <c r="G38" s="4">
        <v>54.5</v>
      </c>
      <c r="H38" s="4">
        <v>52.64</v>
      </c>
      <c r="I38" s="34">
        <v>48626.397715840001</v>
      </c>
      <c r="J38" s="35">
        <v>17.634840871021776</v>
      </c>
      <c r="K38" s="35">
        <v>15.652691049658044</v>
      </c>
      <c r="L38" s="35">
        <v>13.516876308022539</v>
      </c>
      <c r="M38" s="35">
        <v>12.623101770056747</v>
      </c>
      <c r="N38" s="4">
        <v>2.9849999999999999</v>
      </c>
      <c r="O38" s="4">
        <v>-32.921348314606746</v>
      </c>
      <c r="P38" s="35">
        <v>1.6983282674772038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 t="str">
        <f t="shared" si="13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3.5845761801771681</v>
      </c>
      <c r="AR38" s="21">
        <v>-8.1801636629919461</v>
      </c>
      <c r="AS38">
        <v>3.5334346504559244</v>
      </c>
      <c r="AT38">
        <v>-3.5845761801771681</v>
      </c>
      <c r="AU38">
        <v>8.1801636629919461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1</v>
      </c>
      <c r="D39" s="4">
        <v>1</v>
      </c>
      <c r="E39" s="4">
        <v>1</v>
      </c>
      <c r="F39" s="4">
        <v>3</v>
      </c>
      <c r="G39" s="4">
        <v>10</v>
      </c>
      <c r="H39" s="4">
        <v>9.68</v>
      </c>
      <c r="I39" s="34">
        <v>15632.793130239999</v>
      </c>
      <c r="J39" s="35">
        <v>16.187290969899667</v>
      </c>
      <c r="K39" s="35">
        <v>15.688816855753647</v>
      </c>
      <c r="L39" s="35">
        <v>14.563003949854028</v>
      </c>
      <c r="M39" s="35">
        <v>10.562023216420885</v>
      </c>
      <c r="N39" s="4">
        <v>0.61699999999999999</v>
      </c>
      <c r="O39" s="4">
        <v>12.79707495429615</v>
      </c>
      <c r="P39" s="35">
        <v>5.2685950413223139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5.268595041742314</v>
      </c>
      <c r="AH39" s="38" t="str">
        <f t="shared" si="15"/>
        <v xml:space="preserve"> </v>
      </c>
      <c r="AI39" s="1">
        <f t="shared" si="16"/>
        <v>20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11.498803376089729</v>
      </c>
      <c r="AR39" s="21">
        <v>-16.55267939272025</v>
      </c>
      <c r="AS39">
        <v>3.3057851239669533</v>
      </c>
      <c r="AT39">
        <v>-11.498803376089729</v>
      </c>
      <c r="AU39">
        <v>16.55267939272025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14</v>
      </c>
      <c r="D40" s="4">
        <v>4</v>
      </c>
      <c r="E40" s="4">
        <v>22</v>
      </c>
      <c r="F40" s="4">
        <v>40</v>
      </c>
      <c r="G40" s="4">
        <v>33</v>
      </c>
      <c r="H40" s="4">
        <v>32.03</v>
      </c>
      <c r="I40" s="34">
        <v>34770.049878769998</v>
      </c>
      <c r="J40" s="35" t="s">
        <v>1238</v>
      </c>
      <c r="K40" s="35">
        <v>30.621414913957935</v>
      </c>
      <c r="L40" s="35">
        <v>33.070123106060606</v>
      </c>
      <c r="M40" s="35">
        <v>22.596994103255472</v>
      </c>
      <c r="N40" s="4">
        <v>0.621</v>
      </c>
      <c r="O40" s="4">
        <v>34.999999999999993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>
        <v>-164.67145577455574</v>
      </c>
      <c r="AS40">
        <v>3.0284108648142238</v>
      </c>
      <c r="AT40" t="e">
        <v>#VALUE!</v>
      </c>
      <c r="AU40">
        <v>164.67145577455574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14</v>
      </c>
      <c r="D41" s="4">
        <v>0</v>
      </c>
      <c r="E41" s="4">
        <v>2</v>
      </c>
      <c r="F41" s="4">
        <v>16</v>
      </c>
      <c r="G41" s="4">
        <v>97</v>
      </c>
      <c r="H41" s="4">
        <v>88.23</v>
      </c>
      <c r="I41" s="34">
        <v>20146.951169219999</v>
      </c>
      <c r="J41" s="35">
        <v>21.493300852618756</v>
      </c>
      <c r="K41" s="35">
        <v>20.185312285518187</v>
      </c>
      <c r="L41" s="35">
        <v>15.8585854983735</v>
      </c>
      <c r="M41" s="35">
        <v>15.044100135317997</v>
      </c>
      <c r="N41" s="4">
        <v>4.1050000000000004</v>
      </c>
      <c r="O41" s="4">
        <v>24.772036474164143</v>
      </c>
      <c r="P41" s="35">
        <v>0.65623937436246171</v>
      </c>
      <c r="Q41" s="36">
        <f t="shared" si="0"/>
        <v>87.500000000439996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20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-17.510882357745182</v>
      </c>
      <c r="AR41" s="21">
        <v>-26.921659678084197</v>
      </c>
      <c r="AS41">
        <v>9.9399297291170807</v>
      </c>
      <c r="AT41">
        <v>17.510882357745182</v>
      </c>
      <c r="AU41">
        <v>26.921659678084197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4</v>
      </c>
      <c r="D42" s="4">
        <v>1</v>
      </c>
      <c r="E42" s="4">
        <v>5</v>
      </c>
      <c r="F42" s="4">
        <v>10</v>
      </c>
      <c r="G42" s="4">
        <v>87</v>
      </c>
      <c r="H42" s="4">
        <v>75.47</v>
      </c>
      <c r="I42" s="34">
        <v>3821.7671403799995</v>
      </c>
      <c r="J42" s="35">
        <v>5.6384011953679494</v>
      </c>
      <c r="K42" s="35">
        <v>5.3581824636137734</v>
      </c>
      <c r="L42" s="35">
        <v>7.7036780801872986</v>
      </c>
      <c r="M42" s="35">
        <v>7.710447568834212</v>
      </c>
      <c r="N42" s="4">
        <v>13.385</v>
      </c>
      <c r="O42" s="4">
        <v>-7.6896551724137954</v>
      </c>
      <c r="P42" s="35">
        <v>1.8921425732078969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0.15277593790859287</v>
      </c>
      <c r="T42" s="37" t="str">
        <f t="shared" si="3"/>
        <v/>
      </c>
      <c r="U42" s="37" t="str">
        <f t="shared" si="4"/>
        <v/>
      </c>
      <c r="V42" s="37">
        <f t="shared" si="5"/>
        <v>-0.69173022603741918</v>
      </c>
      <c r="W42" s="37" t="str">
        <f t="shared" si="6"/>
        <v/>
      </c>
      <c r="X42" s="37">
        <f t="shared" si="7"/>
        <v>-0.38344841179982192</v>
      </c>
      <c r="Y42" s="1" t="str">
        <f t="shared" si="8"/>
        <v xml:space="preserve"> </v>
      </c>
      <c r="Z42" s="1">
        <f t="shared" si="9"/>
        <v>4</v>
      </c>
      <c r="AA42" s="1" t="str">
        <f t="shared" si="8"/>
        <v xml:space="preserve"> </v>
      </c>
      <c r="AB42" s="1">
        <f t="shared" si="10"/>
        <v>57</v>
      </c>
      <c r="AC42" s="1">
        <f t="shared" si="20"/>
        <v>95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69.173022603741913</v>
      </c>
      <c r="AR42" s="21">
        <v>38.34484117998219</v>
      </c>
      <c r="AS42">
        <v>15.277593745859285</v>
      </c>
      <c r="AT42">
        <v>-69.173022603741913</v>
      </c>
      <c r="AU42">
        <v>-38.34484117998219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11</v>
      </c>
      <c r="D43" s="4">
        <v>0</v>
      </c>
      <c r="E43" s="4">
        <v>16</v>
      </c>
      <c r="F43" s="4">
        <v>27</v>
      </c>
      <c r="G43" s="4">
        <v>217.5</v>
      </c>
      <c r="H43" s="4">
        <v>202.93</v>
      </c>
      <c r="I43" s="34">
        <v>121697.36898046001</v>
      </c>
      <c r="J43" s="35">
        <v>14.103134338730975</v>
      </c>
      <c r="K43" s="35">
        <v>12.98752</v>
      </c>
      <c r="L43" s="35">
        <v>10.4749975581055</v>
      </c>
      <c r="M43" s="35">
        <v>10.056730312557386</v>
      </c>
      <c r="N43" s="4">
        <v>14.389000000000001</v>
      </c>
      <c r="O43" s="4">
        <v>-7.6388888888883552E-2</v>
      </c>
      <c r="P43" s="35">
        <v>3.0355294929285961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3.0355294933885961</v>
      </c>
      <c r="AH43" s="38" t="str">
        <f t="shared" si="15"/>
        <v xml:space="preserve"> </v>
      </c>
      <c r="AI43" s="1">
        <f t="shared" si="16"/>
        <v>107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22.893567092456667</v>
      </c>
      <c r="AR43" s="21">
        <v>16.165027748850179</v>
      </c>
      <c r="AS43">
        <v>7.1798156999950624</v>
      </c>
      <c r="AT43">
        <v>-22.893567092456667</v>
      </c>
      <c r="AU43">
        <v>-16.165027748850179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167</v>
      </c>
      <c r="H44" s="4">
        <v>144.30000000000001</v>
      </c>
      <c r="I44" s="34">
        <v>18884.593236600002</v>
      </c>
      <c r="J44" s="35">
        <v>8.9521682486506613</v>
      </c>
      <c r="K44" s="35">
        <v>8.146099130631141</v>
      </c>
      <c r="L44" s="35">
        <v>6.2672705953395917</v>
      </c>
      <c r="M44" s="35">
        <v>6.2825294005367986</v>
      </c>
      <c r="N44" s="4">
        <v>16.119</v>
      </c>
      <c r="O44" s="4">
        <v>7.8915662650602432</v>
      </c>
      <c r="P44" s="35">
        <v>2.8523908523908519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0.1573111577811572</v>
      </c>
      <c r="T44" s="37" t="str">
        <f t="shared" si="3"/>
        <v/>
      </c>
      <c r="U44" s="37" t="str">
        <f t="shared" si="4"/>
        <v/>
      </c>
      <c r="V44" s="37">
        <f t="shared" si="5"/>
        <v>-0.51055577869243096</v>
      </c>
      <c r="W44" s="37" t="str">
        <f t="shared" si="6"/>
        <v/>
      </c>
      <c r="X44" s="37">
        <f t="shared" si="7"/>
        <v>-0.49840899385778159</v>
      </c>
      <c r="Y44" s="1" t="str">
        <f t="shared" si="8"/>
        <v xml:space="preserve"> </v>
      </c>
      <c r="Z44" s="1">
        <f t="shared" si="9"/>
        <v>28</v>
      </c>
      <c r="AA44" s="1" t="str">
        <f t="shared" si="8"/>
        <v xml:space="preserve"> </v>
      </c>
      <c r="AB44" s="1">
        <f t="shared" si="10"/>
        <v>26</v>
      </c>
      <c r="AC44" s="1">
        <f t="shared" si="20"/>
        <v>89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2.8523908528608519</v>
      </c>
      <c r="AH44" s="38" t="str">
        <f t="shared" si="15"/>
        <v xml:space="preserve"> </v>
      </c>
      <c r="AI44" s="1">
        <f t="shared" si="16"/>
        <v>127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51.055577869243095</v>
      </c>
      <c r="AR44" s="21">
        <v>49.840899385778158</v>
      </c>
      <c r="AS44">
        <v>15.731115731115718</v>
      </c>
      <c r="AT44">
        <v>-51.055577869243095</v>
      </c>
      <c r="AU44">
        <v>-49.840899385778158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8</v>
      </c>
      <c r="D45" s="4">
        <v>1</v>
      </c>
      <c r="E45" s="4">
        <v>12</v>
      </c>
      <c r="F45" s="4">
        <v>21</v>
      </c>
      <c r="G45" s="4">
        <v>230</v>
      </c>
      <c r="H45" s="4">
        <v>229.4</v>
      </c>
      <c r="I45" s="34">
        <v>101551.96239879999</v>
      </c>
      <c r="J45" s="35" t="s">
        <v>1238</v>
      </c>
      <c r="K45" s="35" t="s">
        <v>1238</v>
      </c>
      <c r="L45" s="35">
        <v>28.105879570334331</v>
      </c>
      <c r="M45" s="35">
        <v>26.138468113952005</v>
      </c>
      <c r="N45" s="4">
        <v>3.7469999999999999</v>
      </c>
      <c r="O45" s="4">
        <v>34.929780338494773</v>
      </c>
      <c r="P45" s="35">
        <v>1.9489973844812556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-124.94092440621895</v>
      </c>
      <c r="AS45">
        <v>0.26155187445509043</v>
      </c>
      <c r="AT45" t="e">
        <v>#VALUE!</v>
      </c>
      <c r="AU45">
        <v>124.94092440621895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2</v>
      </c>
      <c r="F46" s="4">
        <v>55</v>
      </c>
      <c r="G46" s="4">
        <v>2250</v>
      </c>
      <c r="H46" s="4">
        <v>1785.66</v>
      </c>
      <c r="I46" s="34">
        <v>883287.45974490012</v>
      </c>
      <c r="J46" s="35" t="s">
        <v>1238</v>
      </c>
      <c r="K46" s="35" t="s">
        <v>1238</v>
      </c>
      <c r="L46" s="35">
        <v>21.749274755086308</v>
      </c>
      <c r="M46" s="35">
        <v>17.743275137038399</v>
      </c>
      <c r="N46" s="4">
        <v>32.494999999999997</v>
      </c>
      <c r="O46" s="4">
        <v>13.199331150282164</v>
      </c>
      <c r="P46" s="35">
        <v>0</v>
      </c>
      <c r="Q46" s="36">
        <f t="shared" si="0"/>
        <v>96.363636364126364</v>
      </c>
      <c r="R46" s="36" t="str">
        <f t="shared" si="1"/>
        <v xml:space="preserve"> </v>
      </c>
      <c r="S46" s="37">
        <f t="shared" si="2"/>
        <v>0.260038305654477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35</v>
      </c>
      <c r="AD46" s="1" t="str">
        <f t="shared" si="12"/>
        <v xml:space="preserve"> </v>
      </c>
      <c r="AE46" s="1">
        <f t="shared" si="13"/>
        <v>4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-74.066851611282232</v>
      </c>
      <c r="AS46">
        <v>26.003830516447699</v>
      </c>
      <c r="AT46" t="e">
        <v>#VALUE!</v>
      </c>
      <c r="AU46">
        <v>74.066851611282232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17</v>
      </c>
      <c r="D47" s="4">
        <v>1</v>
      </c>
      <c r="E47" s="4">
        <v>13</v>
      </c>
      <c r="F47" s="4">
        <v>31</v>
      </c>
      <c r="G47" s="4">
        <v>284</v>
      </c>
      <c r="H47" s="4">
        <v>243.84</v>
      </c>
      <c r="I47" s="34">
        <v>18688.946599679999</v>
      </c>
      <c r="J47" s="35">
        <v>25.244849363288125</v>
      </c>
      <c r="K47" s="35">
        <v>23.249427917620139</v>
      </c>
      <c r="L47" s="35">
        <v>16.986419505780955</v>
      </c>
      <c r="M47" s="35">
        <v>15.149974117118893</v>
      </c>
      <c r="N47" s="4">
        <v>9.6590000000000007</v>
      </c>
      <c r="O47" s="4">
        <v>21.344221105527648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0.16469816322965888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81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-38.021821032059108</v>
      </c>
      <c r="AR47" s="21">
        <v>-35.94809927297873</v>
      </c>
      <c r="AS47">
        <v>16.469816272965886</v>
      </c>
      <c r="AT47">
        <v>38.021821032059108</v>
      </c>
      <c r="AU47">
        <v>35.94809927297873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8</v>
      </c>
      <c r="D48" s="4">
        <v>1</v>
      </c>
      <c r="E48" s="4">
        <v>7</v>
      </c>
      <c r="F48" s="4">
        <v>16</v>
      </c>
      <c r="G48" s="4">
        <v>225</v>
      </c>
      <c r="H48" s="4">
        <v>218.78</v>
      </c>
      <c r="I48" s="34">
        <v>18399.565804260001</v>
      </c>
      <c r="J48" s="35">
        <v>35.139736588499837</v>
      </c>
      <c r="K48" s="35">
        <v>32.239905688181551</v>
      </c>
      <c r="L48" s="35">
        <v>26.187210665104011</v>
      </c>
      <c r="M48" s="35">
        <v>23.196716844017647</v>
      </c>
      <c r="N48" s="4">
        <v>6.226</v>
      </c>
      <c r="O48" s="4">
        <v>4.1137123745819322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>
        <v>-92.120395124429777</v>
      </c>
      <c r="AR48" s="21">
        <v>-109.58516384046474</v>
      </c>
      <c r="AS48">
        <v>2.8430386689825449</v>
      </c>
      <c r="AT48">
        <v>92.120395124429777</v>
      </c>
      <c r="AU48">
        <v>109.58516384046474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21</v>
      </c>
      <c r="D49" s="4">
        <v>0</v>
      </c>
      <c r="E49" s="4">
        <v>3</v>
      </c>
      <c r="F49" s="4">
        <v>24</v>
      </c>
      <c r="G49" s="4">
        <v>335</v>
      </c>
      <c r="H49" s="4">
        <v>253.07</v>
      </c>
      <c r="I49" s="34">
        <v>64739.65981628</v>
      </c>
      <c r="J49" s="35">
        <v>13.079904899731238</v>
      </c>
      <c r="K49" s="35">
        <v>11.073335083573992</v>
      </c>
      <c r="L49" s="35">
        <v>8.4127896204861301</v>
      </c>
      <c r="M49" s="35">
        <v>6.7338613239401859</v>
      </c>
      <c r="N49" s="4">
        <v>19.347999999999999</v>
      </c>
      <c r="O49" s="4">
        <v>21.762114537444923</v>
      </c>
      <c r="P49" s="35">
        <v>1.1261706247283361</v>
      </c>
      <c r="Q49" s="36">
        <f t="shared" si="0"/>
        <v>87.500000000520004</v>
      </c>
      <c r="R49" s="36" t="str">
        <f t="shared" si="1"/>
        <v xml:space="preserve"> </v>
      </c>
      <c r="S49" s="37">
        <f t="shared" si="2"/>
        <v>0.32374441906032486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-0.32669580066635029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78</v>
      </c>
      <c r="AC49" s="1">
        <f t="shared" si="20"/>
        <v>22</v>
      </c>
      <c r="AD49" s="1" t="str">
        <f t="shared" si="12"/>
        <v xml:space="preserve"> </v>
      </c>
      <c r="AE49" s="1">
        <f t="shared" si="13"/>
        <v>19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28.487895997810885</v>
      </c>
      <c r="AR49" s="21">
        <v>32.669580066635028</v>
      </c>
      <c r="AS49">
        <v>32.37444185403249</v>
      </c>
      <c r="AT49">
        <v>-28.487895997810885</v>
      </c>
      <c r="AU49">
        <v>-32.669580066635028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1</v>
      </c>
      <c r="E50" s="4">
        <v>13</v>
      </c>
      <c r="F50" s="4">
        <v>20</v>
      </c>
      <c r="G50" s="4">
        <v>198</v>
      </c>
      <c r="H50" s="4">
        <v>195.03</v>
      </c>
      <c r="I50" s="34">
        <v>45996.243026579999</v>
      </c>
      <c r="J50" s="35">
        <v>21.366126205083262</v>
      </c>
      <c r="K50" s="35">
        <v>18.863526453235323</v>
      </c>
      <c r="L50" s="35">
        <v>17.008655872406099</v>
      </c>
      <c r="M50" s="35">
        <v>15.539803182059483</v>
      </c>
      <c r="N50" s="4">
        <v>9.1280000000000001</v>
      </c>
      <c r="O50" s="4">
        <v>11.862745098039214</v>
      </c>
      <c r="P50" s="35">
        <v>0.96856893811208533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-16.815577102032897</v>
      </c>
      <c r="AR50" s="21">
        <v>-36.126064486683518</v>
      </c>
      <c r="AS50">
        <v>1.5228426395939021</v>
      </c>
      <c r="AT50">
        <v>16.815577102032897</v>
      </c>
      <c r="AU50">
        <v>36.126064486683518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0</v>
      </c>
      <c r="E51" s="4">
        <v>7</v>
      </c>
      <c r="F51" s="4">
        <v>12</v>
      </c>
      <c r="G51" s="4">
        <v>54</v>
      </c>
      <c r="H51" s="4">
        <v>51.1</v>
      </c>
      <c r="I51" s="34">
        <v>8401.0146087000012</v>
      </c>
      <c r="J51" s="35">
        <v>21.716957076073097</v>
      </c>
      <c r="K51" s="35">
        <v>19.210526315789473</v>
      </c>
      <c r="L51" s="35">
        <v>14.119982851018221</v>
      </c>
      <c r="M51" s="35">
        <v>12.835097427903351</v>
      </c>
      <c r="N51" s="4">
        <v>2.3530000000000002</v>
      </c>
      <c r="O51" s="4">
        <v>-9.8467432950191451</v>
      </c>
      <c r="P51" s="35">
        <v>2.0215264187866926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2.0215264193266926</v>
      </c>
      <c r="AH51" s="38" t="str">
        <f t="shared" si="15"/>
        <v xml:space="preserve"> </v>
      </c>
      <c r="AI51" s="1">
        <f t="shared" si="16"/>
        <v>190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-18.733683841013793</v>
      </c>
      <c r="AR51" s="21">
        <v>-13.007030687643972</v>
      </c>
      <c r="AS51">
        <v>5.6751467710371761</v>
      </c>
      <c r="AT51">
        <v>18.733683841013793</v>
      </c>
      <c r="AU51">
        <v>13.007030687643972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7</v>
      </c>
      <c r="D52" s="4">
        <v>6</v>
      </c>
      <c r="E52" s="4">
        <v>19</v>
      </c>
      <c r="F52" s="4">
        <v>32</v>
      </c>
      <c r="G52" s="4">
        <v>27</v>
      </c>
      <c r="H52" s="4">
        <v>22.77</v>
      </c>
      <c r="I52" s="34">
        <v>8560.5859062899999</v>
      </c>
      <c r="J52" s="35" t="s">
        <v>1238</v>
      </c>
      <c r="K52" s="35" t="s">
        <v>1238</v>
      </c>
      <c r="L52" s="35">
        <v>4.884742567830715</v>
      </c>
      <c r="M52" s="35">
        <v>4.6967130772910144</v>
      </c>
      <c r="N52" s="4">
        <v>-2.5000000000000001E-2</v>
      </c>
      <c r="O52" s="4" t="s">
        <v>132</v>
      </c>
      <c r="P52" s="35">
        <v>4.391743522178305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0.18577075153814232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-0.60905741948243242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9</v>
      </c>
      <c r="AC52" s="1">
        <f t="shared" si="20"/>
        <v>63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4.391743522728305</v>
      </c>
      <c r="AH52" s="38" t="str">
        <f t="shared" si="15"/>
        <v xml:space="preserve"> </v>
      </c>
      <c r="AI52" s="1">
        <f t="shared" si="16"/>
        <v>33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60.905741948243239</v>
      </c>
      <c r="AS52">
        <v>18.577075098814234</v>
      </c>
      <c r="AT52" t="e">
        <v>#VALUE!</v>
      </c>
      <c r="AU52">
        <v>-60.905741948243239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2</v>
      </c>
      <c r="D53" s="4">
        <v>0</v>
      </c>
      <c r="E53" s="4">
        <v>5</v>
      </c>
      <c r="F53" s="4">
        <v>7</v>
      </c>
      <c r="G53" s="4">
        <v>65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1.6970000000000001</v>
      </c>
      <c r="O53" s="4">
        <v>-24.911504424778766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12</v>
      </c>
      <c r="F54" s="4">
        <v>25</v>
      </c>
      <c r="G54" s="4">
        <v>241</v>
      </c>
      <c r="H54" s="4">
        <v>213.5</v>
      </c>
      <c r="I54" s="34">
        <v>47045.822176500005</v>
      </c>
      <c r="J54" s="35">
        <v>25.875651436189553</v>
      </c>
      <c r="K54" s="35">
        <v>22.664543524416136</v>
      </c>
      <c r="L54" s="35">
        <v>14.042143078402971</v>
      </c>
      <c r="M54" s="35">
        <v>12.532541482444735</v>
      </c>
      <c r="N54" s="4">
        <v>8.2509999999999994</v>
      </c>
      <c r="O54" s="4">
        <v>10.751677852348983</v>
      </c>
      <c r="P54" s="35">
        <v>2.2889929742388762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2.2889929748088762</v>
      </c>
      <c r="AH54" s="38" t="str">
        <f t="shared" si="15"/>
        <v xml:space="preserve"> </v>
      </c>
      <c r="AI54" s="1">
        <f t="shared" si="16"/>
        <v>168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-41.470621599642008</v>
      </c>
      <c r="AR54" s="21">
        <v>-12.384052482538245</v>
      </c>
      <c r="AS54">
        <v>12.880562060889922</v>
      </c>
      <c r="AT54">
        <v>41.470621599642008</v>
      </c>
      <c r="AU54">
        <v>12.384052482538245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1</v>
      </c>
      <c r="E55" s="4">
        <v>3</v>
      </c>
      <c r="F55" s="4">
        <v>14</v>
      </c>
      <c r="G55" s="4">
        <v>101</v>
      </c>
      <c r="H55" s="4">
        <v>100.41</v>
      </c>
      <c r="I55" s="34">
        <v>29866.771552979997</v>
      </c>
      <c r="J55" s="35">
        <v>28.00836820083682</v>
      </c>
      <c r="K55" s="35">
        <v>25.324085750315255</v>
      </c>
      <c r="L55" s="35">
        <v>17.322933796434985</v>
      </c>
      <c r="M55" s="35">
        <v>16.150962890624999</v>
      </c>
      <c r="N55" s="4">
        <v>3.585</v>
      </c>
      <c r="O55" s="4">
        <v>-4.9071618037135289</v>
      </c>
      <c r="P55" s="35">
        <v>0.9759984065332139</v>
      </c>
      <c r="Q55" s="36">
        <f t="shared" si="0"/>
        <v>71.428571429151432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>
        <f t="shared" si="13"/>
        <v>67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-53.130879395843692</v>
      </c>
      <c r="AR55" s="21">
        <v>-38.641337726028866</v>
      </c>
      <c r="AS55">
        <v>0.58759087740265503</v>
      </c>
      <c r="AT55">
        <v>53.130879395843692</v>
      </c>
      <c r="AU55">
        <v>38.641337726028866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16</v>
      </c>
      <c r="D56" s="4">
        <v>2</v>
      </c>
      <c r="E56" s="4">
        <v>7</v>
      </c>
      <c r="F56" s="4">
        <v>25</v>
      </c>
      <c r="G56" s="4">
        <v>98</v>
      </c>
      <c r="H56" s="4">
        <v>89.36</v>
      </c>
      <c r="I56" s="34">
        <v>22893.384765519997</v>
      </c>
      <c r="J56" s="35">
        <v>17.768940147146552</v>
      </c>
      <c r="K56" s="35">
        <v>15.682695682695682</v>
      </c>
      <c r="L56" s="35">
        <v>11.738990478652729</v>
      </c>
      <c r="M56" s="35">
        <v>10.649989464358773</v>
      </c>
      <c r="N56" s="4">
        <v>5.0289999999999999</v>
      </c>
      <c r="O56" s="4">
        <v>-4.3916349809885906</v>
      </c>
      <c r="P56" s="35">
        <v>1.0978066248880931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2.8514117226091207</v>
      </c>
      <c r="AR56" s="21">
        <v>6.048862009247669</v>
      </c>
      <c r="AS56">
        <v>9.6687555953446811</v>
      </c>
      <c r="AT56">
        <v>-2.8514117226091207</v>
      </c>
      <c r="AU56">
        <v>-6.048862009247669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7</v>
      </c>
      <c r="D57" s="4">
        <v>0</v>
      </c>
      <c r="E57" s="4">
        <v>4</v>
      </c>
      <c r="F57" s="4">
        <v>11</v>
      </c>
      <c r="G57" s="4">
        <v>161</v>
      </c>
      <c r="H57" s="4">
        <v>157.55000000000001</v>
      </c>
      <c r="I57" s="34">
        <v>17868.928858050003</v>
      </c>
      <c r="J57" s="35" t="s">
        <v>1238</v>
      </c>
      <c r="K57" s="35" t="s">
        <v>1238</v>
      </c>
      <c r="L57" s="35">
        <v>25.246048662779007</v>
      </c>
      <c r="M57" s="35">
        <v>22.798002542218992</v>
      </c>
      <c r="N57" s="4">
        <v>2.93</v>
      </c>
      <c r="O57" s="4">
        <v>-22.609614368726884</v>
      </c>
      <c r="P57" s="35">
        <v>2.6277372262773717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2.6277372268773718</v>
      </c>
      <c r="AH57" s="38" t="str">
        <f t="shared" si="15"/>
        <v xml:space="preserve"> </v>
      </c>
      <c r="AI57" s="1">
        <f t="shared" si="16"/>
        <v>144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-102.05272386507791</v>
      </c>
      <c r="AS57">
        <v>2.1897810218977964</v>
      </c>
      <c r="AT57" t="e">
        <v>#VALUE!</v>
      </c>
      <c r="AU57">
        <v>102.05272386507791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8</v>
      </c>
      <c r="D58" s="4">
        <v>1</v>
      </c>
      <c r="E58" s="4">
        <v>4</v>
      </c>
      <c r="F58" s="4">
        <v>13</v>
      </c>
      <c r="G58" s="4">
        <v>30</v>
      </c>
      <c r="H58" s="4">
        <v>27.04</v>
      </c>
      <c r="I58" s="34">
        <v>11902.69336256</v>
      </c>
      <c r="J58" s="35">
        <v>13.209574987787004</v>
      </c>
      <c r="K58" s="35">
        <v>11.433403805496827</v>
      </c>
      <c r="L58" s="35">
        <v>7.5568629428270775</v>
      </c>
      <c r="M58" s="35">
        <v>7.056867425483131</v>
      </c>
      <c r="N58" s="4">
        <v>2.0470000000000002</v>
      </c>
      <c r="O58" s="4">
        <v>50.514705882352942</v>
      </c>
      <c r="P58" s="35">
        <v>0.30325443786982254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-0.39519852715628689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53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>
        <f t="shared" si="17"/>
        <v>50.514705882962943</v>
      </c>
      <c r="AL58" s="25" t="str">
        <f t="shared" si="18"/>
        <v xml:space="preserve"> </v>
      </c>
      <c r="AM58" s="1">
        <f t="shared" si="19"/>
        <v>8</v>
      </c>
      <c r="AN58" s="1" t="str">
        <f t="shared" si="19"/>
        <v xml:space="preserve"> </v>
      </c>
      <c r="AO58" t="s">
        <v>554</v>
      </c>
      <c r="AP58" t="s">
        <v>1244</v>
      </c>
      <c r="AQ58" s="22">
        <v>27.778947355286164</v>
      </c>
      <c r="AR58" s="21">
        <v>39.519852715628687</v>
      </c>
      <c r="AS58">
        <v>10.946745562130179</v>
      </c>
      <c r="AT58">
        <v>-27.778947355286164</v>
      </c>
      <c r="AU58">
        <v>-39.519852715628687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2</v>
      </c>
      <c r="F59" s="4">
        <v>11</v>
      </c>
      <c r="G59" s="4">
        <v>118</v>
      </c>
      <c r="H59" s="4">
        <v>111.88</v>
      </c>
      <c r="I59" s="34">
        <v>13224.29308532</v>
      </c>
      <c r="J59" s="35">
        <v>25.832371276841371</v>
      </c>
      <c r="K59" s="35">
        <v>24.200735453168935</v>
      </c>
      <c r="L59" s="35">
        <v>14.695529769665365</v>
      </c>
      <c r="M59" s="35">
        <v>13.133994310510641</v>
      </c>
      <c r="N59" s="4">
        <v>4.3310000000000004</v>
      </c>
      <c r="O59" s="4">
        <v>8.2750000000000092</v>
      </c>
      <c r="P59" s="35">
        <v>2.0235967107615305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2.0235967113815305</v>
      </c>
      <c r="AH59" s="38" t="str">
        <f t="shared" si="15"/>
        <v xml:space="preserve"> </v>
      </c>
      <c r="AI59" s="1">
        <f t="shared" si="16"/>
        <v>189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-41.233994859595754</v>
      </c>
      <c r="AR59" s="21">
        <v>-17.613328654432681</v>
      </c>
      <c r="AS59">
        <v>5.4701465856274556</v>
      </c>
      <c r="AT59">
        <v>41.233994859595754</v>
      </c>
      <c r="AU59">
        <v>17.613328654432681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27</v>
      </c>
      <c r="D60" s="4">
        <v>1</v>
      </c>
      <c r="E60" s="4">
        <v>7</v>
      </c>
      <c r="F60" s="4">
        <v>35</v>
      </c>
      <c r="G60" s="4">
        <v>60</v>
      </c>
      <c r="H60" s="4">
        <v>55.51</v>
      </c>
      <c r="I60" s="34">
        <v>42577.609929400001</v>
      </c>
      <c r="J60" s="35">
        <v>25.208900999091735</v>
      </c>
      <c r="K60" s="35">
        <v>21.871552403467295</v>
      </c>
      <c r="L60" s="35">
        <v>18.419977507872247</v>
      </c>
      <c r="M60" s="35">
        <v>15.732942401006353</v>
      </c>
      <c r="N60" s="4">
        <v>2.202</v>
      </c>
      <c r="O60" s="4">
        <v>-15.30769230769231</v>
      </c>
      <c r="P60" s="35">
        <v>0.69537020356692492</v>
      </c>
      <c r="Q60" s="36">
        <f t="shared" si="0"/>
        <v>77.142857143487134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49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-37.825279606198016</v>
      </c>
      <c r="AR60" s="21">
        <v>-47.42135209801075</v>
      </c>
      <c r="AS60">
        <v>8.0886326787966247</v>
      </c>
      <c r="AT60">
        <v>37.825279606198016</v>
      </c>
      <c r="AU60">
        <v>47.42135209801075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9</v>
      </c>
      <c r="D61" s="4">
        <v>0</v>
      </c>
      <c r="E61" s="4">
        <v>15</v>
      </c>
      <c r="F61" s="4">
        <v>24</v>
      </c>
      <c r="G61" s="4">
        <v>223</v>
      </c>
      <c r="H61" s="4">
        <v>222.04</v>
      </c>
      <c r="I61" s="34">
        <v>31009.427623720003</v>
      </c>
      <c r="J61" s="35" t="s">
        <v>1238</v>
      </c>
      <c r="K61" s="35" t="s">
        <v>1238</v>
      </c>
      <c r="L61" s="35">
        <v>25.518437444349509</v>
      </c>
      <c r="M61" s="35">
        <v>23.988471652189613</v>
      </c>
      <c r="N61" s="4">
        <v>4.8380000000000001</v>
      </c>
      <c r="O61" s="4">
        <v>8.5970819304152641</v>
      </c>
      <c r="P61" s="35">
        <v>2.8539902720230588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2.8539902726630588</v>
      </c>
      <c r="AH61" s="38" t="str">
        <f t="shared" si="15"/>
        <v xml:space="preserve"> </v>
      </c>
      <c r="AI61" s="1">
        <f t="shared" si="16"/>
        <v>126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 t="e">
        <v>#VALUE!</v>
      </c>
      <c r="AR61" s="21">
        <v>-104.23274403384801</v>
      </c>
      <c r="AS61">
        <v>0.43235453071519547</v>
      </c>
      <c r="AT61" t="e">
        <v>#VALUE!</v>
      </c>
      <c r="AU61">
        <v>104.23274403384801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20</v>
      </c>
      <c r="D62" s="4">
        <v>0</v>
      </c>
      <c r="E62" s="4">
        <v>11</v>
      </c>
      <c r="F62" s="4">
        <v>31</v>
      </c>
      <c r="G62" s="4">
        <v>320</v>
      </c>
      <c r="H62" s="4">
        <v>289.57</v>
      </c>
      <c r="I62" s="34">
        <v>114863.95573761</v>
      </c>
      <c r="J62" s="35">
        <v>13.597389181066868</v>
      </c>
      <c r="K62" s="35">
        <v>12.39120201976978</v>
      </c>
      <c r="L62" s="35">
        <v>11.502543846872511</v>
      </c>
      <c r="M62" s="35">
        <v>10.999127655389751</v>
      </c>
      <c r="N62" s="4">
        <v>21.295999999999999</v>
      </c>
      <c r="O62" s="4">
        <v>2.2862632084534056</v>
      </c>
      <c r="P62" s="35">
        <v>4.0066305211175193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4.0066305217675193</v>
      </c>
      <c r="AH62" s="38" t="str">
        <f t="shared" si="15"/>
        <v xml:space="preserve"> </v>
      </c>
      <c r="AI62" s="1">
        <f t="shared" si="16"/>
        <v>51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25.658640737160475</v>
      </c>
      <c r="AR62" s="21">
        <v>7.9412249147486786</v>
      </c>
      <c r="AS62">
        <v>10.508685291984676</v>
      </c>
      <c r="AT62">
        <v>-25.658640737160475</v>
      </c>
      <c r="AU62">
        <v>-7.9412249147486786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6</v>
      </c>
      <c r="D63" s="4">
        <v>2</v>
      </c>
      <c r="E63" s="4">
        <v>4</v>
      </c>
      <c r="F63" s="4">
        <v>12</v>
      </c>
      <c r="G63" s="4">
        <v>125</v>
      </c>
      <c r="H63" s="4">
        <v>118.5</v>
      </c>
      <c r="I63" s="34">
        <v>9976.8601905000014</v>
      </c>
      <c r="J63" s="35">
        <v>18.144235186035829</v>
      </c>
      <c r="K63" s="35">
        <v>16.796598157335225</v>
      </c>
      <c r="L63" s="35">
        <v>11.81353607143175</v>
      </c>
      <c r="M63" s="35">
        <v>11.333674921719327</v>
      </c>
      <c r="N63" s="4">
        <v>6.5309999999999997</v>
      </c>
      <c r="O63" s="4">
        <v>7.7722772277227588</v>
      </c>
      <c r="P63" s="35">
        <v>1.9881856540084388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0.79955140265319802</v>
      </c>
      <c r="AR63" s="21">
        <v>5.4522482470574456</v>
      </c>
      <c r="AS63">
        <v>5.4852320675105481</v>
      </c>
      <c r="AT63">
        <v>-0.79955140265319802</v>
      </c>
      <c r="AU63">
        <v>-5.4522482470574456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7</v>
      </c>
      <c r="D64" s="4">
        <v>2</v>
      </c>
      <c r="E64" s="4">
        <v>6</v>
      </c>
      <c r="F64" s="4">
        <v>15</v>
      </c>
      <c r="G64" s="4">
        <v>128</v>
      </c>
      <c r="H64" s="4">
        <v>122.3</v>
      </c>
      <c r="I64" s="34">
        <v>22093.8228863</v>
      </c>
      <c r="J64" s="35">
        <v>33.96278811441266</v>
      </c>
      <c r="K64" s="35">
        <v>31.26278118609407</v>
      </c>
      <c r="L64" s="35">
        <v>17.000121605409532</v>
      </c>
      <c r="M64" s="35">
        <v>15.836841757683516</v>
      </c>
      <c r="N64" s="4">
        <v>3.601</v>
      </c>
      <c r="O64" s="4">
        <v>9.1212121212121122</v>
      </c>
      <c r="P64" s="35">
        <v>1.766966475878986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-85.68563414341763</v>
      </c>
      <c r="AR64" s="21">
        <v>-36.057761841945691</v>
      </c>
      <c r="AS64">
        <v>4.6606704824202705</v>
      </c>
      <c r="AT64">
        <v>85.68563414341763</v>
      </c>
      <c r="AU64">
        <v>36.057761841945691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13</v>
      </c>
      <c r="D65" s="4">
        <v>1</v>
      </c>
      <c r="E65" s="4">
        <v>17</v>
      </c>
      <c r="F65" s="4">
        <v>31</v>
      </c>
      <c r="G65" s="4">
        <v>130</v>
      </c>
      <c r="H65" s="4">
        <v>119.05</v>
      </c>
      <c r="I65" s="34">
        <v>97415.140882899999</v>
      </c>
      <c r="J65" s="35">
        <v>14.654111275233873</v>
      </c>
      <c r="K65" s="35">
        <v>13.235130628126734</v>
      </c>
      <c r="L65" s="35" t="s">
        <v>1238</v>
      </c>
      <c r="M65" s="35" t="s">
        <v>1238</v>
      </c>
      <c r="N65" s="4">
        <v>8.1240000000000006</v>
      </c>
      <c r="O65" s="4">
        <v>10.922992900054625</v>
      </c>
      <c r="P65" s="35">
        <v>1.4892902141957163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19.881196567743409</v>
      </c>
      <c r="AR65" s="21" t="e">
        <v>#VALUE!</v>
      </c>
      <c r="AS65">
        <v>9.1978160436791292</v>
      </c>
      <c r="AT65">
        <v>-19.881196567743409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2</v>
      </c>
      <c r="E66" s="4">
        <v>9</v>
      </c>
      <c r="F66" s="4">
        <v>22</v>
      </c>
      <c r="G66" s="4">
        <v>1205</v>
      </c>
      <c r="H66" s="4">
        <v>1109.92</v>
      </c>
      <c r="I66" s="34">
        <v>27224.900253600001</v>
      </c>
      <c r="J66" s="35">
        <v>17.749064508907157</v>
      </c>
      <c r="K66" s="35">
        <v>17.101739572579778</v>
      </c>
      <c r="L66" s="35">
        <v>12.489987146499653</v>
      </c>
      <c r="M66" s="35">
        <v>12.244725618068017</v>
      </c>
      <c r="N66" s="4">
        <v>64.900999999999996</v>
      </c>
      <c r="O66" s="4">
        <v>2.3271580607016031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2.9600783161188859</v>
      </c>
      <c r="AR66" s="21">
        <v>3.8379958019429949E-2</v>
      </c>
      <c r="AS66">
        <v>8.5663831627504692</v>
      </c>
      <c r="AT66">
        <v>-2.9600783161188859</v>
      </c>
      <c r="AU66">
        <v>-3.8379958019429949E-2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14</v>
      </c>
      <c r="D67" s="4">
        <v>2</v>
      </c>
      <c r="E67" s="4">
        <v>14</v>
      </c>
      <c r="F67" s="4">
        <v>30</v>
      </c>
      <c r="G67" s="4">
        <v>399</v>
      </c>
      <c r="H67" s="4">
        <v>331.06</v>
      </c>
      <c r="I67" s="34">
        <v>186290.77524848</v>
      </c>
      <c r="J67" s="35" t="s">
        <v>1238</v>
      </c>
      <c r="K67" s="35">
        <v>14.446674812358177</v>
      </c>
      <c r="L67" s="35">
        <v>36.445621468926554</v>
      </c>
      <c r="M67" s="35">
        <v>10.427684962763207</v>
      </c>
      <c r="N67" s="4">
        <v>2.9569999999999999</v>
      </c>
      <c r="O67" s="4">
        <v>-81.530293566520911</v>
      </c>
      <c r="P67" s="35">
        <v>2.6508789947441551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0.20521959835601405</v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51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2.6508789954441552</v>
      </c>
      <c r="AH67" s="38" t="str">
        <f t="shared" si="15"/>
        <v xml:space="preserve"> </v>
      </c>
      <c r="AI67" s="1">
        <f t="shared" si="16"/>
        <v>140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-81.530293565820912</v>
      </c>
      <c r="AM67" s="1" t="str">
        <f t="shared" si="19"/>
        <v xml:space="preserve"> </v>
      </c>
      <c r="AN67" s="1">
        <f t="shared" si="19"/>
        <v>5</v>
      </c>
      <c r="AO67" t="s">
        <v>227</v>
      </c>
      <c r="AP67" t="s">
        <v>1244</v>
      </c>
      <c r="AQ67" s="22" t="e">
        <v>#VALUE!</v>
      </c>
      <c r="AR67" s="21">
        <v>-191.68671854812044</v>
      </c>
      <c r="AS67">
        <v>20.521959765601405</v>
      </c>
      <c r="AT67" t="e">
        <v>#VALUE!</v>
      </c>
      <c r="AU67">
        <v>191.68671854812044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0</v>
      </c>
      <c r="E68" s="4">
        <v>15</v>
      </c>
      <c r="F68" s="4">
        <v>31</v>
      </c>
      <c r="G68" s="4">
        <v>33.5</v>
      </c>
      <c r="H68" s="4">
        <v>31.02</v>
      </c>
      <c r="I68" s="34">
        <v>281638.78587570001</v>
      </c>
      <c r="J68" s="35">
        <v>11.162288593019072</v>
      </c>
      <c r="K68" s="35">
        <v>10.423387096774194</v>
      </c>
      <c r="L68" s="35" t="s">
        <v>1238</v>
      </c>
      <c r="M68" s="35" t="s">
        <v>1238</v>
      </c>
      <c r="N68" s="4">
        <v>2.7789999999999999</v>
      </c>
      <c r="O68" s="4">
        <v>5.7458143074581347</v>
      </c>
      <c r="P68" s="35">
        <v>2.5274016763378468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-0.38972129469929784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77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2.5274016770478469</v>
      </c>
      <c r="AH68" s="38" t="str">
        <f t="shared" si="15"/>
        <v xml:space="preserve"> </v>
      </c>
      <c r="AI68" s="1">
        <f t="shared" si="16"/>
        <v>151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38.972129469929783</v>
      </c>
      <c r="AR68" s="21" t="e">
        <v>#VALUE!</v>
      </c>
      <c r="AS68">
        <v>7.9948420373952223</v>
      </c>
      <c r="AT68">
        <v>-38.972129469929783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7</v>
      </c>
      <c r="F69" s="4">
        <v>20</v>
      </c>
      <c r="G69" s="4">
        <v>94.5</v>
      </c>
      <c r="H69" s="4">
        <v>88.45</v>
      </c>
      <c r="I69" s="34">
        <v>45158.666613050002</v>
      </c>
      <c r="J69" s="35">
        <v>26.145433047590895</v>
      </c>
      <c r="K69" s="35">
        <v>23.442883646965278</v>
      </c>
      <c r="L69" s="35">
        <v>17.645181215469613</v>
      </c>
      <c r="M69" s="35">
        <v>15.602465106962976</v>
      </c>
      <c r="N69" s="4">
        <v>3.383</v>
      </c>
      <c r="O69" s="4">
        <v>10.918032786885236</v>
      </c>
      <c r="P69" s="35">
        <v>1.0853589598643301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-42.945605615222071</v>
      </c>
      <c r="AR69" s="21">
        <v>-41.220393547561549</v>
      </c>
      <c r="AS69">
        <v>6.8400226116450025</v>
      </c>
      <c r="AT69">
        <v>42.945605615222071</v>
      </c>
      <c r="AU69">
        <v>41.220393547561549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11</v>
      </c>
      <c r="D70" s="4">
        <v>0</v>
      </c>
      <c r="E70" s="4">
        <v>12</v>
      </c>
      <c r="F70" s="4">
        <v>23</v>
      </c>
      <c r="G70" s="4">
        <v>56</v>
      </c>
      <c r="H70" s="4">
        <v>53.45</v>
      </c>
      <c r="I70" s="34">
        <v>40951.465425850001</v>
      </c>
      <c r="J70" s="35">
        <v>12.78708133971292</v>
      </c>
      <c r="K70" s="35">
        <v>12.205983101164648</v>
      </c>
      <c r="L70" s="35" t="s">
        <v>1238</v>
      </c>
      <c r="M70" s="35" t="s">
        <v>1238</v>
      </c>
      <c r="N70" s="4">
        <v>4.18</v>
      </c>
      <c r="O70" s="4">
        <v>3.2098765432098739</v>
      </c>
      <c r="P70" s="35">
        <v>3.4836295603367633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-0.30088857857919782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104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3.4836295610667634</v>
      </c>
      <c r="AH70" s="38" t="str">
        <f t="shared" si="15"/>
        <v xml:space="preserve"> </v>
      </c>
      <c r="AI70" s="1">
        <f t="shared" si="16"/>
        <v>73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>
        <v>30.088857857919781</v>
      </c>
      <c r="AR70" s="21" t="e">
        <v>#VALUE!</v>
      </c>
      <c r="AS70">
        <v>4.770813844714672</v>
      </c>
      <c r="AT70">
        <v>-30.088857857919781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9</v>
      </c>
      <c r="D71" s="4">
        <v>1</v>
      </c>
      <c r="E71" s="4">
        <v>16</v>
      </c>
      <c r="F71" s="4">
        <v>26</v>
      </c>
      <c r="G71" s="4">
        <v>70.5</v>
      </c>
      <c r="H71" s="4">
        <v>71.47</v>
      </c>
      <c r="I71" s="34">
        <v>18837.58074926</v>
      </c>
      <c r="J71" s="35">
        <v>13.76275755825149</v>
      </c>
      <c r="K71" s="35">
        <v>12.407986111111111</v>
      </c>
      <c r="L71" s="35">
        <v>8.0238059645432696</v>
      </c>
      <c r="M71" s="35">
        <v>7.5525409143763422</v>
      </c>
      <c r="N71" s="4">
        <v>5.76</v>
      </c>
      <c r="O71" s="4">
        <v>8.2706766917293137</v>
      </c>
      <c r="P71" s="35">
        <v>2.7983769413740029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-0.35782748716195878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63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2.798376942114003</v>
      </c>
      <c r="AH71" s="38" t="str">
        <f t="shared" si="15"/>
        <v xml:space="preserve"> </v>
      </c>
      <c r="AI71" s="1">
        <f t="shared" si="16"/>
        <v>130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24.754517910690776</v>
      </c>
      <c r="AR71" s="21">
        <v>35.782748716195876</v>
      </c>
      <c r="AS71">
        <v>-1.3572128165663888</v>
      </c>
      <c r="AT71">
        <v>-24.754517910690776</v>
      </c>
      <c r="AU71">
        <v>-35.782748716195876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14</v>
      </c>
      <c r="D72" s="4">
        <v>0</v>
      </c>
      <c r="E72" s="4">
        <v>6</v>
      </c>
      <c r="F72" s="4">
        <v>20</v>
      </c>
      <c r="G72" s="4">
        <v>262</v>
      </c>
      <c r="H72" s="4">
        <v>254.1</v>
      </c>
      <c r="I72" s="34">
        <v>68595.347228099999</v>
      </c>
      <c r="J72" s="35">
        <v>21.756999743128691</v>
      </c>
      <c r="K72" s="35">
        <v>19.679368029739774</v>
      </c>
      <c r="L72" s="35">
        <v>17.307567727411477</v>
      </c>
      <c r="M72" s="35">
        <v>14.459801240058018</v>
      </c>
      <c r="N72" s="4">
        <v>11.679</v>
      </c>
      <c r="O72" s="4">
        <v>6.0762942779291595</v>
      </c>
      <c r="P72" s="35">
        <v>1.4167650531286895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-18.95261015530707</v>
      </c>
      <c r="AR72" s="21">
        <v>-38.51835784340367</v>
      </c>
      <c r="AS72">
        <v>3.1090121999213016</v>
      </c>
      <c r="AT72">
        <v>18.95261015530707</v>
      </c>
      <c r="AU72">
        <v>38.51835784340367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8</v>
      </c>
      <c r="E73" s="4">
        <v>7</v>
      </c>
      <c r="F73" s="4">
        <v>15</v>
      </c>
      <c r="G73" s="4">
        <v>28</v>
      </c>
      <c r="H73" s="4">
        <v>27.43</v>
      </c>
      <c r="I73" s="34">
        <v>13815.57437169</v>
      </c>
      <c r="J73" s="35">
        <v>11.214227309893703</v>
      </c>
      <c r="K73" s="35">
        <v>10.640031031807604</v>
      </c>
      <c r="L73" s="35">
        <v>5.8256059910990752</v>
      </c>
      <c r="M73" s="35">
        <v>5.8317621605134278</v>
      </c>
      <c r="N73" s="4">
        <v>2.4460000000000002</v>
      </c>
      <c r="O73" s="4">
        <v>75.97122302158273</v>
      </c>
      <c r="P73" s="35">
        <v>4.1341596791833757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-0.38688163573285139</v>
      </c>
      <c r="W73" s="37" t="str">
        <f t="shared" si="27"/>
        <v/>
      </c>
      <c r="X73" s="37">
        <f t="shared" si="28"/>
        <v>-0.53375691602714526</v>
      </c>
      <c r="Y73" s="1" t="str">
        <f t="shared" si="29"/>
        <v xml:space="preserve"> </v>
      </c>
      <c r="Z73" s="1">
        <f t="shared" si="30"/>
        <v>79</v>
      </c>
      <c r="AA73" s="1" t="str">
        <f t="shared" si="29"/>
        <v xml:space="preserve"> </v>
      </c>
      <c r="AB73" s="1">
        <f t="shared" si="31"/>
        <v>20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4.1341596799433757</v>
      </c>
      <c r="AH73" s="38" t="str">
        <f t="shared" si="36"/>
        <v xml:space="preserve"> </v>
      </c>
      <c r="AI73" s="1">
        <f t="shared" si="37"/>
        <v>46</v>
      </c>
      <c r="AJ73" s="1" t="str">
        <f t="shared" si="37"/>
        <v xml:space="preserve"> </v>
      </c>
      <c r="AK73" s="25">
        <f t="shared" si="38"/>
        <v>75.971223022342727</v>
      </c>
      <c r="AL73" s="25" t="str">
        <f t="shared" si="39"/>
        <v xml:space="preserve"> </v>
      </c>
      <c r="AM73" s="1">
        <f t="shared" si="40"/>
        <v>4</v>
      </c>
      <c r="AN73" s="1" t="str">
        <f t="shared" si="40"/>
        <v xml:space="preserve"> </v>
      </c>
      <c r="AO73" t="s">
        <v>332</v>
      </c>
      <c r="AP73" t="s">
        <v>1246</v>
      </c>
      <c r="AQ73" s="22">
        <v>38.688163573285138</v>
      </c>
      <c r="AR73" s="21">
        <v>53.375691602714525</v>
      </c>
      <c r="AS73">
        <v>2.0780167699598895</v>
      </c>
      <c r="AT73">
        <v>-38.688163573285138</v>
      </c>
      <c r="AU73">
        <v>-53.375691602714525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14</v>
      </c>
      <c r="F74" s="4">
        <v>19</v>
      </c>
      <c r="G74" s="4">
        <v>58</v>
      </c>
      <c r="H74" s="4">
        <v>64.010000000000005</v>
      </c>
      <c r="I74" s="34">
        <v>29999.313044780003</v>
      </c>
      <c r="J74" s="35">
        <v>37.45465184318315</v>
      </c>
      <c r="K74" s="35">
        <v>35.739810161920715</v>
      </c>
      <c r="L74" s="35">
        <v>27.245486815287219</v>
      </c>
      <c r="M74" s="35">
        <v>26.124108778471268</v>
      </c>
      <c r="N74" s="4">
        <v>1.7910000000000001</v>
      </c>
      <c r="O74" s="4">
        <v>3.4064665127020879</v>
      </c>
      <c r="P74" s="35">
        <v>1.0842055928761132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-104.77679146050471</v>
      </c>
      <c r="AR74" s="21">
        <v>-118.054908219165</v>
      </c>
      <c r="AS74">
        <v>-9.3891579440712469</v>
      </c>
      <c r="AT74">
        <v>104.77679146050471</v>
      </c>
      <c r="AU74">
        <v>118.054908219165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22</v>
      </c>
      <c r="D75" s="4">
        <v>0</v>
      </c>
      <c r="E75" s="4">
        <v>4</v>
      </c>
      <c r="F75" s="4">
        <v>26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0.96599999999999997</v>
      </c>
      <c r="O75" s="4">
        <v>37.999999999999986</v>
      </c>
      <c r="P75" s="35" t="s">
        <v>137</v>
      </c>
      <c r="Q75" s="36">
        <f t="shared" si="21"/>
        <v>84.615384616164619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27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6</v>
      </c>
      <c r="D76" s="4">
        <v>3</v>
      </c>
      <c r="E76" s="4">
        <v>24</v>
      </c>
      <c r="F76" s="4">
        <v>33</v>
      </c>
      <c r="G76" s="4">
        <v>250</v>
      </c>
      <c r="H76" s="4">
        <v>223.51</v>
      </c>
      <c r="I76" s="34">
        <v>41225.797695179994</v>
      </c>
      <c r="J76" s="35">
        <v>6.9397956965876979</v>
      </c>
      <c r="K76" s="35">
        <v>6.9846874999999997</v>
      </c>
      <c r="L76" s="35">
        <v>5.4648466458501206</v>
      </c>
      <c r="M76" s="35">
        <v>5.7696599670335509</v>
      </c>
      <c r="N76" s="4">
        <v>32.207000000000001</v>
      </c>
      <c r="O76" s="4">
        <v>22.92748091603054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-0.62057874624262643</v>
      </c>
      <c r="W76" s="37" t="str">
        <f t="shared" si="27"/>
        <v/>
      </c>
      <c r="X76" s="37">
        <f t="shared" si="28"/>
        <v>-0.56262971483260771</v>
      </c>
      <c r="Y76" s="1" t="str">
        <f t="shared" si="29"/>
        <v xml:space="preserve"> </v>
      </c>
      <c r="Z76" s="1">
        <f t="shared" si="30"/>
        <v>15</v>
      </c>
      <c r="AA76" s="1" t="str">
        <f t="shared" si="29"/>
        <v xml:space="preserve"> </v>
      </c>
      <c r="AB76" s="1">
        <f t="shared" si="31"/>
        <v>14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62.057874624262645</v>
      </c>
      <c r="AR76" s="21">
        <v>56.26297148326077</v>
      </c>
      <c r="AS76">
        <v>11.851818710572237</v>
      </c>
      <c r="AT76">
        <v>-62.057874624262645</v>
      </c>
      <c r="AU76">
        <v>-56.26297148326077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2</v>
      </c>
      <c r="D77" s="4">
        <v>3</v>
      </c>
      <c r="E77" s="4">
        <v>17</v>
      </c>
      <c r="F77" s="4">
        <v>22</v>
      </c>
      <c r="G77" s="4">
        <v>46</v>
      </c>
      <c r="H77" s="4">
        <v>45.67</v>
      </c>
      <c r="I77" s="34">
        <v>42116.828329999997</v>
      </c>
      <c r="J77" s="35">
        <v>11.10381716508631</v>
      </c>
      <c r="K77" s="35">
        <v>10.954665387383065</v>
      </c>
      <c r="L77" s="35" t="s">
        <v>1238</v>
      </c>
      <c r="M77" s="35" t="s">
        <v>1238</v>
      </c>
      <c r="N77" s="4">
        <v>4.1130000000000004</v>
      </c>
      <c r="O77" s="4">
        <v>-2.3040380047505828</v>
      </c>
      <c r="P77" s="35">
        <v>2.8486971753886574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-0.39291811827526291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72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2.8486971761886575</v>
      </c>
      <c r="AH77" s="38" t="str">
        <f t="shared" si="36"/>
        <v xml:space="preserve"> </v>
      </c>
      <c r="AI77" s="1">
        <f t="shared" si="37"/>
        <v>128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39.291811827526288</v>
      </c>
      <c r="AR77" s="21" t="e">
        <v>#VALUE!</v>
      </c>
      <c r="AS77">
        <v>0.72257499452594853</v>
      </c>
      <c r="AT77">
        <v>-39.291811827526288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18</v>
      </c>
      <c r="D78" s="4">
        <v>0</v>
      </c>
      <c r="E78" s="4">
        <v>17</v>
      </c>
      <c r="F78" s="4">
        <v>35</v>
      </c>
      <c r="G78" s="4">
        <v>2150</v>
      </c>
      <c r="H78" s="4">
        <v>2022.24</v>
      </c>
      <c r="I78" s="34">
        <v>85969.270722720001</v>
      </c>
      <c r="J78" s="35">
        <v>19.82160710435004</v>
      </c>
      <c r="K78" s="35">
        <v>17.411189365109433</v>
      </c>
      <c r="L78" s="35">
        <v>14.359718766060059</v>
      </c>
      <c r="M78" s="35">
        <v>13.057710871647503</v>
      </c>
      <c r="N78" s="4">
        <v>102.02200000000001</v>
      </c>
      <c r="O78" s="4">
        <v>10.186845231666489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-8.3711876808780783</v>
      </c>
      <c r="AR78" s="21">
        <v>-14.925718847106562</v>
      </c>
      <c r="AS78">
        <v>6.3177466571722407</v>
      </c>
      <c r="AT78">
        <v>8.3711876808780783</v>
      </c>
      <c r="AU78">
        <v>14.925718847106562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3</v>
      </c>
      <c r="F79" s="4">
        <v>18</v>
      </c>
      <c r="G79" s="4">
        <v>505</v>
      </c>
      <c r="H79" s="4">
        <v>453.65</v>
      </c>
      <c r="I79" s="34">
        <v>70560.915615850012</v>
      </c>
      <c r="J79" s="35">
        <v>16.483776025580465</v>
      </c>
      <c r="K79" s="35">
        <v>15.032972131093215</v>
      </c>
      <c r="L79" s="35">
        <v>12.851343831112649</v>
      </c>
      <c r="M79" s="35">
        <v>11.735721270141855</v>
      </c>
      <c r="N79" s="4">
        <v>27.521000000000001</v>
      </c>
      <c r="O79" s="4">
        <v>2.1945785369476463</v>
      </c>
      <c r="P79" s="35">
        <v>3.0977625923068453</v>
      </c>
      <c r="Q79" s="36">
        <f t="shared" si="21"/>
        <v>83.333333334153323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30</v>
      </c>
      <c r="AF79" s="1" t="str">
        <f t="shared" si="34"/>
        <v xml:space="preserve"> </v>
      </c>
      <c r="AG79" s="38">
        <f t="shared" si="35"/>
        <v>3.0977625931268453</v>
      </c>
      <c r="AH79" s="38" t="str">
        <f t="shared" si="36"/>
        <v xml:space="preserve"> </v>
      </c>
      <c r="AI79" s="1">
        <f t="shared" si="37"/>
        <v>100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9.8778229255838781</v>
      </c>
      <c r="AR79" s="21">
        <v>-2.8536806328545383</v>
      </c>
      <c r="AS79">
        <v>11.319299019067564</v>
      </c>
      <c r="AT79">
        <v>-9.8778229255838781</v>
      </c>
      <c r="AU79">
        <v>2.8536806328545383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7</v>
      </c>
      <c r="D80" s="4">
        <v>2</v>
      </c>
      <c r="E80" s="4">
        <v>4</v>
      </c>
      <c r="F80" s="4">
        <v>13</v>
      </c>
      <c r="G80" s="4">
        <v>77.5</v>
      </c>
      <c r="H80" s="4">
        <v>72.290000000000006</v>
      </c>
      <c r="I80" s="34">
        <v>24000.589907230002</v>
      </c>
      <c r="J80" s="35">
        <v>28.40471512770138</v>
      </c>
      <c r="K80" s="35">
        <v>23.842348284960423</v>
      </c>
      <c r="L80" s="35">
        <v>16.020296759852101</v>
      </c>
      <c r="M80" s="35">
        <v>14.781584817102438</v>
      </c>
      <c r="N80" s="4">
        <v>2.5449999999999999</v>
      </c>
      <c r="O80" s="4">
        <v>15.681818181818169</v>
      </c>
      <c r="P80" s="35">
        <v>0.73730806473924471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-55.297837250060851</v>
      </c>
      <c r="AR80" s="21">
        <v>-28.215889967261365</v>
      </c>
      <c r="AS80">
        <v>7.207082584036506</v>
      </c>
      <c r="AT80">
        <v>55.297837250060851</v>
      </c>
      <c r="AU80">
        <v>28.215889967261365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9</v>
      </c>
      <c r="D81" s="4">
        <v>0</v>
      </c>
      <c r="E81" s="4">
        <v>5</v>
      </c>
      <c r="F81" s="4">
        <v>14</v>
      </c>
      <c r="G81" s="4">
        <v>59.5</v>
      </c>
      <c r="H81" s="4">
        <v>53.2</v>
      </c>
      <c r="I81" s="34">
        <v>87022.779396000013</v>
      </c>
      <c r="J81" s="35">
        <v>12.374970923470574</v>
      </c>
      <c r="K81" s="35">
        <v>10.384540308413039</v>
      </c>
      <c r="L81" s="35">
        <v>10.417113160758115</v>
      </c>
      <c r="M81" s="35">
        <v>7.1884040041442887</v>
      </c>
      <c r="N81" s="4">
        <v>4.2990000000000004</v>
      </c>
      <c r="O81" s="4">
        <v>8.0150753768844325</v>
      </c>
      <c r="P81" s="35">
        <v>3.1710526315789473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>
        <f t="shared" si="26"/>
        <v>-0.32341999847301806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97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3.1710526324189474</v>
      </c>
      <c r="AH81" s="38" t="str">
        <f t="shared" si="36"/>
        <v xml:space="preserve"> </v>
      </c>
      <c r="AI81" s="1">
        <f t="shared" si="37"/>
        <v>88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32.341999847301807</v>
      </c>
      <c r="AR81" s="21">
        <v>16.62829629077337</v>
      </c>
      <c r="AS81">
        <v>11.842105263157897</v>
      </c>
      <c r="AT81">
        <v>-32.341999847301807</v>
      </c>
      <c r="AU81">
        <v>-16.62829629077337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1</v>
      </c>
      <c r="E82" s="4">
        <v>6</v>
      </c>
      <c r="F82" s="4">
        <v>8</v>
      </c>
      <c r="G82" s="4">
        <v>134</v>
      </c>
      <c r="H82" s="4">
        <v>123.65</v>
      </c>
      <c r="I82" s="34">
        <v>14152.051625</v>
      </c>
      <c r="J82" s="35">
        <v>26.597117659711767</v>
      </c>
      <c r="K82" s="35">
        <v>23.963178294573645</v>
      </c>
      <c r="L82" s="35">
        <v>16.082619446772842</v>
      </c>
      <c r="M82" s="35">
        <v>15.749283808742048</v>
      </c>
      <c r="N82" s="4">
        <v>5.16</v>
      </c>
      <c r="O82" s="4">
        <v>10.72961373390558</v>
      </c>
      <c r="P82" s="35">
        <v>1.7323089365143549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-45.415112634255529</v>
      </c>
      <c r="AR82" s="21">
        <v>-28.714679651901864</v>
      </c>
      <c r="AS82">
        <v>8.3704003234937208</v>
      </c>
      <c r="AT82">
        <v>45.415112634255529</v>
      </c>
      <c r="AU82">
        <v>28.714679651901864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246</v>
      </c>
      <c r="H83" s="4">
        <v>211.49</v>
      </c>
      <c r="I83" s="34">
        <v>518237.41886477004</v>
      </c>
      <c r="J83" s="35">
        <v>20.429868624420401</v>
      </c>
      <c r="K83" s="35">
        <v>19.415220783989717</v>
      </c>
      <c r="L83" s="35" t="s">
        <v>1238</v>
      </c>
      <c r="M83" s="35" t="s">
        <v>1238</v>
      </c>
      <c r="N83" s="4">
        <v>10.352</v>
      </c>
      <c r="O83" s="4">
        <v>-99.931332207575991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0.16317556471644715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83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-99.931332206715993</v>
      </c>
      <c r="AM83" s="1" t="str">
        <f t="shared" si="40"/>
        <v xml:space="preserve"> </v>
      </c>
      <c r="AN83" s="1">
        <f t="shared" si="40"/>
        <v>7</v>
      </c>
      <c r="AO83" t="s">
        <v>288</v>
      </c>
      <c r="AP83" t="s">
        <v>1246</v>
      </c>
      <c r="AQ83" s="22">
        <v>-11.696751698143594</v>
      </c>
      <c r="AR83" s="21" t="e">
        <v>#VALUE!</v>
      </c>
      <c r="AS83">
        <v>16.317556385644714</v>
      </c>
      <c r="AT83">
        <v>11.696751698143594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24</v>
      </c>
      <c r="D84" s="4">
        <v>1</v>
      </c>
      <c r="E84" s="4">
        <v>1</v>
      </c>
      <c r="F84" s="4">
        <v>26</v>
      </c>
      <c r="G84" s="4">
        <v>48</v>
      </c>
      <c r="H84" s="4">
        <v>38.65</v>
      </c>
      <c r="I84" s="34">
        <v>53838.422914900002</v>
      </c>
      <c r="J84" s="35">
        <v>24.728087012156109</v>
      </c>
      <c r="K84" s="35">
        <v>21.580122836404239</v>
      </c>
      <c r="L84" s="35">
        <v>19.111880303303845</v>
      </c>
      <c r="M84" s="35">
        <v>16.90570466583269</v>
      </c>
      <c r="N84" s="4">
        <v>1.5629999999999999</v>
      </c>
      <c r="O84" s="4">
        <v>6.3265306122448965</v>
      </c>
      <c r="P84" s="35">
        <v>0</v>
      </c>
      <c r="Q84" s="36">
        <f t="shared" si="21"/>
        <v>92.307692308562309</v>
      </c>
      <c r="R84" s="36" t="str">
        <f t="shared" si="22"/>
        <v xml:space="preserve"> </v>
      </c>
      <c r="S84" s="37">
        <f t="shared" si="23"/>
        <v>0.24191461923998717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40</v>
      </c>
      <c r="AD84" s="1" t="str">
        <f t="shared" si="33"/>
        <v xml:space="preserve"> </v>
      </c>
      <c r="AE84" s="1">
        <f t="shared" si="34"/>
        <v>11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-35.196512799173732</v>
      </c>
      <c r="AR84" s="21">
        <v>-52.958885766514243</v>
      </c>
      <c r="AS84">
        <v>24.19146183699872</v>
      </c>
      <c r="AT84">
        <v>35.196512799173732</v>
      </c>
      <c r="AU84">
        <v>52.958885766514243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11</v>
      </c>
      <c r="D85" s="4">
        <v>0</v>
      </c>
      <c r="E85" s="4">
        <v>9</v>
      </c>
      <c r="F85" s="4">
        <v>20</v>
      </c>
      <c r="G85" s="4">
        <v>44</v>
      </c>
      <c r="H85" s="4">
        <v>38.979999999999997</v>
      </c>
      <c r="I85" s="34">
        <v>8049.9387961599987</v>
      </c>
      <c r="J85" s="35">
        <v>10.185523909067154</v>
      </c>
      <c r="K85" s="35">
        <v>9.5868175110673874</v>
      </c>
      <c r="L85" s="35">
        <v>6.1100235821404416</v>
      </c>
      <c r="M85" s="35">
        <v>5.812738908035028</v>
      </c>
      <c r="N85" s="4">
        <v>3.827</v>
      </c>
      <c r="O85" s="4">
        <v>-14.575892857142867</v>
      </c>
      <c r="P85" s="35">
        <v>1.8060543868650589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-0.44312420412402176</v>
      </c>
      <c r="W85" s="37" t="str">
        <f t="shared" si="27"/>
        <v/>
      </c>
      <c r="X85" s="37">
        <f t="shared" si="28"/>
        <v>-0.5109940077587406</v>
      </c>
      <c r="Y85" s="1" t="str">
        <f t="shared" si="29"/>
        <v xml:space="preserve"> </v>
      </c>
      <c r="Z85" s="1">
        <f t="shared" si="30"/>
        <v>53</v>
      </c>
      <c r="AA85" s="1" t="str">
        <f t="shared" si="29"/>
        <v xml:space="preserve"> </v>
      </c>
      <c r="AB85" s="1">
        <f t="shared" si="31"/>
        <v>23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44.312420412402176</v>
      </c>
      <c r="AR85" s="21">
        <v>51.099400775874059</v>
      </c>
      <c r="AS85">
        <v>12.878399179066191</v>
      </c>
      <c r="AT85">
        <v>-44.312420412402176</v>
      </c>
      <c r="AU85">
        <v>-51.099400775874059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0</v>
      </c>
      <c r="E86" s="4">
        <v>10</v>
      </c>
      <c r="F86" s="4">
        <v>22</v>
      </c>
      <c r="G86" s="4">
        <v>145</v>
      </c>
      <c r="H86" s="4">
        <v>129.97999999999999</v>
      </c>
      <c r="I86" s="34">
        <v>20090.716144999999</v>
      </c>
      <c r="J86" s="35">
        <v>34.349894291754751</v>
      </c>
      <c r="K86" s="35">
        <v>32.478760619690156</v>
      </c>
      <c r="L86" s="35">
        <v>19.718788587464921</v>
      </c>
      <c r="M86" s="35">
        <v>18.567493276739587</v>
      </c>
      <c r="N86" s="4">
        <v>3.7840000000000003</v>
      </c>
      <c r="O86" s="4">
        <v>36.853526220614832</v>
      </c>
      <c r="P86" s="35">
        <v>3.185874749961533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3.185874750851533</v>
      </c>
      <c r="AH86" s="38" t="str">
        <f t="shared" si="36"/>
        <v xml:space="preserve"> </v>
      </c>
      <c r="AI86" s="1">
        <f t="shared" si="37"/>
        <v>87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-87.802069807605562</v>
      </c>
      <c r="AR86" s="21">
        <v>-57.816179420226433</v>
      </c>
      <c r="AS86">
        <v>11.555623942144955</v>
      </c>
      <c r="AT86">
        <v>87.802069807605562</v>
      </c>
      <c r="AU86">
        <v>57.816179420226433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3</v>
      </c>
      <c r="F87" s="4">
        <v>27</v>
      </c>
      <c r="G87" s="4">
        <v>80</v>
      </c>
      <c r="H87" s="4">
        <v>71.81</v>
      </c>
      <c r="I87" s="34">
        <v>156775.592</v>
      </c>
      <c r="J87" s="35">
        <v>9.3746736292428192</v>
      </c>
      <c r="K87" s="35">
        <v>8.4422760404420405</v>
      </c>
      <c r="L87" s="35">
        <v>15.191220473745238</v>
      </c>
      <c r="M87" s="35">
        <v>15.108632289950577</v>
      </c>
      <c r="N87" s="4">
        <v>7.66</v>
      </c>
      <c r="O87" s="4">
        <v>15.187969924812025</v>
      </c>
      <c r="P87" s="35">
        <v>3.0288260687926476</v>
      </c>
      <c r="Q87" s="36">
        <f t="shared" si="21"/>
        <v>85.185185186085192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-0.4874560322110848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36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25</v>
      </c>
      <c r="AF87" s="1" t="str">
        <f t="shared" si="34"/>
        <v xml:space="preserve"> </v>
      </c>
      <c r="AG87" s="38">
        <f t="shared" si="35"/>
        <v>3.0288260696926477</v>
      </c>
      <c r="AH87" s="38" t="str">
        <f t="shared" si="36"/>
        <v xml:space="preserve"> </v>
      </c>
      <c r="AI87" s="1">
        <f t="shared" si="37"/>
        <v>110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48.745603221108482</v>
      </c>
      <c r="AR87" s="21">
        <v>-21.580510144564215</v>
      </c>
      <c r="AS87">
        <v>11.405096783177825</v>
      </c>
      <c r="AT87">
        <v>-48.745603221108482</v>
      </c>
      <c r="AU87">
        <v>21.580510144564215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5</v>
      </c>
      <c r="F88" s="4">
        <v>16</v>
      </c>
      <c r="G88" s="4">
        <v>32.5</v>
      </c>
      <c r="H88" s="4">
        <v>27.46</v>
      </c>
      <c r="I88" s="34">
        <v>13363.52304138</v>
      </c>
      <c r="J88" s="35">
        <v>13.317167798254124</v>
      </c>
      <c r="K88" s="35">
        <v>13.063748810656518</v>
      </c>
      <c r="L88" s="35">
        <v>13.337801059716961</v>
      </c>
      <c r="M88" s="35">
        <v>11.339975622160377</v>
      </c>
      <c r="N88" s="4">
        <v>2.1019999999999999</v>
      </c>
      <c r="O88" s="4">
        <v>4.5771144278606775</v>
      </c>
      <c r="P88" s="35">
        <v>3.0954115076474871</v>
      </c>
      <c r="Q88" s="36" t="str">
        <f t="shared" si="21"/>
        <v xml:space="preserve"> </v>
      </c>
      <c r="R88" s="36" t="str">
        <f t="shared" si="22"/>
        <v xml:space="preserve"> </v>
      </c>
      <c r="S88" s="37">
        <f t="shared" si="23"/>
        <v>0.18353969501050985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67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3.0954115085574871</v>
      </c>
      <c r="AH88" s="38" t="str">
        <f t="shared" si="36"/>
        <v xml:space="preserve"> </v>
      </c>
      <c r="AI88" s="1">
        <f t="shared" si="37"/>
        <v>101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27.1907023863055</v>
      </c>
      <c r="AR88" s="21">
        <v>-6.7469634747065577</v>
      </c>
      <c r="AS88">
        <v>18.353969410050986</v>
      </c>
      <c r="AT88">
        <v>-27.1907023863055</v>
      </c>
      <c r="AU88">
        <v>6.7469634747065577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2</v>
      </c>
      <c r="D89" s="4">
        <v>3</v>
      </c>
      <c r="E89" s="4">
        <v>14</v>
      </c>
      <c r="F89" s="4">
        <v>19</v>
      </c>
      <c r="G89" s="4">
        <v>50</v>
      </c>
      <c r="H89" s="4">
        <v>50.41</v>
      </c>
      <c r="I89" s="34">
        <v>14740.096226099999</v>
      </c>
      <c r="J89" s="35">
        <v>9.8804390435123466</v>
      </c>
      <c r="K89" s="35">
        <v>10.051844466600199</v>
      </c>
      <c r="L89" s="35">
        <v>7.3692488767973883</v>
      </c>
      <c r="M89" s="35">
        <v>7.6131505814769111</v>
      </c>
      <c r="N89" s="4">
        <v>5.0149999999999997</v>
      </c>
      <c r="O89" s="4">
        <v>-5.0189393939394051</v>
      </c>
      <c r="P89" s="35">
        <v>3.9972227732592742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-0.45980418826939384</v>
      </c>
      <c r="W89" s="37" t="str">
        <f t="shared" si="27"/>
        <v/>
      </c>
      <c r="X89" s="37">
        <f t="shared" si="28"/>
        <v>-0.41021391969674026</v>
      </c>
      <c r="Y89" s="1" t="str">
        <f t="shared" si="29"/>
        <v xml:space="preserve"> </v>
      </c>
      <c r="Z89" s="1">
        <f t="shared" si="30"/>
        <v>44</v>
      </c>
      <c r="AA89" s="1" t="str">
        <f t="shared" si="29"/>
        <v xml:space="preserve"> </v>
      </c>
      <c r="AB89" s="1">
        <f t="shared" si="31"/>
        <v>50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3.9972227741792743</v>
      </c>
      <c r="AH89" s="38" t="str">
        <f t="shared" si="36"/>
        <v xml:space="preserve"> </v>
      </c>
      <c r="AI89" s="1">
        <f t="shared" si="37"/>
        <v>53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45.980418826939385</v>
      </c>
      <c r="AR89" s="21">
        <v>41.021391969674028</v>
      </c>
      <c r="AS89">
        <v>-0.81333068835547362</v>
      </c>
      <c r="AT89">
        <v>-45.980418826939385</v>
      </c>
      <c r="AU89">
        <v>-41.021391969674028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3</v>
      </c>
      <c r="E90" s="4">
        <v>14</v>
      </c>
      <c r="F90" s="4">
        <v>29</v>
      </c>
      <c r="G90" s="4">
        <v>144</v>
      </c>
      <c r="H90" s="4">
        <v>132.22999999999999</v>
      </c>
      <c r="I90" s="34">
        <v>74391.168725929994</v>
      </c>
      <c r="J90" s="35">
        <v>11.287238583013231</v>
      </c>
      <c r="K90" s="35">
        <v>11.101502812526236</v>
      </c>
      <c r="L90" s="35">
        <v>6.7931718107996319</v>
      </c>
      <c r="M90" s="35">
        <v>6.9869360136525307</v>
      </c>
      <c r="N90" s="4">
        <v>11.715</v>
      </c>
      <c r="O90" s="4">
        <v>4.4117647058823453</v>
      </c>
      <c r="P90" s="35">
        <v>3.1528397489223328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-0.38288987142211606</v>
      </c>
      <c r="W90" s="37" t="str">
        <f t="shared" si="27"/>
        <v/>
      </c>
      <c r="X90" s="37">
        <f t="shared" si="28"/>
        <v>-0.45631932886227744</v>
      </c>
      <c r="Y90" s="1" t="str">
        <f t="shared" si="29"/>
        <v xml:space="preserve"> </v>
      </c>
      <c r="Z90" s="1">
        <f t="shared" si="30"/>
        <v>82</v>
      </c>
      <c r="AA90" s="1" t="str">
        <f t="shared" si="29"/>
        <v xml:space="preserve"> </v>
      </c>
      <c r="AB90" s="1">
        <f t="shared" si="31"/>
        <v>35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3.1528397498523328</v>
      </c>
      <c r="AH90" s="38" t="str">
        <f t="shared" si="36"/>
        <v xml:space="preserve"> </v>
      </c>
      <c r="AI90" s="1">
        <f t="shared" si="37"/>
        <v>93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38.288987142211603</v>
      </c>
      <c r="AR90" s="21">
        <v>45.631932886227744</v>
      </c>
      <c r="AS90">
        <v>8.9011570747939306</v>
      </c>
      <c r="AT90">
        <v>-38.288987142211603</v>
      </c>
      <c r="AU90">
        <v>-45.631932886227744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4</v>
      </c>
      <c r="E91" s="4">
        <v>7</v>
      </c>
      <c r="F91" s="4">
        <v>21</v>
      </c>
      <c r="G91" s="4">
        <v>163</v>
      </c>
      <c r="H91" s="4">
        <v>153.30000000000001</v>
      </c>
      <c r="I91" s="34">
        <v>69866.39513070001</v>
      </c>
      <c r="J91" s="35">
        <v>14.681095575560239</v>
      </c>
      <c r="K91" s="35">
        <v>13.715666100026842</v>
      </c>
      <c r="L91" s="35" t="s">
        <v>1238</v>
      </c>
      <c r="M91" s="35" t="s">
        <v>1238</v>
      </c>
      <c r="N91" s="4">
        <v>10.442</v>
      </c>
      <c r="O91" s="4">
        <v>10.614406779661024</v>
      </c>
      <c r="P91" s="35">
        <v>2.0371819960861055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2.0371819970261056</v>
      </c>
      <c r="AH91" s="38" t="str">
        <f t="shared" si="36"/>
        <v xml:space="preserve"> </v>
      </c>
      <c r="AI91" s="1">
        <f t="shared" si="37"/>
        <v>187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19.733664601252965</v>
      </c>
      <c r="AR91" s="21" t="e">
        <v>#VALUE!</v>
      </c>
      <c r="AS91">
        <v>6.3274624918460365</v>
      </c>
      <c r="AT91">
        <v>-19.733664601252965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7</v>
      </c>
      <c r="D92" s="4">
        <v>1</v>
      </c>
      <c r="E92" s="4">
        <v>8</v>
      </c>
      <c r="F92" s="4">
        <v>16</v>
      </c>
      <c r="G92" s="4">
        <v>121</v>
      </c>
      <c r="H92" s="4">
        <v>115.27</v>
      </c>
      <c r="I92" s="34">
        <v>12873.60327482</v>
      </c>
      <c r="J92" s="35">
        <v>25.206647714848017</v>
      </c>
      <c r="K92" s="35">
        <v>23.100200400801601</v>
      </c>
      <c r="L92" s="35">
        <v>17.783601360128173</v>
      </c>
      <c r="M92" s="35">
        <v>16.236993667903178</v>
      </c>
      <c r="N92" s="4">
        <v>4.5730000000000004</v>
      </c>
      <c r="O92" s="4">
        <v>-8.904382470119522</v>
      </c>
      <c r="P92" s="35">
        <v>1.3073653162141061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-37.812960166689955</v>
      </c>
      <c r="AR92" s="21">
        <v>-42.328217098076017</v>
      </c>
      <c r="AS92">
        <v>4.9709377982128933</v>
      </c>
      <c r="AT92">
        <v>37.812960166689955</v>
      </c>
      <c r="AU92">
        <v>42.328217098076017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4</v>
      </c>
      <c r="D93" s="4">
        <v>0</v>
      </c>
      <c r="E93" s="4">
        <v>5</v>
      </c>
      <c r="F93" s="4">
        <v>9</v>
      </c>
      <c r="G93" s="4">
        <v>58</v>
      </c>
      <c r="H93" s="4">
        <v>52.65</v>
      </c>
      <c r="I93" s="34">
        <v>17708.073499350001</v>
      </c>
      <c r="J93" s="35">
        <v>14.036256998133831</v>
      </c>
      <c r="K93" s="35">
        <v>13.110059760956174</v>
      </c>
      <c r="L93" s="35">
        <v>10.651372581498022</v>
      </c>
      <c r="M93" s="35">
        <v>10.077108496298086</v>
      </c>
      <c r="N93" s="4">
        <v>3.7509999999999999</v>
      </c>
      <c r="O93" s="4">
        <v>14.359756097560963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23.259207314830988</v>
      </c>
      <c r="AR93" s="21">
        <v>14.753438379985241</v>
      </c>
      <c r="AS93">
        <v>10.161443494776833</v>
      </c>
      <c r="AT93">
        <v>-23.259207314830988</v>
      </c>
      <c r="AU93">
        <v>-14.753438379985241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15</v>
      </c>
      <c r="D94" s="4">
        <v>3</v>
      </c>
      <c r="E94" s="4">
        <v>8</v>
      </c>
      <c r="F94" s="4">
        <v>26</v>
      </c>
      <c r="G94" s="4">
        <v>56.5</v>
      </c>
      <c r="H94" s="4">
        <v>36.35</v>
      </c>
      <c r="I94" s="34">
        <v>13726.54123931</v>
      </c>
      <c r="J94" s="35">
        <v>6.8714555765595469</v>
      </c>
      <c r="K94" s="35">
        <v>6.1641512633542481</v>
      </c>
      <c r="L94" s="35">
        <v>7.1720012593452012</v>
      </c>
      <c r="M94" s="35">
        <v>6.7801371730425153</v>
      </c>
      <c r="N94" s="4">
        <v>5.29</v>
      </c>
      <c r="O94" s="4">
        <v>1.9267822736030757</v>
      </c>
      <c r="P94" s="35">
        <v>2.236588720770289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0.55433287579806045</v>
      </c>
      <c r="T94" s="37" t="str">
        <f t="shared" si="24"/>
        <v/>
      </c>
      <c r="U94" s="37" t="str">
        <f t="shared" si="25"/>
        <v/>
      </c>
      <c r="V94" s="37">
        <f t="shared" si="26"/>
        <v>-0.6243151233863744</v>
      </c>
      <c r="W94" s="37" t="str">
        <f t="shared" si="27"/>
        <v/>
      </c>
      <c r="X94" s="37">
        <f t="shared" si="28"/>
        <v>-0.42600031816030248</v>
      </c>
      <c r="Y94" s="1" t="str">
        <f t="shared" si="29"/>
        <v xml:space="preserve"> </v>
      </c>
      <c r="Z94" s="1">
        <f t="shared" si="30"/>
        <v>14</v>
      </c>
      <c r="AA94" s="1" t="str">
        <f t="shared" si="29"/>
        <v xml:space="preserve"> </v>
      </c>
      <c r="AB94" s="1">
        <f t="shared" si="31"/>
        <v>43</v>
      </c>
      <c r="AC94" s="1">
        <f t="shared" si="32"/>
        <v>4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2.2365887217402891</v>
      </c>
      <c r="AH94" s="38" t="str">
        <f t="shared" si="36"/>
        <v xml:space="preserve"> </v>
      </c>
      <c r="AI94" s="1">
        <f t="shared" si="37"/>
        <v>172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>
        <v>62.43151233863744</v>
      </c>
      <c r="AR94" s="21">
        <v>42.600031816030246</v>
      </c>
      <c r="AS94">
        <v>55.433287482806051</v>
      </c>
      <c r="AT94">
        <v>-62.43151233863744</v>
      </c>
      <c r="AU94">
        <v>-42.600031816030246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148</v>
      </c>
      <c r="H95" s="4">
        <v>143.35</v>
      </c>
      <c r="I95" s="34">
        <v>59633.599999999999</v>
      </c>
      <c r="J95" s="35" t="s">
        <v>1238</v>
      </c>
      <c r="K95" s="35" t="s">
        <v>1238</v>
      </c>
      <c r="L95" s="35">
        <v>24.866076551415073</v>
      </c>
      <c r="M95" s="35">
        <v>23.745639526329317</v>
      </c>
      <c r="N95" s="4">
        <v>1.996</v>
      </c>
      <c r="O95" s="4">
        <v>16.588785046728972</v>
      </c>
      <c r="P95" s="35">
        <v>3.4133240320892919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3.413324033069292</v>
      </c>
      <c r="AH95" s="38" t="str">
        <f t="shared" si="36"/>
        <v xml:space="preserve"> </v>
      </c>
      <c r="AI95" s="1">
        <f t="shared" si="37"/>
        <v>75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-99.011677675262149</v>
      </c>
      <c r="AS95">
        <v>3.2438088594349601</v>
      </c>
      <c r="AT95" t="e">
        <v>#VALUE!</v>
      </c>
      <c r="AU95">
        <v>99.011677675262149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8</v>
      </c>
      <c r="D96" s="4">
        <v>1</v>
      </c>
      <c r="E96" s="4">
        <v>13</v>
      </c>
      <c r="F96" s="4">
        <v>22</v>
      </c>
      <c r="G96" s="4">
        <v>47</v>
      </c>
      <c r="H96" s="4">
        <v>43.12</v>
      </c>
      <c r="I96" s="34">
        <v>29017.062009415407</v>
      </c>
      <c r="J96" s="35">
        <v>10.098360655737704</v>
      </c>
      <c r="K96" s="35">
        <v>9.817850637522767</v>
      </c>
      <c r="L96" s="35">
        <v>7.1686316952977469</v>
      </c>
      <c r="M96" s="35">
        <v>6.74468584000752</v>
      </c>
      <c r="N96" s="4">
        <v>4.2700000000000005</v>
      </c>
      <c r="O96" s="4">
        <v>0.23474178403757456</v>
      </c>
      <c r="P96" s="35">
        <v>4.7309833024118744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-0.44788970332684308</v>
      </c>
      <c r="W96" s="37" t="str">
        <f t="shared" si="27"/>
        <v/>
      </c>
      <c r="X96" s="37">
        <f t="shared" si="28"/>
        <v>-0.42626999584456904</v>
      </c>
      <c r="Y96" s="1" t="str">
        <f t="shared" si="29"/>
        <v xml:space="preserve"> </v>
      </c>
      <c r="Z96" s="1">
        <f t="shared" si="30"/>
        <v>51</v>
      </c>
      <c r="AA96" s="1" t="str">
        <f t="shared" si="29"/>
        <v xml:space="preserve"> </v>
      </c>
      <c r="AB96" s="1">
        <f t="shared" si="31"/>
        <v>42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4.7309833034018745</v>
      </c>
      <c r="AH96" s="38" t="str">
        <f t="shared" si="36"/>
        <v xml:space="preserve"> </v>
      </c>
      <c r="AI96" s="1">
        <f t="shared" si="37"/>
        <v>29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44.788970332684308</v>
      </c>
      <c r="AR96" s="21">
        <v>42.626999584456904</v>
      </c>
      <c r="AS96">
        <v>8.9981447124304346</v>
      </c>
      <c r="AT96">
        <v>-44.788970332684308</v>
      </c>
      <c r="AU96">
        <v>-42.626999584456904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5</v>
      </c>
      <c r="D97" s="4">
        <v>1</v>
      </c>
      <c r="E97" s="4">
        <v>5</v>
      </c>
      <c r="F97" s="4">
        <v>11</v>
      </c>
      <c r="G97" s="4">
        <v>76</v>
      </c>
      <c r="H97" s="4">
        <v>66.75</v>
      </c>
      <c r="I97" s="34">
        <v>18729.582750000001</v>
      </c>
      <c r="J97" s="35">
        <v>30.703771849126035</v>
      </c>
      <c r="K97" s="35">
        <v>28.796376186367556</v>
      </c>
      <c r="L97" s="35">
        <v>22.148653524492232</v>
      </c>
      <c r="M97" s="35">
        <v>20.304953997809417</v>
      </c>
      <c r="N97" s="4">
        <v>2.1739999999999999</v>
      </c>
      <c r="O97" s="4">
        <v>16.2566844919786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-67.867529815090919</v>
      </c>
      <c r="AR97" s="21">
        <v>-77.263215893480663</v>
      </c>
      <c r="AS97">
        <v>13.857677902621713</v>
      </c>
      <c r="AT97">
        <v>67.867529815090919</v>
      </c>
      <c r="AU97">
        <v>77.263215893480663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10</v>
      </c>
      <c r="D98" s="4">
        <v>1</v>
      </c>
      <c r="E98" s="4">
        <v>11</v>
      </c>
      <c r="F98" s="4">
        <v>22</v>
      </c>
      <c r="G98" s="4">
        <v>122</v>
      </c>
      <c r="H98" s="4">
        <v>121.31</v>
      </c>
      <c r="I98" s="34">
        <v>15010.94173719</v>
      </c>
      <c r="J98" s="35">
        <v>11.990708708115053</v>
      </c>
      <c r="K98" s="35">
        <v>10.810979413599501</v>
      </c>
      <c r="L98" s="35">
        <v>9.8412118484533107</v>
      </c>
      <c r="M98" s="35">
        <v>9.3500162325450642</v>
      </c>
      <c r="N98" s="4">
        <v>10.117000000000001</v>
      </c>
      <c r="O98" s="4">
        <v>-8.0272727272727185</v>
      </c>
      <c r="P98" s="35">
        <v>2.233946088533509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-0.34442886644206594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89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2.233946089543509</v>
      </c>
      <c r="AH98" s="38" t="str">
        <f t="shared" si="36"/>
        <v xml:space="preserve"> </v>
      </c>
      <c r="AI98" s="1">
        <f t="shared" si="37"/>
        <v>173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34.442886644206595</v>
      </c>
      <c r="AR98" s="21">
        <v>21.23743059067731</v>
      </c>
      <c r="AS98">
        <v>0.56879070150852584</v>
      </c>
      <c r="AT98">
        <v>-34.442886644206595</v>
      </c>
      <c r="AU98">
        <v>-21.23743059067731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2</v>
      </c>
      <c r="D99" s="4">
        <v>0</v>
      </c>
      <c r="E99" s="4">
        <v>19</v>
      </c>
      <c r="F99" s="4">
        <v>21</v>
      </c>
      <c r="G99" s="4">
        <v>100</v>
      </c>
      <c r="H99" s="4">
        <v>103.4</v>
      </c>
      <c r="I99" s="34">
        <v>73283.846283999999</v>
      </c>
      <c r="J99" s="35">
        <v>9.5820591233435266</v>
      </c>
      <c r="K99" s="35">
        <v>8.4560026169447173</v>
      </c>
      <c r="L99" s="35">
        <v>8.1511199737714559</v>
      </c>
      <c r="M99" s="35">
        <v>7.4185054179158758</v>
      </c>
      <c r="N99" s="4">
        <v>10.791</v>
      </c>
      <c r="O99" s="4">
        <v>21.657271702367524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>
        <f t="shared" si="26"/>
        <v>-0.47611759119307717</v>
      </c>
      <c r="W99" s="37" t="str">
        <f t="shared" si="27"/>
        <v/>
      </c>
      <c r="X99" s="37">
        <f t="shared" si="28"/>
        <v>-0.34763811349230234</v>
      </c>
      <c r="Y99" s="1" t="str">
        <f t="shared" si="29"/>
        <v xml:space="preserve"> </v>
      </c>
      <c r="Z99" s="1">
        <f t="shared" si="30"/>
        <v>41</v>
      </c>
      <c r="AA99" s="1" t="str">
        <f t="shared" si="29"/>
        <v xml:space="preserve"> </v>
      </c>
      <c r="AB99" s="1">
        <f t="shared" si="31"/>
        <v>67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>
        <v>47.61175911930772</v>
      </c>
      <c r="AR99" s="21">
        <v>34.763811349230231</v>
      </c>
      <c r="AS99">
        <v>-3.2882011605415928</v>
      </c>
      <c r="AT99">
        <v>-47.61175911930772</v>
      </c>
      <c r="AU99">
        <v>-34.763811349230231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15</v>
      </c>
      <c r="D100" s="4">
        <v>1</v>
      </c>
      <c r="E100" s="4">
        <v>8</v>
      </c>
      <c r="F100" s="4">
        <v>24</v>
      </c>
      <c r="G100" s="4">
        <v>78</v>
      </c>
      <c r="H100" s="4">
        <v>68.16</v>
      </c>
      <c r="I100" s="34">
        <v>21701.73156384</v>
      </c>
      <c r="J100" s="35">
        <v>25.470852017937219</v>
      </c>
      <c r="K100" s="35">
        <v>21.427224143351147</v>
      </c>
      <c r="L100" s="35">
        <v>13.560540631796624</v>
      </c>
      <c r="M100" s="35">
        <v>12.035322173435786</v>
      </c>
      <c r="N100" s="4">
        <v>2.6760000000000002</v>
      </c>
      <c r="O100" s="4">
        <v>9.224489795918366</v>
      </c>
      <c r="P100" s="35">
        <v>0.357981220657277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-39.257451219582016</v>
      </c>
      <c r="AR100" s="21">
        <v>-8.5296241140956361</v>
      </c>
      <c r="AS100">
        <v>14.436619718309874</v>
      </c>
      <c r="AT100">
        <v>39.257451219582016</v>
      </c>
      <c r="AU100">
        <v>8.5296241140956361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9</v>
      </c>
      <c r="D101" s="4">
        <v>0</v>
      </c>
      <c r="E101" s="4">
        <v>12</v>
      </c>
      <c r="F101" s="4">
        <v>21</v>
      </c>
      <c r="G101" s="4">
        <v>55</v>
      </c>
      <c r="H101" s="4">
        <v>46.46</v>
      </c>
      <c r="I101" s="34">
        <v>10143.418479940001</v>
      </c>
      <c r="J101" s="35">
        <v>19.447467559648388</v>
      </c>
      <c r="K101" s="35">
        <v>16.182514803204459</v>
      </c>
      <c r="L101" s="35">
        <v>9.7494090024052227</v>
      </c>
      <c r="M101" s="35">
        <v>8.9348262831951306</v>
      </c>
      <c r="N101" s="4">
        <v>2.3890000000000002</v>
      </c>
      <c r="O101" s="4">
        <v>101.43338954468805</v>
      </c>
      <c r="P101" s="35">
        <v>2.6108480413258719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0.18381403461727067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66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2.610848042365872</v>
      </c>
      <c r="AH101" s="38" t="str">
        <f t="shared" si="36"/>
        <v xml:space="preserve"> </v>
      </c>
      <c r="AI101" s="1">
        <f t="shared" si="37"/>
        <v>145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-6.3256448243251828</v>
      </c>
      <c r="AR101" s="21">
        <v>21.972160026968456</v>
      </c>
      <c r="AS101">
        <v>18.381403357727066</v>
      </c>
      <c r="AT101">
        <v>6.3256448243251828</v>
      </c>
      <c r="AU101">
        <v>-21.972160026968456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1</v>
      </c>
      <c r="E102" s="4">
        <v>4</v>
      </c>
      <c r="F102" s="4">
        <v>21</v>
      </c>
      <c r="G102" s="4">
        <v>41</v>
      </c>
      <c r="H102" s="4">
        <v>35.58</v>
      </c>
      <c r="I102" s="34">
        <v>15907.33831044</v>
      </c>
      <c r="J102" s="35">
        <v>9.3508541392904068</v>
      </c>
      <c r="K102" s="35">
        <v>9.1418293936279547</v>
      </c>
      <c r="L102" s="35" t="s">
        <v>1238</v>
      </c>
      <c r="M102" s="35" t="s">
        <v>1238</v>
      </c>
      <c r="N102" s="4">
        <v>3.8050000000000002</v>
      </c>
      <c r="O102" s="4">
        <v>6.8820224719101155</v>
      </c>
      <c r="P102" s="35">
        <v>4.3001686340640815</v>
      </c>
      <c r="Q102" s="36">
        <f t="shared" si="21"/>
        <v>76.190476191526187</v>
      </c>
      <c r="R102" s="36" t="str">
        <f t="shared" si="22"/>
        <v xml:space="preserve"> </v>
      </c>
      <c r="S102" s="37">
        <f t="shared" si="23"/>
        <v>0.15233277226978639</v>
      </c>
      <c r="T102" s="37" t="str">
        <f t="shared" si="24"/>
        <v/>
      </c>
      <c r="U102" s="37" t="str">
        <f t="shared" si="25"/>
        <v/>
      </c>
      <c r="V102" s="37">
        <f t="shared" si="26"/>
        <v>-0.48875832137588682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35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96</v>
      </c>
      <c r="AD102" s="1" t="str">
        <f t="shared" si="33"/>
        <v xml:space="preserve"> </v>
      </c>
      <c r="AE102" s="1">
        <f t="shared" si="34"/>
        <v>55</v>
      </c>
      <c r="AF102" s="1" t="str">
        <f t="shared" si="34"/>
        <v xml:space="preserve"> </v>
      </c>
      <c r="AG102" s="38">
        <f t="shared" si="35"/>
        <v>4.3001686351140815</v>
      </c>
      <c r="AH102" s="38" t="str">
        <f t="shared" si="36"/>
        <v xml:space="preserve"> </v>
      </c>
      <c r="AI102" s="1">
        <f t="shared" si="37"/>
        <v>37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48.875832137588681</v>
      </c>
      <c r="AR102" s="21" t="e">
        <v>#VALUE!</v>
      </c>
      <c r="AS102">
        <v>15.233277121978638</v>
      </c>
      <c r="AT102">
        <v>-48.875832137588681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6</v>
      </c>
      <c r="D103" s="4">
        <v>3</v>
      </c>
      <c r="E103" s="4">
        <v>13</v>
      </c>
      <c r="F103" s="4">
        <v>22</v>
      </c>
      <c r="G103" s="4">
        <v>76</v>
      </c>
      <c r="H103" s="4">
        <v>73.7</v>
      </c>
      <c r="I103" s="34">
        <v>18210.999078800003</v>
      </c>
      <c r="J103" s="35">
        <v>29.622186495176852</v>
      </c>
      <c r="K103" s="35">
        <v>27.215657311669126</v>
      </c>
      <c r="L103" s="35">
        <v>19.81041531360178</v>
      </c>
      <c r="M103" s="35">
        <v>18.414462886019091</v>
      </c>
      <c r="N103" s="4">
        <v>2.488</v>
      </c>
      <c r="O103" s="4">
        <v>9.603524229074889</v>
      </c>
      <c r="P103" s="35">
        <v>1.3419267299864315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-61.954150099276028</v>
      </c>
      <c r="AR103" s="21">
        <v>-58.549499308898234</v>
      </c>
      <c r="AS103">
        <v>3.1207598371777445</v>
      </c>
      <c r="AT103">
        <v>61.954150099276028</v>
      </c>
      <c r="AU103">
        <v>58.549499308898234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3</v>
      </c>
      <c r="D104" s="4">
        <v>2</v>
      </c>
      <c r="E104" s="4">
        <v>18</v>
      </c>
      <c r="F104" s="4">
        <v>23</v>
      </c>
      <c r="G104" s="4">
        <v>87</v>
      </c>
      <c r="H104" s="4">
        <v>86.81</v>
      </c>
      <c r="I104" s="34">
        <v>11752.154110039999</v>
      </c>
      <c r="J104" s="35">
        <v>18.438827527612574</v>
      </c>
      <c r="K104" s="35">
        <v>17.902660342338628</v>
      </c>
      <c r="L104" s="35">
        <v>12.941104949467737</v>
      </c>
      <c r="M104" s="35">
        <v>12.793384158415842</v>
      </c>
      <c r="N104" s="4">
        <v>4.7080000000000002</v>
      </c>
      <c r="O104" s="4">
        <v>-0.46511627906977249</v>
      </c>
      <c r="P104" s="35">
        <v>2.4732173712705912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2.4732173723405912</v>
      </c>
      <c r="AH104" s="38" t="str">
        <f t="shared" si="36"/>
        <v xml:space="preserve"> </v>
      </c>
      <c r="AI104" s="1">
        <f t="shared" si="37"/>
        <v>161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-0.81108096284034925</v>
      </c>
      <c r="AR104" s="21">
        <v>-3.5720694271992537</v>
      </c>
      <c r="AS104">
        <v>0.21886879391774805</v>
      </c>
      <c r="AT104">
        <v>0.81108096284034925</v>
      </c>
      <c r="AU104">
        <v>3.5720694271992537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445</v>
      </c>
      <c r="H105" s="4">
        <v>438.16</v>
      </c>
      <c r="I105" s="34">
        <v>108351.46054788001</v>
      </c>
      <c r="J105" s="35" t="s">
        <v>1238</v>
      </c>
      <c r="K105" s="35">
        <v>34.650850138394624</v>
      </c>
      <c r="L105" s="35">
        <v>10.91656034976206</v>
      </c>
      <c r="M105" s="35">
        <v>10.047223938170747</v>
      </c>
      <c r="N105" s="4">
        <v>6.6139999999999999</v>
      </c>
      <c r="O105" s="4">
        <v>18.29726345913074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12.631050372690956</v>
      </c>
      <c r="AS105">
        <v>1.5610735804272302</v>
      </c>
      <c r="AT105" t="e">
        <v>#VALUE!</v>
      </c>
      <c r="AU105">
        <v>-12.631050372690956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24</v>
      </c>
      <c r="D106" s="4">
        <v>0</v>
      </c>
      <c r="E106" s="4">
        <v>2</v>
      </c>
      <c r="F106" s="4">
        <v>26</v>
      </c>
      <c r="G106" s="4">
        <v>207</v>
      </c>
      <c r="H106" s="4">
        <v>166.74</v>
      </c>
      <c r="I106" s="34">
        <v>62962.570013279998</v>
      </c>
      <c r="J106" s="35">
        <v>9.9267726379710659</v>
      </c>
      <c r="K106" s="35">
        <v>8.9113355780022445</v>
      </c>
      <c r="L106" s="35">
        <v>8.0198187167181647</v>
      </c>
      <c r="M106" s="35">
        <v>8.3162374160240979</v>
      </c>
      <c r="N106" s="4">
        <v>16.797000000000001</v>
      </c>
      <c r="O106" s="4">
        <v>18.122362869198312</v>
      </c>
      <c r="P106" s="35">
        <v>4.7978889288712967E-2</v>
      </c>
      <c r="Q106" s="36">
        <f t="shared" si="21"/>
        <v>92.307692308782308</v>
      </c>
      <c r="R106" s="36" t="str">
        <f t="shared" si="22"/>
        <v xml:space="preserve"> </v>
      </c>
      <c r="S106" s="37">
        <f t="shared" si="23"/>
        <v>0.24145376143544786</v>
      </c>
      <c r="T106" s="37" t="str">
        <f t="shared" si="24"/>
        <v/>
      </c>
      <c r="U106" s="37" t="str">
        <f t="shared" si="25"/>
        <v/>
      </c>
      <c r="V106" s="37">
        <f t="shared" si="26"/>
        <v>-0.4572709796175517</v>
      </c>
      <c r="W106" s="37" t="str">
        <f t="shared" si="27"/>
        <v/>
      </c>
      <c r="X106" s="37">
        <f t="shared" si="28"/>
        <v>-0.35814660018219757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46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62</v>
      </c>
      <c r="AC106" s="1">
        <f t="shared" ref="AC106:AC169" si="43">IF(ISERROR((RANK(S106,S$7:S$391,0)))=TRUE," ",((RANK(S106,S$7:S$391,0))))</f>
        <v>41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10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45.72709796175517</v>
      </c>
      <c r="AR106" s="21">
        <v>35.814660018219755</v>
      </c>
      <c r="AS106">
        <v>24.145376034544785</v>
      </c>
      <c r="AT106">
        <v>-45.72709796175517</v>
      </c>
      <c r="AU106">
        <v>-35.814660018219755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1</v>
      </c>
      <c r="E107" s="3">
        <v>5</v>
      </c>
      <c r="F107" s="3">
        <v>8</v>
      </c>
      <c r="G107" s="4">
        <v>105</v>
      </c>
      <c r="H107" s="4">
        <v>116.04</v>
      </c>
      <c r="I107" s="5">
        <v>18953.537289600001</v>
      </c>
      <c r="J107" s="4">
        <v>29.838004628439187</v>
      </c>
      <c r="K107" s="4">
        <v>30.23449713392392</v>
      </c>
      <c r="L107" s="4" t="s">
        <v>1238</v>
      </c>
      <c r="M107" s="4" t="s">
        <v>1238</v>
      </c>
      <c r="N107" s="4">
        <v>3.8890000000000002</v>
      </c>
      <c r="O107" s="4">
        <v>16.089552238805975</v>
      </c>
      <c r="P107" s="4">
        <v>2.1346087556015165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2.1346087567015166</v>
      </c>
      <c r="AH107" t="str">
        <f t="shared" si="36"/>
        <v xml:space="preserve"> </v>
      </c>
      <c r="AI107">
        <f t="shared" si="46"/>
        <v>180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-63.134098188327627</v>
      </c>
      <c r="AR107" t="e">
        <v>#VALUE!</v>
      </c>
      <c r="AS107">
        <v>-9.5139607032057931</v>
      </c>
      <c r="AT107">
        <v>63.134098188327627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6</v>
      </c>
      <c r="D108" s="3">
        <v>3</v>
      </c>
      <c r="E108" s="3">
        <v>17</v>
      </c>
      <c r="F108" s="3">
        <v>26</v>
      </c>
      <c r="G108" s="4">
        <v>74</v>
      </c>
      <c r="H108" s="4">
        <v>68.3</v>
      </c>
      <c r="I108" s="5">
        <v>58601.840398399996</v>
      </c>
      <c r="J108" s="4">
        <v>24.125750618156129</v>
      </c>
      <c r="K108" s="4">
        <v>22.698570953805252</v>
      </c>
      <c r="L108" s="4">
        <v>15.521660938544953</v>
      </c>
      <c r="M108" s="4">
        <v>14.89570204514636</v>
      </c>
      <c r="N108" s="4">
        <v>2.831</v>
      </c>
      <c r="O108" s="4">
        <v>-4.6801346801346879</v>
      </c>
      <c r="P108" s="4">
        <v>2.6515373352855049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2.651537336395505</v>
      </c>
      <c r="AH108" t="str">
        <f t="shared" si="36"/>
        <v xml:space="preserve"> </v>
      </c>
      <c r="AI108">
        <f t="shared" si="46"/>
        <v>139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-31.903343377665539</v>
      </c>
      <c r="AR108">
        <v>-24.225137701131526</v>
      </c>
      <c r="AS108">
        <v>8.3455344070278326</v>
      </c>
      <c r="AT108">
        <v>31.903343377665539</v>
      </c>
      <c r="AU108">
        <v>24.225137701131526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10</v>
      </c>
      <c r="F109" s="3">
        <v>18</v>
      </c>
      <c r="G109" s="4">
        <v>143</v>
      </c>
      <c r="H109" s="4">
        <v>149.07</v>
      </c>
      <c r="I109" s="5">
        <v>18707.357188319998</v>
      </c>
      <c r="J109" s="4">
        <v>23.703291461281601</v>
      </c>
      <c r="K109" s="4">
        <v>24.047427004355541</v>
      </c>
      <c r="L109" s="4">
        <v>16.214078786955195</v>
      </c>
      <c r="M109" s="4">
        <v>16.524088002745813</v>
      </c>
      <c r="N109" s="4">
        <v>6.1989999999999998</v>
      </c>
      <c r="O109" s="4">
        <v>-1.8835074390630049</v>
      </c>
      <c r="P109" s="4">
        <v>2.7101361776346682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2.7101361787546683</v>
      </c>
      <c r="AH109" t="str">
        <f t="shared" si="36"/>
        <v xml:space="preserve"> </v>
      </c>
      <c r="AI109">
        <f t="shared" si="46"/>
        <v>132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-29.593621449663665</v>
      </c>
      <c r="AR109">
        <v>-29.766793514001442</v>
      </c>
      <c r="AS109">
        <v>-4.0719125243174332</v>
      </c>
      <c r="AT109">
        <v>29.593621449663665</v>
      </c>
      <c r="AU109">
        <v>29.766793514001442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4</v>
      </c>
      <c r="D110" s="3">
        <v>6</v>
      </c>
      <c r="E110" s="3">
        <v>17</v>
      </c>
      <c r="F110" s="3">
        <v>27</v>
      </c>
      <c r="G110" s="4">
        <v>67</v>
      </c>
      <c r="H110" s="4">
        <v>65.510000000000005</v>
      </c>
      <c r="I110" s="5">
        <v>9439.991</v>
      </c>
      <c r="J110" s="4">
        <v>8.4376609994848017</v>
      </c>
      <c r="K110" s="4">
        <v>9.2489058308626291</v>
      </c>
      <c r="L110" s="4" t="s">
        <v>1238</v>
      </c>
      <c r="M110" s="4" t="s">
        <v>1238</v>
      </c>
      <c r="N110" s="4">
        <v>7.7640000000000002</v>
      </c>
      <c r="O110" s="4">
        <v>7.2375690607734811</v>
      </c>
      <c r="P110" s="4">
        <v>4.4344374904594712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-0.53868556724539296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24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4.4344374915894713</v>
      </c>
      <c r="AH110" t="str">
        <f t="shared" si="36"/>
        <v xml:space="preserve"> </v>
      </c>
      <c r="AI110">
        <f t="shared" si="46"/>
        <v>32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53.868556724539296</v>
      </c>
      <c r="AR110" t="e">
        <v>#VALUE!</v>
      </c>
      <c r="AS110">
        <v>2.2744619142115674</v>
      </c>
      <c r="AT110">
        <v>-53.868556724539296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31</v>
      </c>
      <c r="D111" s="3">
        <v>0</v>
      </c>
      <c r="E111" s="3">
        <v>8</v>
      </c>
      <c r="F111" s="3">
        <v>39</v>
      </c>
      <c r="G111" s="4">
        <v>50</v>
      </c>
      <c r="H111" s="4">
        <v>46.08</v>
      </c>
      <c r="I111" s="5">
        <v>209432.92575919779</v>
      </c>
      <c r="J111" s="4">
        <v>15.303885752241779</v>
      </c>
      <c r="K111" s="4">
        <v>13.738819320214668</v>
      </c>
      <c r="L111" s="4">
        <v>9.3387284141578224</v>
      </c>
      <c r="M111" s="4">
        <v>8.7298113265385222</v>
      </c>
      <c r="N111" s="4">
        <v>3.0110000000000001</v>
      </c>
      <c r="O111" s="4">
        <v>18.078431372549012</v>
      </c>
      <c r="P111" s="4">
        <v>1.9683159722222223</v>
      </c>
      <c r="Q111" s="36">
        <f t="shared" si="21"/>
        <v>79.487179488319484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41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16.328667682100505</v>
      </c>
      <c r="AR111">
        <v>25.258976613685981</v>
      </c>
      <c r="AS111">
        <v>8.5069444444444429</v>
      </c>
      <c r="AT111">
        <v>-16.328667682100505</v>
      </c>
      <c r="AU111">
        <v>-25.258976613685981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9</v>
      </c>
      <c r="F112" s="3">
        <v>20</v>
      </c>
      <c r="G112" s="4">
        <v>218</v>
      </c>
      <c r="H112" s="4">
        <v>206.07</v>
      </c>
      <c r="I112" s="5">
        <v>73792.761322349994</v>
      </c>
      <c r="J112" s="4">
        <v>30.131598186869422</v>
      </c>
      <c r="K112" s="4">
        <v>27.94548413344182</v>
      </c>
      <c r="L112" s="4">
        <v>23.879574776441565</v>
      </c>
      <c r="M112" s="4">
        <v>21.836861923931099</v>
      </c>
      <c r="N112" s="4">
        <v>6.8390000000000004</v>
      </c>
      <c r="O112" s="4">
        <v>0.27859237536657078</v>
      </c>
      <c r="P112" s="4">
        <v>2.8956179938855731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2.8956179950355732</v>
      </c>
      <c r="AH112" t="str">
        <f t="shared" si="36"/>
        <v xml:space="preserve"> </v>
      </c>
      <c r="AI112">
        <f t="shared" si="46"/>
        <v>125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-64.739269880766088</v>
      </c>
      <c r="AR112">
        <v>-91.116368060930199</v>
      </c>
      <c r="AS112">
        <v>5.7892948997913418</v>
      </c>
      <c r="AT112">
        <v>64.739269880766088</v>
      </c>
      <c r="AU112">
        <v>91.116368060930199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13</v>
      </c>
      <c r="D113" s="3">
        <v>4</v>
      </c>
      <c r="E113" s="3">
        <v>17</v>
      </c>
      <c r="F113" s="3">
        <v>34</v>
      </c>
      <c r="G113" s="4">
        <v>825</v>
      </c>
      <c r="H113" s="4">
        <v>851.54</v>
      </c>
      <c r="I113" s="5">
        <v>23607.08333048</v>
      </c>
      <c r="J113" s="4" t="s">
        <v>1238</v>
      </c>
      <c r="K113" s="4" t="s">
        <v>1238</v>
      </c>
      <c r="L113" s="4">
        <v>36.157330793331369</v>
      </c>
      <c r="M113" s="4">
        <v>28.633793154388854</v>
      </c>
      <c r="N113" s="4">
        <v>13.508000000000001</v>
      </c>
      <c r="O113" s="4">
        <v>49.094922737306845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-189.37943010678939</v>
      </c>
      <c r="AS113">
        <v>-3.1167062028794823</v>
      </c>
      <c r="AT113" t="e">
        <v>#VALUE!</v>
      </c>
      <c r="AU113">
        <v>189.37943010678939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6</v>
      </c>
      <c r="D114" s="3">
        <v>3</v>
      </c>
      <c r="E114" s="3">
        <v>17</v>
      </c>
      <c r="F114" s="3">
        <v>26</v>
      </c>
      <c r="G114" s="4">
        <v>170</v>
      </c>
      <c r="H114" s="4">
        <v>171.32</v>
      </c>
      <c r="I114" s="5">
        <v>27031.95268504</v>
      </c>
      <c r="J114" s="4">
        <v>10.91627373518542</v>
      </c>
      <c r="K114" s="4">
        <v>12.227535507815286</v>
      </c>
      <c r="L114" s="4">
        <v>7.379663039035357</v>
      </c>
      <c r="M114" s="4">
        <v>8.1538611574736226</v>
      </c>
      <c r="N114" s="4">
        <v>15.694000000000001</v>
      </c>
      <c r="O114" s="4">
        <v>18.624338624338627</v>
      </c>
      <c r="P114" s="4">
        <v>2.9862246089189828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-0.40317172896036446</v>
      </c>
      <c r="W114" s="37" t="str">
        <f t="shared" si="27"/>
        <v/>
      </c>
      <c r="X114" s="37">
        <f t="shared" si="28"/>
        <v>-0.40938043883204689</v>
      </c>
      <c r="Y114" t="str">
        <f t="shared" si="41"/>
        <v xml:space="preserve"> </v>
      </c>
      <c r="Z114" s="1">
        <f t="shared" si="30"/>
        <v>68</v>
      </c>
      <c r="AA114" t="str">
        <f t="shared" si="42"/>
        <v xml:space="preserve"> </v>
      </c>
      <c r="AB114" s="1">
        <f t="shared" si="31"/>
        <v>51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2.9862246100889829</v>
      </c>
      <c r="AH114" t="str">
        <f t="shared" si="36"/>
        <v xml:space="preserve"> </v>
      </c>
      <c r="AI114">
        <f t="shared" si="46"/>
        <v>117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40.317172896036446</v>
      </c>
      <c r="AR114">
        <v>40.938043883204692</v>
      </c>
      <c r="AS114">
        <v>-0.77048797571794836</v>
      </c>
      <c r="AT114">
        <v>-40.317172896036446</v>
      </c>
      <c r="AU114">
        <v>-40.938043883204692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11</v>
      </c>
      <c r="F115" s="3">
        <v>19</v>
      </c>
      <c r="G115" s="4">
        <v>65</v>
      </c>
      <c r="H115" s="4">
        <v>63.95</v>
      </c>
      <c r="I115" s="5">
        <v>18148.179033700002</v>
      </c>
      <c r="J115" s="4">
        <v>25.610732879455348</v>
      </c>
      <c r="K115" s="4">
        <v>23.870847331093689</v>
      </c>
      <c r="L115" s="4">
        <v>13.226180270624182</v>
      </c>
      <c r="M115" s="4">
        <v>12.35224416868351</v>
      </c>
      <c r="N115" s="4">
        <v>2.4969999999999999</v>
      </c>
      <c r="O115" s="4">
        <v>7.1673819742489195</v>
      </c>
      <c r="P115" s="4">
        <v>2.5582486317435498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2.5582486329235499</v>
      </c>
      <c r="AH115" t="str">
        <f t="shared" si="36"/>
        <v xml:space="preserve"> </v>
      </c>
      <c r="AI115">
        <f t="shared" si="46"/>
        <v>149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-40.022225489233307</v>
      </c>
      <c r="AR115">
        <v>-5.853624292111359</v>
      </c>
      <c r="AS115">
        <v>1.6419077404222104</v>
      </c>
      <c r="AT115">
        <v>40.022225489233307</v>
      </c>
      <c r="AU115">
        <v>5.853624292111359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15</v>
      </c>
      <c r="D116" s="3">
        <v>0</v>
      </c>
      <c r="E116" s="3">
        <v>2</v>
      </c>
      <c r="F116" s="3">
        <v>17</v>
      </c>
      <c r="G116" s="4">
        <v>69</v>
      </c>
      <c r="H116" s="4">
        <v>45.77</v>
      </c>
      <c r="I116" s="5">
        <v>18930.718105290001</v>
      </c>
      <c r="J116" s="4">
        <v>10.371629277135735</v>
      </c>
      <c r="K116" s="4">
        <v>9.3085214561724641</v>
      </c>
      <c r="L116" s="4">
        <v>6.1698486144987807</v>
      </c>
      <c r="M116" s="4">
        <v>5.1902769686165025</v>
      </c>
      <c r="N116" s="4">
        <v>4.4130000000000003</v>
      </c>
      <c r="O116" s="4">
        <v>24.661016949152547</v>
      </c>
      <c r="P116" s="4">
        <v>0</v>
      </c>
      <c r="Q116" s="36">
        <f t="shared" si="21"/>
        <v>88.235294118837061</v>
      </c>
      <c r="R116" t="str">
        <f t="shared" si="22"/>
        <v xml:space="preserve"> </v>
      </c>
      <c r="S116" s="37">
        <f t="shared" si="23"/>
        <v>0.50753768963221091</v>
      </c>
      <c r="T116" s="37" t="str">
        <f t="shared" si="24"/>
        <v/>
      </c>
      <c r="U116" s="37" t="str">
        <f t="shared" si="25"/>
        <v/>
      </c>
      <c r="V116" s="37">
        <f t="shared" si="26"/>
        <v>-0.4329492169672271</v>
      </c>
      <c r="W116" s="37" t="str">
        <f t="shared" si="27"/>
        <v/>
      </c>
      <c r="X116" s="37">
        <f t="shared" si="28"/>
        <v>-0.50620600671161431</v>
      </c>
      <c r="Y116" t="str">
        <f t="shared" si="41"/>
        <v xml:space="preserve"> </v>
      </c>
      <c r="Z116" s="1">
        <f t="shared" si="30"/>
        <v>56</v>
      </c>
      <c r="AA116" t="str">
        <f t="shared" si="42"/>
        <v xml:space="preserve"> </v>
      </c>
      <c r="AB116" s="1">
        <f t="shared" si="31"/>
        <v>25</v>
      </c>
      <c r="AC116">
        <f t="shared" si="43"/>
        <v>5</v>
      </c>
      <c r="AD116" s="1" t="str">
        <f t="shared" si="33"/>
        <v xml:space="preserve"> </v>
      </c>
      <c r="AE116">
        <f t="shared" si="44"/>
        <v>16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43.29492169672271</v>
      </c>
      <c r="AR116">
        <v>50.620600671161434</v>
      </c>
      <c r="AS116">
        <v>50.753768844221092</v>
      </c>
      <c r="AT116">
        <v>-43.29492169672271</v>
      </c>
      <c r="AU116">
        <v>-50.620600671161434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12</v>
      </c>
      <c r="D117" s="3">
        <v>0</v>
      </c>
      <c r="E117" s="3">
        <v>8</v>
      </c>
      <c r="F117" s="3">
        <v>20</v>
      </c>
      <c r="G117" s="4">
        <v>32</v>
      </c>
      <c r="H117" s="4">
        <v>28.74</v>
      </c>
      <c r="I117" s="5">
        <v>14403.93645066</v>
      </c>
      <c r="J117" s="4">
        <v>17.513711151736747</v>
      </c>
      <c r="K117" s="4">
        <v>16.274065685164214</v>
      </c>
      <c r="L117" s="4">
        <v>10.681174095578383</v>
      </c>
      <c r="M117" s="4">
        <v>10.064027605942011</v>
      </c>
      <c r="N117" s="4">
        <v>1.641</v>
      </c>
      <c r="O117" s="4">
        <v>2.5624999999999956</v>
      </c>
      <c r="P117" s="4">
        <v>4.2275574112734873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4.2275574124734874</v>
      </c>
      <c r="AH117" t="str">
        <f t="shared" si="36"/>
        <v xml:space="preserve"> </v>
      </c>
      <c r="AI117">
        <f t="shared" si="46"/>
        <v>42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4.2468318425593177</v>
      </c>
      <c r="AR117">
        <v>14.514926715222497</v>
      </c>
      <c r="AS117">
        <v>11.343075852470431</v>
      </c>
      <c r="AT117">
        <v>-4.2468318425593177</v>
      </c>
      <c r="AU117">
        <v>-14.514926715222497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16</v>
      </c>
      <c r="D118" s="3">
        <v>1</v>
      </c>
      <c r="E118" s="3">
        <v>7</v>
      </c>
      <c r="F118" s="3">
        <v>24</v>
      </c>
      <c r="G118" s="4">
        <v>105</v>
      </c>
      <c r="H118" s="4">
        <v>91.32</v>
      </c>
      <c r="I118" s="5">
        <v>42950.813304119998</v>
      </c>
      <c r="J118" s="4">
        <v>8.0585951288386859</v>
      </c>
      <c r="K118" s="4">
        <v>7.7030788696752417</v>
      </c>
      <c r="L118" s="4" t="s">
        <v>1238</v>
      </c>
      <c r="M118" s="4" t="s">
        <v>1238</v>
      </c>
      <c r="N118" s="4">
        <v>11.332000000000001</v>
      </c>
      <c r="O118" s="4">
        <v>4.1544117647058814</v>
      </c>
      <c r="P118" s="4">
        <v>1.8166885676741131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-0.55941033410962482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22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55.941033410962483</v>
      </c>
      <c r="AR118" t="e">
        <v>#VALUE!</v>
      </c>
      <c r="AS118">
        <v>14.980289093298293</v>
      </c>
      <c r="AT118">
        <v>-55.941033410962483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19</v>
      </c>
      <c r="D119" s="3">
        <v>2</v>
      </c>
      <c r="E119" s="3">
        <v>10</v>
      </c>
      <c r="F119" s="3">
        <v>31</v>
      </c>
      <c r="G119" s="4">
        <v>22</v>
      </c>
      <c r="H119" s="4">
        <v>18.25</v>
      </c>
      <c r="I119" s="5">
        <v>7635.6286689999997</v>
      </c>
      <c r="J119" s="4">
        <v>10.856632956573469</v>
      </c>
      <c r="K119" s="4">
        <v>12.934089298369949</v>
      </c>
      <c r="L119" s="4">
        <v>6.1161769622280513</v>
      </c>
      <c r="M119" s="4">
        <v>6.964924932852874</v>
      </c>
      <c r="N119" s="4">
        <v>1.681</v>
      </c>
      <c r="O119" s="4">
        <v>41.260504201680682</v>
      </c>
      <c r="P119" s="4">
        <v>2.0602739726027397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0.20547945327479444</v>
      </c>
      <c r="T119" s="37" t="str">
        <f t="shared" si="24"/>
        <v/>
      </c>
      <c r="U119" s="37" t="str">
        <f t="shared" si="25"/>
        <v/>
      </c>
      <c r="V119" s="37">
        <f t="shared" si="26"/>
        <v>-0.40643248474992455</v>
      </c>
      <c r="W119" s="37" t="str">
        <f t="shared" si="27"/>
        <v/>
      </c>
      <c r="X119" s="37">
        <f t="shared" si="28"/>
        <v>-0.51050153179773528</v>
      </c>
      <c r="Y119" t="str">
        <f t="shared" si="41"/>
        <v xml:space="preserve"> </v>
      </c>
      <c r="Z119" s="1">
        <f t="shared" si="30"/>
        <v>65</v>
      </c>
      <c r="AA119" t="str">
        <f t="shared" si="42"/>
        <v xml:space="preserve"> </v>
      </c>
      <c r="AB119" s="1">
        <f t="shared" si="31"/>
        <v>24</v>
      </c>
      <c r="AC119">
        <f t="shared" si="43"/>
        <v>50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2.0602739738227398</v>
      </c>
      <c r="AH119" t="str">
        <f t="shared" si="36"/>
        <v xml:space="preserve"> </v>
      </c>
      <c r="AI119">
        <f t="shared" si="46"/>
        <v>185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40.643248474992454</v>
      </c>
      <c r="AR119">
        <v>51.050153179773531</v>
      </c>
      <c r="AS119">
        <v>20.547945205479444</v>
      </c>
      <c r="AT119">
        <v>-40.643248474992454</v>
      </c>
      <c r="AU119">
        <v>-51.050153179773531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0</v>
      </c>
      <c r="E120" s="3">
        <v>4</v>
      </c>
      <c r="F120" s="3">
        <v>14</v>
      </c>
      <c r="G120" s="4">
        <v>353</v>
      </c>
      <c r="H120" s="4">
        <v>287.33999999999997</v>
      </c>
      <c r="I120" s="5">
        <v>14244.481672079997</v>
      </c>
      <c r="J120" s="4">
        <v>23.328732645936508</v>
      </c>
      <c r="K120" s="4">
        <v>21.874238733252128</v>
      </c>
      <c r="L120" s="4">
        <v>18.594264723032069</v>
      </c>
      <c r="M120" s="4">
        <v>16.591656607700312</v>
      </c>
      <c r="N120" s="4">
        <v>12.317</v>
      </c>
      <c r="O120" s="4">
        <v>7.1043478260869586</v>
      </c>
      <c r="P120" s="4">
        <v>2.0881186051367719E-2</v>
      </c>
      <c r="Q120" s="36">
        <f t="shared" si="21"/>
        <v>71.428571429801437</v>
      </c>
      <c r="R120" t="str">
        <f t="shared" si="22"/>
        <v xml:space="preserve"> </v>
      </c>
      <c r="S120" s="37">
        <f t="shared" si="23"/>
        <v>0.22850978058546756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>
        <f t="shared" si="43"/>
        <v>45</v>
      </c>
      <c r="AD120" s="1" t="str">
        <f t="shared" si="33"/>
        <v xml:space="preserve"> </v>
      </c>
      <c r="AE120">
        <f t="shared" si="44"/>
        <v>66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-27.54578630382516</v>
      </c>
      <c r="AR120">
        <v>-48.81623202667933</v>
      </c>
      <c r="AS120">
        <v>22.850977935546759</v>
      </c>
      <c r="AT120">
        <v>27.54578630382516</v>
      </c>
      <c r="AU120">
        <v>48.81623202667933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19</v>
      </c>
      <c r="D121" s="3">
        <v>0</v>
      </c>
      <c r="E121" s="3">
        <v>3</v>
      </c>
      <c r="F121" s="3">
        <v>22</v>
      </c>
      <c r="G121" s="4">
        <v>74.5</v>
      </c>
      <c r="H121" s="4">
        <v>55.96</v>
      </c>
      <c r="I121" s="5">
        <v>62123.523656200006</v>
      </c>
      <c r="J121" s="4">
        <v>15.063257065948857</v>
      </c>
      <c r="K121" s="4">
        <v>15.348326933625891</v>
      </c>
      <c r="L121" s="4">
        <v>4.8896638330321434</v>
      </c>
      <c r="M121" s="4">
        <v>5.2813506215834218</v>
      </c>
      <c r="N121" s="4">
        <v>3.7149999999999999</v>
      </c>
      <c r="O121" s="4">
        <v>-18.171806167400884</v>
      </c>
      <c r="P121" s="4">
        <v>2.6501072194424591</v>
      </c>
      <c r="Q121" s="36">
        <f t="shared" si="21"/>
        <v>86.363636364876356</v>
      </c>
      <c r="R121" t="str">
        <f t="shared" si="22"/>
        <v xml:space="preserve"> </v>
      </c>
      <c r="S121" s="37">
        <f t="shared" si="23"/>
        <v>0.33130807843799859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-0.60866355387118642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10</v>
      </c>
      <c r="AC121">
        <f t="shared" si="43"/>
        <v>19</v>
      </c>
      <c r="AD121" s="1" t="str">
        <f t="shared" si="33"/>
        <v xml:space="preserve"> </v>
      </c>
      <c r="AE121">
        <f t="shared" si="44"/>
        <v>23</v>
      </c>
      <c r="AF121" t="str">
        <f t="shared" si="45"/>
        <v xml:space="preserve"> </v>
      </c>
      <c r="AG121">
        <f t="shared" si="35"/>
        <v>2.6501072206824592</v>
      </c>
      <c r="AH121" t="str">
        <f t="shared" si="36"/>
        <v xml:space="preserve"> </v>
      </c>
      <c r="AI121">
        <f t="shared" si="46"/>
        <v>141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17.644263152557116</v>
      </c>
      <c r="AR121">
        <v>60.866355387118645</v>
      </c>
      <c r="AS121">
        <v>33.130807719799861</v>
      </c>
      <c r="AT121">
        <v>-17.644263152557116</v>
      </c>
      <c r="AU121">
        <v>-60.866355387118645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16</v>
      </c>
      <c r="D122" s="3">
        <v>2</v>
      </c>
      <c r="E122" s="3">
        <v>11</v>
      </c>
      <c r="F122" s="3">
        <v>29</v>
      </c>
      <c r="G122" s="4">
        <v>310</v>
      </c>
      <c r="H122" s="4">
        <v>301.08</v>
      </c>
      <c r="I122" s="5">
        <v>132371.914506</v>
      </c>
      <c r="J122" s="4">
        <v>37.138275564327124</v>
      </c>
      <c r="K122" s="4">
        <v>35.140056022408963</v>
      </c>
      <c r="L122" s="4">
        <v>20.523100608810218</v>
      </c>
      <c r="M122" s="4">
        <v>18.892677793952679</v>
      </c>
      <c r="N122" s="4">
        <v>8.5679999999999996</v>
      </c>
      <c r="O122" s="4">
        <v>3.728813559322032</v>
      </c>
      <c r="P122" s="4">
        <v>0.89411452105752642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-103.04705920856438</v>
      </c>
      <c r="AR122">
        <v>-64.253362399669967</v>
      </c>
      <c r="AS122">
        <v>2.9626677295071069</v>
      </c>
      <c r="AT122">
        <v>103.04705920856438</v>
      </c>
      <c r="AU122">
        <v>64.253362399669967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11</v>
      </c>
      <c r="F123" s="3">
        <v>15</v>
      </c>
      <c r="G123" s="4">
        <v>11</v>
      </c>
      <c r="H123" s="4">
        <v>11.48</v>
      </c>
      <c r="I123" s="5">
        <v>8658.8677540400004</v>
      </c>
      <c r="J123" s="4">
        <v>17.743431221020092</v>
      </c>
      <c r="K123" s="4">
        <v>16.710334788937409</v>
      </c>
      <c r="L123" s="4">
        <v>12.347403680060083</v>
      </c>
      <c r="M123" s="4">
        <v>11.925804329265594</v>
      </c>
      <c r="N123" s="4">
        <v>0.68700000000000006</v>
      </c>
      <c r="O123" s="4">
        <v>5.692307692307697</v>
      </c>
      <c r="P123" s="4">
        <v>3.7717770034843201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3.7717770047443202</v>
      </c>
      <c r="AH123" t="str">
        <f t="shared" si="36"/>
        <v xml:space="preserve"> </v>
      </c>
      <c r="AI123">
        <f t="shared" si="46"/>
        <v>58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2.9908773373917619</v>
      </c>
      <c r="AR123">
        <v>1.1795239903809929</v>
      </c>
      <c r="AS123">
        <v>-4.1811846689895464</v>
      </c>
      <c r="AT123">
        <v>-2.9908773373917619</v>
      </c>
      <c r="AU123">
        <v>-1.1795239903809929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5</v>
      </c>
      <c r="E124" s="3">
        <v>7</v>
      </c>
      <c r="F124" s="3">
        <v>14</v>
      </c>
      <c r="G124" s="4">
        <v>45</v>
      </c>
      <c r="H124" s="4">
        <v>47.89</v>
      </c>
      <c r="I124" s="5">
        <v>14423.828093820001</v>
      </c>
      <c r="J124" s="4">
        <v>18.773030184241474</v>
      </c>
      <c r="K124" s="4">
        <v>18.906435057244376</v>
      </c>
      <c r="L124" s="4">
        <v>12.390092617667769</v>
      </c>
      <c r="M124" s="4">
        <v>13.711787754602948</v>
      </c>
      <c r="N124" s="4">
        <v>2.5329999999999999</v>
      </c>
      <c r="O124" s="4">
        <v>-3.6882129277566533</v>
      </c>
      <c r="P124" s="4">
        <v>2.9985383169764042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2.9985383182464043</v>
      </c>
      <c r="AH124" t="str">
        <f t="shared" si="36"/>
        <v xml:space="preserve"> </v>
      </c>
      <c r="AI124">
        <f t="shared" si="46"/>
        <v>114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-2.6382758332820222</v>
      </c>
      <c r="AR124">
        <v>0.83786988689128483</v>
      </c>
      <c r="AS124">
        <v>-6.0346627688452674</v>
      </c>
      <c r="AT124">
        <v>2.6382758332820222</v>
      </c>
      <c r="AU124">
        <v>-0.83786988689128483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10</v>
      </c>
      <c r="D125" s="3">
        <v>0</v>
      </c>
      <c r="E125" s="3">
        <v>14</v>
      </c>
      <c r="F125" s="3">
        <v>24</v>
      </c>
      <c r="G125" s="4">
        <v>42.5</v>
      </c>
      <c r="H125" s="4">
        <v>31.46</v>
      </c>
      <c r="I125" s="5">
        <v>4768.6881442200001</v>
      </c>
      <c r="J125" s="4">
        <v>6.342741935483871</v>
      </c>
      <c r="K125" s="4">
        <v>6.415171288743883</v>
      </c>
      <c r="L125" s="4">
        <v>8.161345099338984</v>
      </c>
      <c r="M125" s="4">
        <v>8.3449218267322767</v>
      </c>
      <c r="N125" s="4">
        <v>4.9039999999999999</v>
      </c>
      <c r="O125" s="4">
        <v>-1.327967806841043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0.35092180674726003</v>
      </c>
      <c r="T125" s="37" t="str">
        <f t="shared" si="24"/>
        <v/>
      </c>
      <c r="U125" s="37" t="str">
        <f t="shared" si="25"/>
        <v/>
      </c>
      <c r="V125" s="37">
        <f t="shared" si="26"/>
        <v>-0.65322162169643228</v>
      </c>
      <c r="W125" s="37" t="str">
        <f t="shared" si="27"/>
        <v/>
      </c>
      <c r="X125" s="37">
        <f t="shared" si="28"/>
        <v>-0.34681976187602448</v>
      </c>
      <c r="Y125" t="str">
        <f t="shared" si="41"/>
        <v xml:space="preserve"> </v>
      </c>
      <c r="Z125" s="1">
        <f t="shared" si="30"/>
        <v>7</v>
      </c>
      <c r="AA125" t="str">
        <f t="shared" si="42"/>
        <v xml:space="preserve"> </v>
      </c>
      <c r="AB125" s="1">
        <f t="shared" si="31"/>
        <v>68</v>
      </c>
      <c r="AC125">
        <f t="shared" si="43"/>
        <v>17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65.322162169643221</v>
      </c>
      <c r="AR125">
        <v>34.681976187602444</v>
      </c>
      <c r="AS125">
        <v>35.092180546726006</v>
      </c>
      <c r="AT125">
        <v>-65.322162169643221</v>
      </c>
      <c r="AU125">
        <v>-34.681976187602444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90</v>
      </c>
      <c r="H126" s="4">
        <v>83.62</v>
      </c>
      <c r="I126" s="5">
        <v>19420.757041280001</v>
      </c>
      <c r="J126" s="4">
        <v>37.649707339036468</v>
      </c>
      <c r="K126" s="4">
        <v>31.483433734939759</v>
      </c>
      <c r="L126" s="4">
        <v>24.749540885457698</v>
      </c>
      <c r="M126" s="4">
        <v>21.051371750201021</v>
      </c>
      <c r="N126" s="4">
        <v>2.6560000000000001</v>
      </c>
      <c r="O126" s="4">
        <v>18.044444444444451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>
        <v>-105.84322344243353</v>
      </c>
      <c r="AR126">
        <v>-98.079003059577303</v>
      </c>
      <c r="AS126">
        <v>7.6297536474527528</v>
      </c>
      <c r="AT126">
        <v>105.84322344243353</v>
      </c>
      <c r="AU126">
        <v>98.079003059577303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39</v>
      </c>
      <c r="D127" s="3">
        <v>0</v>
      </c>
      <c r="E127" s="3">
        <v>3</v>
      </c>
      <c r="F127" s="3">
        <v>42</v>
      </c>
      <c r="G127" s="4">
        <v>185</v>
      </c>
      <c r="H127" s="4">
        <v>144.55000000000001</v>
      </c>
      <c r="I127" s="5">
        <v>126770.35</v>
      </c>
      <c r="J127" s="4" t="s">
        <v>1238</v>
      </c>
      <c r="K127" s="4" t="s">
        <v>1238</v>
      </c>
      <c r="L127" s="4">
        <v>39.674378334529344</v>
      </c>
      <c r="M127" s="4">
        <v>28.175832576277944</v>
      </c>
      <c r="N127" s="4">
        <v>2.8530000000000002</v>
      </c>
      <c r="O127" s="4">
        <v>3.7454545454545527</v>
      </c>
      <c r="P127" s="4">
        <v>0</v>
      </c>
      <c r="Q127" s="36">
        <f t="shared" si="21"/>
        <v>92.857142858442856</v>
      </c>
      <c r="R127" t="str">
        <f t="shared" si="22"/>
        <v xml:space="preserve"> </v>
      </c>
      <c r="S127" s="37">
        <f t="shared" si="23"/>
        <v>0.2798339687852992</v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>
        <f t="shared" si="43"/>
        <v>30</v>
      </c>
      <c r="AD127" s="1" t="str">
        <f t="shared" si="33"/>
        <v xml:space="preserve"> </v>
      </c>
      <c r="AE127">
        <f t="shared" si="44"/>
        <v>8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>
        <v>-217.52755915281026</v>
      </c>
      <c r="AS127">
        <v>27.98339674852992</v>
      </c>
      <c r="AT127" t="e">
        <v>#VALUE!</v>
      </c>
      <c r="AU127">
        <v>217.52755915281026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18</v>
      </c>
      <c r="D128" s="3">
        <v>2</v>
      </c>
      <c r="E128" s="3">
        <v>13</v>
      </c>
      <c r="F128" s="3">
        <v>33</v>
      </c>
      <c r="G128" s="4">
        <v>54</v>
      </c>
      <c r="H128" s="4">
        <v>47.39</v>
      </c>
      <c r="I128" s="5">
        <v>201184.30399969997</v>
      </c>
      <c r="J128" s="4">
        <v>15.391360831438778</v>
      </c>
      <c r="K128" s="4">
        <v>14.214157168566286</v>
      </c>
      <c r="L128" s="4">
        <v>10.379449825358078</v>
      </c>
      <c r="M128" s="4">
        <v>9.9617259164887759</v>
      </c>
      <c r="N128" s="4">
        <v>3.3340000000000001</v>
      </c>
      <c r="O128" s="4">
        <v>7.5483870967741922</v>
      </c>
      <c r="P128" s="4">
        <v>3.0449461911795739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3.044946192489574</v>
      </c>
      <c r="AH128" t="str">
        <f t="shared" si="36"/>
        <v xml:space="preserve"> </v>
      </c>
      <c r="AI128">
        <f t="shared" si="46"/>
        <v>104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15.850412908148437</v>
      </c>
      <c r="AR128">
        <v>16.929728788550381</v>
      </c>
      <c r="AS128">
        <v>13.948090314412331</v>
      </c>
      <c r="AT128">
        <v>-15.850412908148437</v>
      </c>
      <c r="AU128">
        <v>-16.929728788550381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10</v>
      </c>
      <c r="D129" s="3">
        <v>1</v>
      </c>
      <c r="E129" s="3">
        <v>14</v>
      </c>
      <c r="F129" s="3">
        <v>25</v>
      </c>
      <c r="G129" s="4">
        <v>78</v>
      </c>
      <c r="H129" s="4">
        <v>70.75</v>
      </c>
      <c r="I129" s="5">
        <v>55350.310629500003</v>
      </c>
      <c r="J129" s="4">
        <v>16.841228278981195</v>
      </c>
      <c r="K129" s="4">
        <v>15.86322869955157</v>
      </c>
      <c r="L129" s="4">
        <v>10.938940579923418</v>
      </c>
      <c r="M129" s="4">
        <v>10.667080431350062</v>
      </c>
      <c r="N129" s="4">
        <v>4.2010000000000005</v>
      </c>
      <c r="O129" s="4">
        <v>9.4010416666666838</v>
      </c>
      <c r="P129" s="4">
        <v>1.5081272084805653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7.9235149304596071</v>
      </c>
      <c r="AR129">
        <v>12.451933770119528</v>
      </c>
      <c r="AS129">
        <v>10.24734982332156</v>
      </c>
      <c r="AT129">
        <v>-7.9235149304596071</v>
      </c>
      <c r="AU129">
        <v>-12.451933770119528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7</v>
      </c>
      <c r="D130" s="3">
        <v>2</v>
      </c>
      <c r="E130" s="3">
        <v>5</v>
      </c>
      <c r="F130" s="3">
        <v>14</v>
      </c>
      <c r="G130" s="4">
        <v>275</v>
      </c>
      <c r="H130" s="4">
        <v>269.99</v>
      </c>
      <c r="I130" s="5">
        <v>27943.870773490002</v>
      </c>
      <c r="J130" s="4">
        <v>36.196541091299103</v>
      </c>
      <c r="K130" s="4">
        <v>31.478372391279002</v>
      </c>
      <c r="L130" s="4">
        <v>20.47321708501611</v>
      </c>
      <c r="M130" s="4">
        <v>18.962820006716463</v>
      </c>
      <c r="N130" s="4">
        <v>8.577</v>
      </c>
      <c r="O130" s="4">
        <v>12.855263157894727</v>
      </c>
      <c r="P130" s="4">
        <v>0.83225304640912623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-97.898289848703797</v>
      </c>
      <c r="AR130">
        <v>-63.854127573134598</v>
      </c>
      <c r="AS130">
        <v>1.8556242823808189</v>
      </c>
      <c r="AT130">
        <v>97.898289848703797</v>
      </c>
      <c r="AU130">
        <v>63.854127573134598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4</v>
      </c>
      <c r="D131" s="3">
        <v>2</v>
      </c>
      <c r="E131" s="3">
        <v>10</v>
      </c>
      <c r="F131" s="3">
        <v>16</v>
      </c>
      <c r="G131" s="4">
        <v>13</v>
      </c>
      <c r="H131" s="4">
        <v>12.41</v>
      </c>
      <c r="I131" s="5">
        <v>13536.443848450001</v>
      </c>
      <c r="J131" s="4">
        <v>9.1654357459379607</v>
      </c>
      <c r="K131" s="4">
        <v>8.9024390243902438</v>
      </c>
      <c r="L131" s="4">
        <v>5.4999221377918452</v>
      </c>
      <c r="M131" s="4">
        <v>5.5718916106957375</v>
      </c>
      <c r="N131" s="4">
        <v>1.3540000000000001</v>
      </c>
      <c r="O131" s="4">
        <v>13.781512605042028</v>
      </c>
      <c r="P131" s="4">
        <v>8.058017727639001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-0.49889574938548298</v>
      </c>
      <c r="W131" s="37" t="str">
        <f t="shared" si="27"/>
        <v/>
      </c>
      <c r="X131" s="37">
        <f t="shared" si="28"/>
        <v>-0.55982250377855403</v>
      </c>
      <c r="Y131" t="str">
        <f t="shared" si="41"/>
        <v xml:space="preserve"> </v>
      </c>
      <c r="Z131" s="1">
        <f t="shared" si="30"/>
        <v>31</v>
      </c>
      <c r="AA131" t="str">
        <f t="shared" si="42"/>
        <v xml:space="preserve"> </v>
      </c>
      <c r="AB131" s="1">
        <f t="shared" si="31"/>
        <v>15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8.0580177289790011</v>
      </c>
      <c r="AH131" t="str">
        <f t="shared" si="36"/>
        <v xml:space="preserve"> </v>
      </c>
      <c r="AI131">
        <f t="shared" si="46"/>
        <v>3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49.8895749385483</v>
      </c>
      <c r="AR131">
        <v>55.982250377855401</v>
      </c>
      <c r="AS131">
        <v>4.7542304593070073</v>
      </c>
      <c r="AT131">
        <v>-49.8895749385483</v>
      </c>
      <c r="AU131">
        <v>-55.982250377855401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8</v>
      </c>
      <c r="D132" s="3">
        <v>4</v>
      </c>
      <c r="E132" s="3">
        <v>20</v>
      </c>
      <c r="F132" s="3">
        <v>32</v>
      </c>
      <c r="G132" s="4">
        <v>70</v>
      </c>
      <c r="H132" s="4">
        <v>60.78</v>
      </c>
      <c r="I132" s="5">
        <v>33568.250869920004</v>
      </c>
      <c r="J132" s="4">
        <v>15.34848484848485</v>
      </c>
      <c r="K132" s="4">
        <v>14.157931516422082</v>
      </c>
      <c r="L132" s="4">
        <v>9.7196503499245974</v>
      </c>
      <c r="M132" s="4">
        <v>9.196865742619929</v>
      </c>
      <c r="N132" s="4">
        <v>3.96</v>
      </c>
      <c r="O132" s="4">
        <v>-13.347921225382938</v>
      </c>
      <c r="P132" s="4">
        <v>1.4889766370516617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0.15169463774355052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>
        <f t="shared" si="43"/>
        <v>98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16.084829884089935</v>
      </c>
      <c r="AR132">
        <v>22.210328655753898</v>
      </c>
      <c r="AS132">
        <v>15.169463639355051</v>
      </c>
      <c r="AT132">
        <v>-16.084829884089935</v>
      </c>
      <c r="AU132">
        <v>-22.210328655753898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11</v>
      </c>
      <c r="D133" s="3">
        <v>1</v>
      </c>
      <c r="E133" s="3">
        <v>14</v>
      </c>
      <c r="F133" s="3">
        <v>26</v>
      </c>
      <c r="G133" s="4">
        <v>32</v>
      </c>
      <c r="H133" s="4">
        <v>25.5</v>
      </c>
      <c r="I133" s="5">
        <v>19094.781735</v>
      </c>
      <c r="J133" s="4">
        <v>21.374685666387258</v>
      </c>
      <c r="K133" s="4">
        <v>16.242038216560509</v>
      </c>
      <c r="L133" s="4">
        <v>10.296872388664884</v>
      </c>
      <c r="M133" s="4">
        <v>8.5141498683574959</v>
      </c>
      <c r="N133" s="4">
        <v>1.1930000000000001</v>
      </c>
      <c r="O133" s="4" t="s">
        <v>132</v>
      </c>
      <c r="P133" s="4">
        <v>2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0.25490196214431371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38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-16.862374467278784</v>
      </c>
      <c r="AR133">
        <v>17.590624132472264</v>
      </c>
      <c r="AS133">
        <v>25.490196078431371</v>
      </c>
      <c r="AT133">
        <v>16.862374467278784</v>
      </c>
      <c r="AU133">
        <v>-17.590624132472264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3</v>
      </c>
      <c r="E134" s="3">
        <v>11</v>
      </c>
      <c r="F134" s="3">
        <v>19</v>
      </c>
      <c r="G134" s="4">
        <v>105</v>
      </c>
      <c r="H134" s="4">
        <v>103.19</v>
      </c>
      <c r="I134" s="5">
        <v>13507.789040470001</v>
      </c>
      <c r="J134" s="4">
        <v>18.868166026695921</v>
      </c>
      <c r="K134" s="4">
        <v>17.075955651166637</v>
      </c>
      <c r="L134" s="4">
        <v>12.962798521185729</v>
      </c>
      <c r="M134" s="4">
        <v>12.84887909090909</v>
      </c>
      <c r="N134" s="4">
        <v>5.4690000000000003</v>
      </c>
      <c r="O134" s="4">
        <v>-3.2035398230088505</v>
      </c>
      <c r="P134" s="4">
        <v>1.356720612462448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-3.158414497293105</v>
      </c>
      <c r="AR134">
        <v>-3.7456904684374681</v>
      </c>
      <c r="AS134">
        <v>1.7540459346836013</v>
      </c>
      <c r="AT134">
        <v>3.158414497293105</v>
      </c>
      <c r="AU134">
        <v>3.7456904684374681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10</v>
      </c>
      <c r="F135" s="3">
        <v>30</v>
      </c>
      <c r="G135" s="4">
        <v>72</v>
      </c>
      <c r="H135" s="4">
        <v>65.7</v>
      </c>
      <c r="I135" s="5">
        <v>85442.634635400012</v>
      </c>
      <c r="J135" s="4">
        <v>9.4153052450558903</v>
      </c>
      <c r="K135" s="4">
        <v>9.1300722623679835</v>
      </c>
      <c r="L135" s="4">
        <v>9.7620681908117444</v>
      </c>
      <c r="M135" s="4">
        <v>9.2734364356964321</v>
      </c>
      <c r="N135" s="4">
        <v>6.9779999999999998</v>
      </c>
      <c r="O135" s="4">
        <v>-1.4406779661016993</v>
      </c>
      <c r="P135" s="4">
        <v>3.0304414003044142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-0.48523456931966802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38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3.0304414016844143</v>
      </c>
      <c r="AH135" t="str">
        <f t="shared" si="36"/>
        <v xml:space="preserve"> </v>
      </c>
      <c r="AI135">
        <f t="shared" si="46"/>
        <v>108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48.523456931966805</v>
      </c>
      <c r="AR135">
        <v>21.870844231628574</v>
      </c>
      <c r="AS135">
        <v>9.5890410958904049</v>
      </c>
      <c r="AT135">
        <v>-48.523456931966805</v>
      </c>
      <c r="AU135">
        <v>-21.870844231628574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21</v>
      </c>
      <c r="D136" s="3">
        <v>0</v>
      </c>
      <c r="E136" s="3">
        <v>8</v>
      </c>
      <c r="F136" s="3">
        <v>29</v>
      </c>
      <c r="G136" s="4">
        <v>136.5</v>
      </c>
      <c r="H136" s="4">
        <v>116.61</v>
      </c>
      <c r="I136" s="5">
        <v>221374.57790330998</v>
      </c>
      <c r="J136" s="4">
        <v>18.003705419175542</v>
      </c>
      <c r="K136" s="4">
        <v>16.341087443946186</v>
      </c>
      <c r="L136" s="4">
        <v>6.5574531932118347</v>
      </c>
      <c r="M136" s="4">
        <v>6.1211314112660267</v>
      </c>
      <c r="N136" s="4">
        <v>6.4770000000000003</v>
      </c>
      <c r="O136" s="4">
        <v>-16.371852808263395</v>
      </c>
      <c r="P136" s="4">
        <v>4.258639910813824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72.413793104838277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0.17056856326290981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-0.47518469246254014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29</v>
      </c>
      <c r="AC136">
        <f t="shared" si="43"/>
        <v>75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63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4.2586399122038241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39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1.5678734493465685</v>
      </c>
      <c r="AR136">
        <v>47.518469246254014</v>
      </c>
      <c r="AS136">
        <v>17.056856187290983</v>
      </c>
      <c r="AT136">
        <v>-1.5678734493465685</v>
      </c>
      <c r="AU136">
        <v>-47.518469246254014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1</v>
      </c>
      <c r="E137" s="3">
        <v>7</v>
      </c>
      <c r="F137" s="3">
        <v>35</v>
      </c>
      <c r="G137" s="4">
        <v>100</v>
      </c>
      <c r="H137" s="4">
        <v>63.38</v>
      </c>
      <c r="I137" s="5">
        <v>12744.375167940001</v>
      </c>
      <c r="J137" s="4">
        <v>21.41939844542075</v>
      </c>
      <c r="K137" s="4">
        <v>14.16629414394278</v>
      </c>
      <c r="L137" s="4">
        <v>5.8547109367029053</v>
      </c>
      <c r="M137" s="4">
        <v>5.0364942538790549</v>
      </c>
      <c r="N137" s="4">
        <v>2.9590000000000001</v>
      </c>
      <c r="O137" s="4">
        <v>-35.533769063180827</v>
      </c>
      <c r="P137" s="4">
        <v>1.1344272641211737</v>
      </c>
      <c r="Q137" s="36">
        <f t="shared" si="50"/>
        <v>77.142857144257135</v>
      </c>
      <c r="R137" t="str">
        <f t="shared" si="51"/>
        <v xml:space="preserve"> </v>
      </c>
      <c r="S137" s="37">
        <f t="shared" si="52"/>
        <v>0.57778479155462292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-0.53142754812654824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21</v>
      </c>
      <c r="AC137">
        <f t="shared" si="43"/>
        <v>2</v>
      </c>
      <c r="AD137" s="1" t="str">
        <f t="shared" si="60"/>
        <v xml:space="preserve"> </v>
      </c>
      <c r="AE137">
        <f t="shared" si="44"/>
        <v>48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-17.106833806164023</v>
      </c>
      <c r="AR137">
        <v>53.142754812654822</v>
      </c>
      <c r="AS137">
        <v>57.778479015462295</v>
      </c>
      <c r="AT137">
        <v>17.106833806164023</v>
      </c>
      <c r="AU137">
        <v>-53.142754812654822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14</v>
      </c>
      <c r="F138" s="3">
        <v>20</v>
      </c>
      <c r="G138" s="4">
        <v>84.5</v>
      </c>
      <c r="H138" s="4">
        <v>82.42</v>
      </c>
      <c r="I138" s="5">
        <v>66215.152913520011</v>
      </c>
      <c r="J138" s="4">
        <v>19.66595084705321</v>
      </c>
      <c r="K138" s="4">
        <v>18.787326191018916</v>
      </c>
      <c r="L138" s="4">
        <v>13.068233681787438</v>
      </c>
      <c r="M138" s="4">
        <v>12.390809538890618</v>
      </c>
      <c r="N138" s="4">
        <v>4.1909999999999998</v>
      </c>
      <c r="O138" s="4">
        <v>3.4814814814814818</v>
      </c>
      <c r="P138" s="4">
        <v>4.5911186605192915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4.5911186619292916</v>
      </c>
      <c r="AH138" t="str">
        <f t="shared" si="62"/>
        <v xml:space="preserve"> </v>
      </c>
      <c r="AI138">
        <f t="shared" si="46"/>
        <v>31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-7.5201641798867902</v>
      </c>
      <c r="AR138">
        <v>-4.5895239599784921</v>
      </c>
      <c r="AS138">
        <v>2.5236593059936974</v>
      </c>
      <c r="AT138">
        <v>7.5201641798867902</v>
      </c>
      <c r="AU138">
        <v>4.5895239599784921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9</v>
      </c>
      <c r="F139" s="3">
        <v>21</v>
      </c>
      <c r="G139" s="4">
        <v>63.5</v>
      </c>
      <c r="H139" s="4">
        <v>54.58</v>
      </c>
      <c r="I139" s="5">
        <v>35299.22497132</v>
      </c>
      <c r="J139" s="4">
        <v>7.7804704205274406</v>
      </c>
      <c r="K139" s="4">
        <v>7.6743532058492683</v>
      </c>
      <c r="L139" s="4">
        <v>5.4419867860538735</v>
      </c>
      <c r="M139" s="4">
        <v>5.4801719879794151</v>
      </c>
      <c r="N139" s="4">
        <v>7.0150000000000006</v>
      </c>
      <c r="O139" s="4">
        <v>24.159292035398234</v>
      </c>
      <c r="P139" s="4">
        <v>3.1568340051300847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0.163429829195742</v>
      </c>
      <c r="T139" s="37" t="str">
        <f t="shared" si="53"/>
        <v/>
      </c>
      <c r="U139" s="37" t="str">
        <f t="shared" si="54"/>
        <v/>
      </c>
      <c r="V139" s="37">
        <f t="shared" si="55"/>
        <v>-0.57461631857113349</v>
      </c>
      <c r="W139" s="37" t="str">
        <f t="shared" si="56"/>
        <v/>
      </c>
      <c r="X139" s="37">
        <f t="shared" si="57"/>
        <v>-0.56445926725116702</v>
      </c>
      <c r="Y139" t="str">
        <f t="shared" si="41"/>
        <v xml:space="preserve"> </v>
      </c>
      <c r="Z139" s="1">
        <f t="shared" si="58"/>
        <v>21</v>
      </c>
      <c r="AA139" t="str">
        <f t="shared" si="42"/>
        <v xml:space="preserve"> </v>
      </c>
      <c r="AB139" s="1">
        <f t="shared" si="59"/>
        <v>13</v>
      </c>
      <c r="AC139">
        <f t="shared" si="43"/>
        <v>82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3.1568340065500848</v>
      </c>
      <c r="AH139" t="str">
        <f t="shared" si="62"/>
        <v xml:space="preserve"> </v>
      </c>
      <c r="AI139">
        <f t="shared" si="46"/>
        <v>92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57.461631857113346</v>
      </c>
      <c r="AR139">
        <v>56.445926725116699</v>
      </c>
      <c r="AS139">
        <v>16.3429827775742</v>
      </c>
      <c r="AT139">
        <v>-57.461631857113346</v>
      </c>
      <c r="AU139">
        <v>-56.445926725116699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21</v>
      </c>
      <c r="D140" s="3">
        <v>0</v>
      </c>
      <c r="E140" s="3">
        <v>10</v>
      </c>
      <c r="F140" s="3">
        <v>31</v>
      </c>
      <c r="G140" s="4">
        <v>81</v>
      </c>
      <c r="H140" s="4">
        <v>65.94</v>
      </c>
      <c r="I140" s="5">
        <v>49157.109390059995</v>
      </c>
      <c r="J140" s="4">
        <v>17.569944044764188</v>
      </c>
      <c r="K140" s="4">
        <v>15.313516024152344</v>
      </c>
      <c r="L140" s="4">
        <v>11.503672868066678</v>
      </c>
      <c r="M140" s="4">
        <v>10.796142917241735</v>
      </c>
      <c r="N140" s="4">
        <v>3.7530000000000001</v>
      </c>
      <c r="O140" s="4">
        <v>-69.562043795620426</v>
      </c>
      <c r="P140" s="4">
        <v>1.8759478313618445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0.22838944637995462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46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-69.56204379419043</v>
      </c>
      <c r="AM140" t="str">
        <f t="shared" si="48"/>
        <v xml:space="preserve"> </v>
      </c>
      <c r="AN140">
        <f t="shared" si="49"/>
        <v>4</v>
      </c>
      <c r="AO140" t="s">
        <v>1212</v>
      </c>
      <c r="AP140" t="s">
        <v>1242</v>
      </c>
      <c r="AQ140">
        <v>3.9393882850297102</v>
      </c>
      <c r="AR140">
        <v>7.9321889736938989</v>
      </c>
      <c r="AS140">
        <v>22.838944494995459</v>
      </c>
      <c r="AT140">
        <v>-3.9393882850297102</v>
      </c>
      <c r="AU140">
        <v>-7.9321889736938989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15</v>
      </c>
      <c r="D141" s="3">
        <v>1</v>
      </c>
      <c r="E141" s="3">
        <v>8</v>
      </c>
      <c r="F141" s="3">
        <v>24</v>
      </c>
      <c r="G141" s="4">
        <v>170</v>
      </c>
      <c r="H141" s="4">
        <v>174.03</v>
      </c>
      <c r="I141" s="5">
        <v>54797.319301020005</v>
      </c>
      <c r="J141" s="4">
        <v>17.465877157767963</v>
      </c>
      <c r="K141" s="4">
        <v>15.619278406031235</v>
      </c>
      <c r="L141" s="4">
        <v>13.221869421475361</v>
      </c>
      <c r="M141" s="4">
        <v>12.308574854243275</v>
      </c>
      <c r="N141" s="4">
        <v>9.9640000000000004</v>
      </c>
      <c r="O141" s="4">
        <v>6.1128860489882832</v>
      </c>
      <c r="P141" s="4">
        <v>1.939895420329828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4.5083558809799644</v>
      </c>
      <c r="AR141">
        <v>-5.8191230985057629</v>
      </c>
      <c r="AS141">
        <v>-2.3156926966614977</v>
      </c>
      <c r="AT141">
        <v>-4.5083558809799644</v>
      </c>
      <c r="AU141">
        <v>5.8191230985057629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13</v>
      </c>
      <c r="D142" s="3">
        <v>0</v>
      </c>
      <c r="E142" s="3">
        <v>11</v>
      </c>
      <c r="F142" s="3">
        <v>24</v>
      </c>
      <c r="G142" s="4">
        <v>91.5</v>
      </c>
      <c r="H142" s="4">
        <v>80.44</v>
      </c>
      <c r="I142" s="5">
        <v>25599.308694520001</v>
      </c>
      <c r="J142" s="4">
        <v>8.970670235307237</v>
      </c>
      <c r="K142" s="4">
        <v>8.4221547481939059</v>
      </c>
      <c r="L142" s="4" t="s">
        <v>1238</v>
      </c>
      <c r="M142" s="4" t="s">
        <v>1238</v>
      </c>
      <c r="N142" s="4">
        <v>8.9670000000000005</v>
      </c>
      <c r="O142" s="4">
        <v>15.109114249037233</v>
      </c>
      <c r="P142" s="4">
        <v>2.2451516658378914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-0.50954421476732992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29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2.2451516672878915</v>
      </c>
      <c r="AH142" t="str">
        <f t="shared" si="62"/>
        <v xml:space="preserve"> </v>
      </c>
      <c r="AI142">
        <f t="shared" si="46"/>
        <v>171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50.954421476732989</v>
      </c>
      <c r="AR142" t="e">
        <v>#VALUE!</v>
      </c>
      <c r="AS142">
        <v>13.749378418697166</v>
      </c>
      <c r="AT142">
        <v>-50.954421476732989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7</v>
      </c>
      <c r="F143" s="3">
        <v>28</v>
      </c>
      <c r="G143" s="4">
        <v>170</v>
      </c>
      <c r="H143" s="4">
        <v>164.35</v>
      </c>
      <c r="I143" s="5">
        <v>42249.174447599995</v>
      </c>
      <c r="J143" s="4">
        <v>27.259910432907613</v>
      </c>
      <c r="K143" s="4">
        <v>24.890201423595336</v>
      </c>
      <c r="L143" s="4">
        <v>20.388238020662502</v>
      </c>
      <c r="M143" s="4">
        <v>19.082363954230797</v>
      </c>
      <c r="N143" s="4">
        <v>6.6029999999999998</v>
      </c>
      <c r="O143" s="4">
        <v>10.603015075376886</v>
      </c>
      <c r="P143" s="4">
        <v>0.7794341344691208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-49.03881678898945</v>
      </c>
      <c r="AR143">
        <v>-63.174011185279142</v>
      </c>
      <c r="AS143">
        <v>3.4377852144813037</v>
      </c>
      <c r="AT143">
        <v>49.03881678898945</v>
      </c>
      <c r="AU143">
        <v>63.174011185279142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8</v>
      </c>
      <c r="D144" s="3">
        <v>2</v>
      </c>
      <c r="E144" s="3">
        <v>10</v>
      </c>
      <c r="F144" s="3">
        <v>20</v>
      </c>
      <c r="G144" s="4">
        <v>108</v>
      </c>
      <c r="H144" s="4">
        <v>102.28</v>
      </c>
      <c r="I144" s="5">
        <v>13774.052714000001</v>
      </c>
      <c r="J144" s="4">
        <v>15.747498075442648</v>
      </c>
      <c r="K144" s="4">
        <v>15.085545722713864</v>
      </c>
      <c r="L144" s="4">
        <v>11.509025006570294</v>
      </c>
      <c r="M144" s="4">
        <v>11.196943291728241</v>
      </c>
      <c r="N144" s="4">
        <v>6.4950000000000001</v>
      </c>
      <c r="O144" s="4">
        <v>2.9318541996830363</v>
      </c>
      <c r="P144" s="4">
        <v>2.1519358623386782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2.1519358638086783</v>
      </c>
      <c r="AH144" t="str">
        <f t="shared" si="62"/>
        <v xml:space="preserve"> </v>
      </c>
      <c r="AI144">
        <f t="shared" si="46"/>
        <v>178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13.903294498076434</v>
      </c>
      <c r="AR144">
        <v>7.8893539868171931</v>
      </c>
      <c r="AS144">
        <v>5.5924912006257266</v>
      </c>
      <c r="AT144">
        <v>-13.903294498076434</v>
      </c>
      <c r="AU144">
        <v>-7.8893539868171931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0</v>
      </c>
      <c r="E145" s="3">
        <v>10</v>
      </c>
      <c r="F145" s="3">
        <v>21</v>
      </c>
      <c r="G145" s="4">
        <v>54</v>
      </c>
      <c r="H145" s="4">
        <v>53.17</v>
      </c>
      <c r="I145" s="5">
        <v>19342.311218229999</v>
      </c>
      <c r="J145" s="4">
        <v>12.698829711010269</v>
      </c>
      <c r="K145" s="4">
        <v>11.604103011785247</v>
      </c>
      <c r="L145" s="4">
        <v>9.9801359223300974</v>
      </c>
      <c r="M145" s="4">
        <v>9.1967796098829666</v>
      </c>
      <c r="N145" s="4">
        <v>4.1870000000000003</v>
      </c>
      <c r="O145" s="4">
        <v>9.8950131233595862</v>
      </c>
      <c r="P145" s="4">
        <v>1.1961632499529811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-0.30571358281166461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103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30.571358281166461</v>
      </c>
      <c r="AR145">
        <v>20.125573923038765</v>
      </c>
      <c r="AS145">
        <v>1.5610306563851761</v>
      </c>
      <c r="AT145">
        <v>-30.571358281166461</v>
      </c>
      <c r="AU145">
        <v>-20.125573923038765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16</v>
      </c>
      <c r="D146" s="3">
        <v>1</v>
      </c>
      <c r="E146" s="3">
        <v>4</v>
      </c>
      <c r="F146" s="3">
        <v>21</v>
      </c>
      <c r="G146" s="4">
        <v>154</v>
      </c>
      <c r="H146" s="4">
        <v>138.22999999999999</v>
      </c>
      <c r="I146" s="5">
        <v>99161.723209770003</v>
      </c>
      <c r="J146" s="4">
        <v>28.870091896407683</v>
      </c>
      <c r="K146" s="4">
        <v>24.362002114910112</v>
      </c>
      <c r="L146" s="4">
        <v>21.52272985606696</v>
      </c>
      <c r="M146" s="4">
        <v>16.75523748899786</v>
      </c>
      <c r="N146" s="4">
        <v>4.7880000000000003</v>
      </c>
      <c r="O146" s="4">
        <v>5.9292035398230043</v>
      </c>
      <c r="P146" s="4">
        <v>0.52014758012008966</v>
      </c>
      <c r="Q146" s="36">
        <f t="shared" si="50"/>
        <v>76.190476191966184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54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-57.842203752650015</v>
      </c>
      <c r="AR146">
        <v>-72.253735644660338</v>
      </c>
      <c r="AS146">
        <v>11.408522028503221</v>
      </c>
      <c r="AT146">
        <v>57.842203752650015</v>
      </c>
      <c r="AU146">
        <v>72.253735644660338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24</v>
      </c>
      <c r="D147" s="3">
        <v>1</v>
      </c>
      <c r="E147" s="3">
        <v>9</v>
      </c>
      <c r="F147" s="3">
        <v>34</v>
      </c>
      <c r="G147" s="4">
        <v>154.5</v>
      </c>
      <c r="H147" s="4">
        <v>130.26</v>
      </c>
      <c r="I147" s="5">
        <v>234647.63231753997</v>
      </c>
      <c r="J147" s="4">
        <v>22.824601366742595</v>
      </c>
      <c r="K147" s="4">
        <v>22.969493916416855</v>
      </c>
      <c r="L147" s="4">
        <v>17.674439059715283</v>
      </c>
      <c r="M147" s="4">
        <v>15.8192878796409</v>
      </c>
      <c r="N147" s="4">
        <v>5.7069999999999999</v>
      </c>
      <c r="O147" s="4">
        <v>-19.392655367231644</v>
      </c>
      <c r="P147" s="4">
        <v>1.4417319207738371</v>
      </c>
      <c r="Q147" s="36">
        <f t="shared" si="50"/>
        <v>70.58823529561765</v>
      </c>
      <c r="R147" t="str">
        <f t="shared" si="51"/>
        <v xml:space="preserve"> </v>
      </c>
      <c r="S147" s="37">
        <f t="shared" si="52"/>
        <v>0.18608936124205455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62</v>
      </c>
      <c r="AD147" s="1" t="str">
        <f t="shared" si="60"/>
        <v xml:space="preserve"> </v>
      </c>
      <c r="AE147">
        <f t="shared" si="44"/>
        <v>70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-24.789536258825784</v>
      </c>
      <c r="AR147">
        <v>-41.454554037514725</v>
      </c>
      <c r="AS147">
        <v>18.608935974205455</v>
      </c>
      <c r="AT147">
        <v>24.789536258825784</v>
      </c>
      <c r="AU147">
        <v>41.454554037514725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13</v>
      </c>
      <c r="D148" s="3">
        <v>1</v>
      </c>
      <c r="E148" s="3">
        <v>12</v>
      </c>
      <c r="F148" s="3">
        <v>26</v>
      </c>
      <c r="G148" s="4">
        <v>35</v>
      </c>
      <c r="H148" s="4">
        <v>27.69</v>
      </c>
      <c r="I148" s="5">
        <v>19829.361291148831</v>
      </c>
      <c r="J148" s="4">
        <v>7.3409331919406151</v>
      </c>
      <c r="K148" s="4">
        <v>7.0225716459548568</v>
      </c>
      <c r="L148" s="4">
        <v>8.0789064302499476</v>
      </c>
      <c r="M148" s="4">
        <v>7.8525235934758468</v>
      </c>
      <c r="N148" s="4">
        <v>3.7720000000000002</v>
      </c>
      <c r="O148" s="4">
        <v>78.767772511848364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0.26399422325070054</v>
      </c>
      <c r="T148" s="37" t="str">
        <f t="shared" si="53"/>
        <v/>
      </c>
      <c r="U148" s="37" t="str">
        <f t="shared" si="54"/>
        <v/>
      </c>
      <c r="V148" s="37">
        <f t="shared" si="55"/>
        <v>-0.59864725170443234</v>
      </c>
      <c r="W148" s="37" t="str">
        <f t="shared" si="56"/>
        <v/>
      </c>
      <c r="X148" s="37">
        <f t="shared" si="57"/>
        <v>-0.35341760927137122</v>
      </c>
      <c r="Y148" t="str">
        <f t="shared" si="41"/>
        <v xml:space="preserve"> </v>
      </c>
      <c r="Z148" s="1">
        <f t="shared" si="58"/>
        <v>18</v>
      </c>
      <c r="AA148" t="str">
        <f t="shared" si="42"/>
        <v xml:space="preserve"> </v>
      </c>
      <c r="AB148" s="1">
        <f t="shared" si="59"/>
        <v>64</v>
      </c>
      <c r="AC148">
        <f t="shared" si="43"/>
        <v>34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78.767772513358366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59.864725170443236</v>
      </c>
      <c r="AR148">
        <v>35.341760927137123</v>
      </c>
      <c r="AS148">
        <v>26.399422174070054</v>
      </c>
      <c r="AT148">
        <v>-59.864725170443236</v>
      </c>
      <c r="AU148">
        <v>-35.341760927137123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30.5</v>
      </c>
      <c r="H149" s="4">
        <v>25.84</v>
      </c>
      <c r="I149" s="5">
        <v>19829.361291148831</v>
      </c>
      <c r="J149" s="4">
        <v>6.8504772004241774</v>
      </c>
      <c r="K149" s="4">
        <v>6.5533857468932286</v>
      </c>
      <c r="L149" s="4">
        <v>8.0789064302499476</v>
      </c>
      <c r="M149" s="4">
        <v>7.8525235934758468</v>
      </c>
      <c r="N149" s="4">
        <v>3.7720000000000002</v>
      </c>
      <c r="O149" s="4">
        <v>78.767772511848364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0.18034055879554187</v>
      </c>
      <c r="T149" s="37" t="str">
        <f t="shared" si="53"/>
        <v/>
      </c>
      <c r="U149" s="37" t="str">
        <f t="shared" si="54"/>
        <v/>
      </c>
      <c r="V149" s="37">
        <f t="shared" si="55"/>
        <v>-0.62546207959705791</v>
      </c>
      <c r="W149" s="37" t="str">
        <f t="shared" si="56"/>
        <v/>
      </c>
      <c r="X149" s="37">
        <f t="shared" si="57"/>
        <v>-0.35341760927137122</v>
      </c>
      <c r="Y149" t="str">
        <f t="shared" si="41"/>
        <v xml:space="preserve"> </v>
      </c>
      <c r="Z149" s="1">
        <f t="shared" si="58"/>
        <v>13</v>
      </c>
      <c r="AA149" t="str">
        <f t="shared" si="42"/>
        <v xml:space="preserve"> </v>
      </c>
      <c r="AB149" s="1">
        <f t="shared" si="59"/>
        <v>64</v>
      </c>
      <c r="AC149">
        <f t="shared" si="43"/>
        <v>69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>
        <f t="shared" si="63"/>
        <v>78.767772513368357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62.546207959705789</v>
      </c>
      <c r="AR149">
        <v>35.341760927137123</v>
      </c>
      <c r="AS149">
        <v>18.03405572755419</v>
      </c>
      <c r="AT149">
        <v>-62.546207959705789</v>
      </c>
      <c r="AU149">
        <v>-35.341760927137123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8</v>
      </c>
      <c r="D150" s="3">
        <v>5</v>
      </c>
      <c r="E150" s="3">
        <v>9</v>
      </c>
      <c r="F150" s="3">
        <v>22</v>
      </c>
      <c r="G150" s="4">
        <v>33.625</v>
      </c>
      <c r="H150" s="4">
        <v>34.61</v>
      </c>
      <c r="I150" s="5">
        <v>17059.30561738</v>
      </c>
      <c r="J150" s="4">
        <v>14.086284086284087</v>
      </c>
      <c r="K150" s="4">
        <v>19.174515235457065</v>
      </c>
      <c r="L150" s="4">
        <v>12.987154775549048</v>
      </c>
      <c r="M150" s="4">
        <v>14.079611858335952</v>
      </c>
      <c r="N150" s="4">
        <v>2.4569999999999999</v>
      </c>
      <c r="O150" s="4">
        <v>-18.100000000000005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22.985692915593937</v>
      </c>
      <c r="AR150">
        <v>-3.9406218655441583</v>
      </c>
      <c r="AS150">
        <v>-2.8459982663969985</v>
      </c>
      <c r="AT150">
        <v>-22.985692915593937</v>
      </c>
      <c r="AU150">
        <v>3.9406218655441583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11</v>
      </c>
      <c r="D151" s="3">
        <v>1</v>
      </c>
      <c r="E151" s="3">
        <v>12</v>
      </c>
      <c r="F151" s="3">
        <v>24</v>
      </c>
      <c r="G151" s="4">
        <v>130</v>
      </c>
      <c r="H151" s="4">
        <v>134.33000000000001</v>
      </c>
      <c r="I151" s="5">
        <v>29259.291519640003</v>
      </c>
      <c r="J151" s="4" t="s">
        <v>1238</v>
      </c>
      <c r="K151" s="4" t="s">
        <v>1238</v>
      </c>
      <c r="L151" s="4">
        <v>22.146860555869967</v>
      </c>
      <c r="M151" s="4">
        <v>20.916666084416899</v>
      </c>
      <c r="N151" s="4">
        <v>1.1440000000000001</v>
      </c>
      <c r="O151" s="4">
        <v>7.4178403755868718</v>
      </c>
      <c r="P151" s="4">
        <v>3.4184471078686816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3.4184471094086817</v>
      </c>
      <c r="AH151" t="str">
        <f t="shared" si="62"/>
        <v xml:space="preserve"> </v>
      </c>
      <c r="AI151">
        <f t="shared" si="46"/>
        <v>74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-77.248866155081103</v>
      </c>
      <c r="AS151">
        <v>-3.2234050472716547</v>
      </c>
      <c r="AT151" t="e">
        <v>#VALUE!</v>
      </c>
      <c r="AU151">
        <v>77.248866155081103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16</v>
      </c>
      <c r="D152" s="3">
        <v>1</v>
      </c>
      <c r="E152" s="3">
        <v>9</v>
      </c>
      <c r="F152" s="3">
        <v>26</v>
      </c>
      <c r="G152" s="4">
        <v>115</v>
      </c>
      <c r="H152" s="4">
        <v>116.69</v>
      </c>
      <c r="I152" s="5">
        <v>27611.739160249999</v>
      </c>
      <c r="J152" s="4">
        <v>21.239534037131417</v>
      </c>
      <c r="K152" s="4">
        <v>23.074945619932762</v>
      </c>
      <c r="L152" s="4">
        <v>15.096898756551294</v>
      </c>
      <c r="M152" s="4">
        <v>15.923148067381254</v>
      </c>
      <c r="N152" s="4">
        <v>5.0570000000000004</v>
      </c>
      <c r="O152" s="4">
        <v>-7.211009174311922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-16.123456452086813</v>
      </c>
      <c r="AR152">
        <v>-20.825621324803457</v>
      </c>
      <c r="AS152">
        <v>-1.4482817722169861</v>
      </c>
      <c r="AT152">
        <v>16.123456452086813</v>
      </c>
      <c r="AU152">
        <v>20.825621324803457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0</v>
      </c>
      <c r="E153" s="3">
        <v>10</v>
      </c>
      <c r="F153" s="3">
        <v>17</v>
      </c>
      <c r="G153" s="4">
        <v>110</v>
      </c>
      <c r="H153" s="4">
        <v>103.49</v>
      </c>
      <c r="I153" s="5">
        <v>15033.61828714</v>
      </c>
      <c r="J153" s="4">
        <v>17.717856531415851</v>
      </c>
      <c r="K153" s="4">
        <v>16.458333333333332</v>
      </c>
      <c r="L153" s="4">
        <v>13.358161458333333</v>
      </c>
      <c r="M153" s="4">
        <v>12.351819057447539</v>
      </c>
      <c r="N153" s="4">
        <v>5.8410000000000002</v>
      </c>
      <c r="O153" s="4">
        <v>17.525150905432604</v>
      </c>
      <c r="P153" s="4">
        <v>1.9895642091023289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3.130702502545657</v>
      </c>
      <c r="AR153">
        <v>-6.909914677659823</v>
      </c>
      <c r="AS153">
        <v>6.2904628466518453</v>
      </c>
      <c r="AT153">
        <v>-3.130702502545657</v>
      </c>
      <c r="AU153">
        <v>6.909914677659823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11</v>
      </c>
      <c r="D154" s="3">
        <v>1</v>
      </c>
      <c r="E154" s="3">
        <v>14</v>
      </c>
      <c r="F154" s="3">
        <v>26</v>
      </c>
      <c r="G154" s="4">
        <v>53</v>
      </c>
      <c r="H154" s="4">
        <v>47.12</v>
      </c>
      <c r="I154" s="5">
        <v>35020.149722719994</v>
      </c>
      <c r="J154" s="4">
        <v>13.650057937427578</v>
      </c>
      <c r="K154" s="4">
        <v>10.996499416569428</v>
      </c>
      <c r="L154" s="4">
        <v>7.4535462970558024</v>
      </c>
      <c r="M154" s="4">
        <v>6.7598773216062256</v>
      </c>
      <c r="N154" s="4">
        <v>3.452</v>
      </c>
      <c r="O154" s="4">
        <v>-35.295220243673853</v>
      </c>
      <c r="P154" s="4">
        <v>5.9443972835314103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-0.40346731011615933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52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5.9443972851014104</v>
      </c>
      <c r="AH154" t="str">
        <f t="shared" si="62"/>
        <v xml:space="preserve"> </v>
      </c>
      <c r="AI154">
        <f t="shared" si="46"/>
        <v>14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25.370683476660027</v>
      </c>
      <c r="AR154">
        <v>40.34673101161593</v>
      </c>
      <c r="AS154">
        <v>12.478777589134138</v>
      </c>
      <c r="AT154">
        <v>-25.370683476660027</v>
      </c>
      <c r="AU154">
        <v>-40.34673101161593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12</v>
      </c>
      <c r="D155" s="3">
        <v>0</v>
      </c>
      <c r="E155" s="3">
        <v>6</v>
      </c>
      <c r="F155" s="3">
        <v>18</v>
      </c>
      <c r="G155" s="4">
        <v>35</v>
      </c>
      <c r="H155" s="4">
        <v>34.29</v>
      </c>
      <c r="I155" s="5">
        <v>12393.91434852</v>
      </c>
      <c r="J155" s="4" t="s">
        <v>1238</v>
      </c>
      <c r="K155" s="4" t="s">
        <v>1238</v>
      </c>
      <c r="L155" s="4">
        <v>25.514903412002518</v>
      </c>
      <c r="M155" s="4">
        <v>24.003324340706449</v>
      </c>
      <c r="N155" s="4">
        <v>0.56300000000000006</v>
      </c>
      <c r="O155" s="4">
        <v>19.53290870488323</v>
      </c>
      <c r="P155" s="4">
        <v>2.6480023330417031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2.6480023346217032</v>
      </c>
      <c r="AH155" t="str">
        <f t="shared" si="62"/>
        <v xml:space="preserve"> </v>
      </c>
      <c r="AI155">
        <f t="shared" si="46"/>
        <v>142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-104.20445996961783</v>
      </c>
      <c r="AS155">
        <v>2.0705745115193963</v>
      </c>
      <c r="AT155" t="e">
        <v>#VALUE!</v>
      </c>
      <c r="AU155">
        <v>104.20445996961783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1</v>
      </c>
      <c r="E156" s="3">
        <v>13</v>
      </c>
      <c r="F156" s="3">
        <v>29</v>
      </c>
      <c r="G156" s="4">
        <v>126</v>
      </c>
      <c r="H156" s="4">
        <v>110.16</v>
      </c>
      <c r="I156" s="5">
        <v>13505.785205759999</v>
      </c>
      <c r="J156" s="4">
        <v>19.022621308927643</v>
      </c>
      <c r="K156" s="4">
        <v>17.164225615456527</v>
      </c>
      <c r="L156" s="4">
        <v>15.467994358854751</v>
      </c>
      <c r="M156" s="4">
        <v>14.31538988831155</v>
      </c>
      <c r="N156" s="4">
        <v>6.4180000000000001</v>
      </c>
      <c r="O156" s="4">
        <v>10.274914089347076</v>
      </c>
      <c r="P156" s="4">
        <v>3.2089687726942628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3.208968774284263</v>
      </c>
      <c r="AH156" t="str">
        <f t="shared" si="62"/>
        <v xml:space="preserve"> </v>
      </c>
      <c r="AI156">
        <f t="shared" si="46"/>
        <v>85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-4.0028718760978466</v>
      </c>
      <c r="AR156">
        <v>-23.795625790108609</v>
      </c>
      <c r="AS156">
        <v>14.379084967320255</v>
      </c>
      <c r="AT156">
        <v>4.0028718760978466</v>
      </c>
      <c r="AU156">
        <v>23.795625790108609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7</v>
      </c>
      <c r="D157" s="3">
        <v>1</v>
      </c>
      <c r="E157" s="3">
        <v>8</v>
      </c>
      <c r="F157" s="3">
        <v>16</v>
      </c>
      <c r="G157" s="4">
        <v>139</v>
      </c>
      <c r="H157" s="4">
        <v>129.19999999999999</v>
      </c>
      <c r="I157" s="5">
        <v>23682.583774399995</v>
      </c>
      <c r="J157" s="4">
        <v>20.675308049287882</v>
      </c>
      <c r="K157" s="4">
        <v>19.596541786743515</v>
      </c>
      <c r="L157" s="4">
        <v>13.084667424467114</v>
      </c>
      <c r="M157" s="4">
        <v>11.881665876070466</v>
      </c>
      <c r="N157" s="4">
        <v>6.2490000000000006</v>
      </c>
      <c r="O157" s="4">
        <v>-0.80952380952379799</v>
      </c>
      <c r="P157" s="4">
        <v>3.1493808049535605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3.1493808065535607</v>
      </c>
      <c r="AH157" t="str">
        <f t="shared" si="62"/>
        <v xml:space="preserve"> </v>
      </c>
      <c r="AI157">
        <f t="shared" si="46"/>
        <v>94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-13.038649044638939</v>
      </c>
      <c r="AR157">
        <v>-4.7210487984226779</v>
      </c>
      <c r="AS157">
        <v>7.5851393188854477</v>
      </c>
      <c r="AT157">
        <v>13.038649044638939</v>
      </c>
      <c r="AU157">
        <v>4.7210487984226779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5</v>
      </c>
      <c r="D158" s="3">
        <v>3</v>
      </c>
      <c r="E158" s="3">
        <v>12</v>
      </c>
      <c r="F158" s="3">
        <v>20</v>
      </c>
      <c r="G158" s="4">
        <v>98</v>
      </c>
      <c r="H158" s="4">
        <v>95.33</v>
      </c>
      <c r="I158" s="5">
        <v>69457.539049799991</v>
      </c>
      <c r="J158" s="4">
        <v>19.223633797136518</v>
      </c>
      <c r="K158" s="4">
        <v>18.471226506490989</v>
      </c>
      <c r="L158" s="4">
        <v>13.104783202796574</v>
      </c>
      <c r="M158" s="4">
        <v>12.32433918192007</v>
      </c>
      <c r="N158" s="4">
        <v>4.9590000000000005</v>
      </c>
      <c r="O158" s="4">
        <v>5.0635593220339148</v>
      </c>
      <c r="P158" s="4">
        <v>4.119374803314801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4.1193748049248011</v>
      </c>
      <c r="AH158" t="str">
        <f t="shared" si="62"/>
        <v xml:space="preserve"> </v>
      </c>
      <c r="AI158">
        <f t="shared" si="46"/>
        <v>48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-5.1018726771531631</v>
      </c>
      <c r="AR158">
        <v>-4.8820422219252535</v>
      </c>
      <c r="AS158">
        <v>2.8007972306724138</v>
      </c>
      <c r="AT158">
        <v>5.1018726771531631</v>
      </c>
      <c r="AU158">
        <v>4.8820422219252535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6</v>
      </c>
      <c r="D159" s="3">
        <v>0</v>
      </c>
      <c r="E159" s="3">
        <v>7</v>
      </c>
      <c r="F159" s="3">
        <v>13</v>
      </c>
      <c r="G159" s="4">
        <v>66.5</v>
      </c>
      <c r="H159" s="4">
        <v>58.66</v>
      </c>
      <c r="I159" s="5">
        <v>8114.4887168800005</v>
      </c>
      <c r="J159" s="4">
        <v>12.401691331923889</v>
      </c>
      <c r="K159" s="4">
        <v>11.082561874173436</v>
      </c>
      <c r="L159" s="4">
        <v>7.9844907948161747</v>
      </c>
      <c r="M159" s="4">
        <v>8.2836131292175956</v>
      </c>
      <c r="N159" s="4">
        <v>4.7300000000000004</v>
      </c>
      <c r="O159" s="4">
        <v>32.49299719887955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-0.32195910663707383</v>
      </c>
      <c r="W159" s="37" t="str">
        <f t="shared" si="56"/>
        <v/>
      </c>
      <c r="X159" s="37">
        <f t="shared" si="57"/>
        <v>-0.36097401406550911</v>
      </c>
      <c r="Y159" t="str">
        <f t="shared" si="41"/>
        <v xml:space="preserve"> </v>
      </c>
      <c r="Z159" s="1">
        <f t="shared" si="58"/>
        <v>98</v>
      </c>
      <c r="AA159" t="str">
        <f t="shared" si="42"/>
        <v xml:space="preserve"> </v>
      </c>
      <c r="AB159" s="1">
        <f t="shared" si="59"/>
        <v>61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32.19591066370738</v>
      </c>
      <c r="AR159">
        <v>36.097401406550908</v>
      </c>
      <c r="AS159">
        <v>13.365155131264927</v>
      </c>
      <c r="AT159">
        <v>-32.19591066370738</v>
      </c>
      <c r="AU159">
        <v>-36.097401406550908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17</v>
      </c>
      <c r="D160" s="3">
        <v>1</v>
      </c>
      <c r="E160" s="3">
        <v>16</v>
      </c>
      <c r="F160" s="3">
        <v>34</v>
      </c>
      <c r="G160" s="4">
        <v>30</v>
      </c>
      <c r="H160" s="4">
        <v>20.239999999999998</v>
      </c>
      <c r="I160" s="5">
        <v>8181.0079999999989</v>
      </c>
      <c r="J160" s="4">
        <v>14.893303899926416</v>
      </c>
      <c r="K160" s="4">
        <v>11.926929876252208</v>
      </c>
      <c r="L160" s="4">
        <v>3.6074134493384085</v>
      </c>
      <c r="M160" s="4">
        <v>3.6633564953292526</v>
      </c>
      <c r="N160" s="4">
        <v>1.359</v>
      </c>
      <c r="O160" s="4">
        <v>7.0078740157480297</v>
      </c>
      <c r="P160" s="4">
        <v>1.8478260869565217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0.48221344036517799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-0.71128641821048122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4</v>
      </c>
      <c r="AC160">
        <f t="shared" si="43"/>
        <v>7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18.573452514197484</v>
      </c>
      <c r="AR160">
        <v>71.12864182104812</v>
      </c>
      <c r="AS160">
        <v>48.221343873517796</v>
      </c>
      <c r="AT160">
        <v>-18.573452514197484</v>
      </c>
      <c r="AU160">
        <v>-71.12864182104812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0</v>
      </c>
      <c r="E161" s="3">
        <v>9</v>
      </c>
      <c r="F161" s="3">
        <v>16</v>
      </c>
      <c r="G161" s="4">
        <v>47</v>
      </c>
      <c r="H161" s="4">
        <v>27.51</v>
      </c>
      <c r="I161" s="5">
        <v>7206.5877422699996</v>
      </c>
      <c r="J161" s="4">
        <v>3.3256769825918764</v>
      </c>
      <c r="K161" s="4">
        <v>3.8002486531288855</v>
      </c>
      <c r="L161" s="4">
        <v>3.5064748580702578</v>
      </c>
      <c r="M161" s="4">
        <v>3.8569466093609992</v>
      </c>
      <c r="N161" s="4">
        <v>7.2389999999999999</v>
      </c>
      <c r="O161" s="4">
        <v>-13.201438848920862</v>
      </c>
      <c r="P161" s="4">
        <v>2.9880043620501637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0.70846964904094512</v>
      </c>
      <c r="T161" s="37" t="str">
        <f t="shared" si="53"/>
        <v/>
      </c>
      <c r="U161" s="37" t="str">
        <f t="shared" si="54"/>
        <v/>
      </c>
      <c r="V161" s="37">
        <f t="shared" si="55"/>
        <v>-0.81817439799452707</v>
      </c>
      <c r="W161" s="37" t="str">
        <f t="shared" si="56"/>
        <v/>
      </c>
      <c r="X161" s="37">
        <f t="shared" si="57"/>
        <v>-0.71936487737106369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3</v>
      </c>
      <c r="AC161">
        <f t="shared" si="43"/>
        <v>1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2.9880043636901639</v>
      </c>
      <c r="AH161" t="str">
        <f t="shared" si="62"/>
        <v xml:space="preserve"> </v>
      </c>
      <c r="AI161">
        <f t="shared" si="46"/>
        <v>116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81.8174397994527</v>
      </c>
      <c r="AR161">
        <v>71.936487737106376</v>
      </c>
      <c r="AS161">
        <v>70.846964740094506</v>
      </c>
      <c r="AT161">
        <v>-81.8174397994527</v>
      </c>
      <c r="AU161">
        <v>-71.936487737106376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111</v>
      </c>
      <c r="H162" s="4">
        <v>95.81</v>
      </c>
      <c r="I162" s="5">
        <v>28235.924712710002</v>
      </c>
      <c r="J162" s="4">
        <v>24.42886282508924</v>
      </c>
      <c r="K162" s="4">
        <v>20.810165073848829</v>
      </c>
      <c r="L162" s="4">
        <v>15.892621073298429</v>
      </c>
      <c r="M162" s="4">
        <v>13.902347216258766</v>
      </c>
      <c r="N162" s="4">
        <v>4.6040000000000001</v>
      </c>
      <c r="O162" s="4">
        <v>8.3294117647058847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>
        <f t="shared" si="52"/>
        <v>0.15854295123772574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>
        <f t="shared" si="43"/>
        <v>88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-33.560556624451387</v>
      </c>
      <c r="AR162">
        <v>-27.194057973506759</v>
      </c>
      <c r="AS162">
        <v>15.854294958772574</v>
      </c>
      <c r="AT162">
        <v>33.560556624451387</v>
      </c>
      <c r="AU162">
        <v>27.194057973506759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11</v>
      </c>
      <c r="D163" s="3">
        <v>2</v>
      </c>
      <c r="E163" s="3">
        <v>24</v>
      </c>
      <c r="F163" s="3">
        <v>37</v>
      </c>
      <c r="G163" s="4">
        <v>42</v>
      </c>
      <c r="H163" s="4">
        <v>39.26</v>
      </c>
      <c r="I163" s="5">
        <v>32929.858896739999</v>
      </c>
      <c r="J163" s="4">
        <v>14.276363636363635</v>
      </c>
      <c r="K163" s="4">
        <v>12.796610169491524</v>
      </c>
      <c r="L163" s="4">
        <v>9.9552426448685765</v>
      </c>
      <c r="M163" s="4">
        <v>9.3367381162600651</v>
      </c>
      <c r="N163" s="4">
        <v>2.75</v>
      </c>
      <c r="O163" s="4">
        <v>18.534482758620697</v>
      </c>
      <c r="P163" s="4">
        <v>1.4926133469179825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21.946466051317781</v>
      </c>
      <c r="AR163">
        <v>20.324803298859663</v>
      </c>
      <c r="AS163">
        <v>6.9791136016301714</v>
      </c>
      <c r="AT163">
        <v>-21.946466051317781</v>
      </c>
      <c r="AU163">
        <v>-20.324803298859663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8</v>
      </c>
      <c r="D164" s="3">
        <v>1</v>
      </c>
      <c r="E164" s="3">
        <v>14</v>
      </c>
      <c r="F164" s="3">
        <v>23</v>
      </c>
      <c r="G164" s="4">
        <v>208</v>
      </c>
      <c r="H164" s="4">
        <v>191.61</v>
      </c>
      <c r="I164" s="5">
        <v>55136.131212060005</v>
      </c>
      <c r="J164" s="4">
        <v>32.432295192958698</v>
      </c>
      <c r="K164" s="4">
        <v>28.944108761329307</v>
      </c>
      <c r="L164" s="4">
        <v>19.028442744417411</v>
      </c>
      <c r="M164" s="4">
        <v>17.65999717218466</v>
      </c>
      <c r="N164" s="4">
        <v>5.9080000000000004</v>
      </c>
      <c r="O164" s="4">
        <v>12.53333333333334</v>
      </c>
      <c r="P164" s="4">
        <v>1.0672720630447261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-77.317930416773663</v>
      </c>
      <c r="AR164">
        <v>-52.29110657180356</v>
      </c>
      <c r="AS164">
        <v>8.5538333072386443</v>
      </c>
      <c r="AT164">
        <v>77.317930416773663</v>
      </c>
      <c r="AU164">
        <v>52.29110657180356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6</v>
      </c>
      <c r="E165" s="3">
        <v>10</v>
      </c>
      <c r="F165" s="3">
        <v>18</v>
      </c>
      <c r="G165" s="4">
        <v>90</v>
      </c>
      <c r="H165" s="4">
        <v>92.68</v>
      </c>
      <c r="I165" s="5">
        <v>30783.125104760002</v>
      </c>
      <c r="J165" s="4">
        <v>21.310646125546103</v>
      </c>
      <c r="K165" s="4">
        <v>20.333479596314174</v>
      </c>
      <c r="L165" s="4">
        <v>11.992480546106892</v>
      </c>
      <c r="M165" s="4">
        <v>11.341660240167457</v>
      </c>
      <c r="N165" s="4">
        <v>4.3490000000000002</v>
      </c>
      <c r="O165" s="4">
        <v>0.43879907621247405</v>
      </c>
      <c r="P165" s="4">
        <v>3.3092360811394048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3.309236082819405</v>
      </c>
      <c r="AH165" t="str">
        <f t="shared" si="62"/>
        <v xml:space="preserve"> </v>
      </c>
      <c r="AI165">
        <f t="shared" si="46"/>
        <v>81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-16.512249421264169</v>
      </c>
      <c r="AR165">
        <v>4.0200946846655654</v>
      </c>
      <c r="AS165">
        <v>-2.8916702632714841</v>
      </c>
      <c r="AT165">
        <v>16.512249421264169</v>
      </c>
      <c r="AU165">
        <v>-4.0200946846655654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9</v>
      </c>
      <c r="D166" s="3">
        <v>2</v>
      </c>
      <c r="E166" s="3">
        <v>8</v>
      </c>
      <c r="F166" s="3">
        <v>19</v>
      </c>
      <c r="G166" s="4">
        <v>138</v>
      </c>
      <c r="H166" s="4">
        <v>145.51</v>
      </c>
      <c r="I166" s="5">
        <v>17589.87871279</v>
      </c>
      <c r="J166" s="4">
        <v>25.997855994282649</v>
      </c>
      <c r="K166" s="4">
        <v>24.239546893220055</v>
      </c>
      <c r="L166" s="4">
        <v>17.214841250824957</v>
      </c>
      <c r="M166" s="4">
        <v>15.74107907485905</v>
      </c>
      <c r="N166" s="4">
        <v>5.5970000000000004</v>
      </c>
      <c r="O166" s="4">
        <v>-3.3333333333333264</v>
      </c>
      <c r="P166" s="4">
        <v>1.1002680228163013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-42.138753756174331</v>
      </c>
      <c r="AR166">
        <v>-37.776236277412245</v>
      </c>
      <c r="AS166">
        <v>-5.161157308776021</v>
      </c>
      <c r="AT166">
        <v>42.138753756174331</v>
      </c>
      <c r="AU166">
        <v>37.776236277412245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9</v>
      </c>
      <c r="D167" s="3">
        <v>0</v>
      </c>
      <c r="E167" s="3">
        <v>7</v>
      </c>
      <c r="F167" s="3">
        <v>16</v>
      </c>
      <c r="G167" s="4">
        <v>79</v>
      </c>
      <c r="H167" s="4">
        <v>70.489999999999995</v>
      </c>
      <c r="I167" s="5">
        <v>25241.73315489</v>
      </c>
      <c r="J167" s="4">
        <v>15.074850299401197</v>
      </c>
      <c r="K167" s="4">
        <v>15.482099714473973</v>
      </c>
      <c r="L167" s="4">
        <v>10.57100810530036</v>
      </c>
      <c r="M167" s="4">
        <v>8.759554169866842</v>
      </c>
      <c r="N167" s="4">
        <v>4.6760000000000002</v>
      </c>
      <c r="O167" s="4">
        <v>12.674698795180717</v>
      </c>
      <c r="P167" s="4">
        <v>3.5905802241452696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3.5905802258452697</v>
      </c>
      <c r="AH167" t="str">
        <f t="shared" si="62"/>
        <v xml:space="preserve"> </v>
      </c>
      <c r="AI167">
        <f t="shared" si="46"/>
        <v>64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17.580879165997509</v>
      </c>
      <c r="AR167">
        <v>15.396622647536296</v>
      </c>
      <c r="AS167">
        <v>12.072634416229256</v>
      </c>
      <c r="AT167">
        <v>-17.580879165997509</v>
      </c>
      <c r="AU167">
        <v>-15.396622647536296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18</v>
      </c>
      <c r="D168" s="3">
        <v>2</v>
      </c>
      <c r="E168" s="3">
        <v>7</v>
      </c>
      <c r="F168" s="3">
        <v>27</v>
      </c>
      <c r="G168" s="4">
        <v>210.5</v>
      </c>
      <c r="H168" s="4">
        <v>185.71</v>
      </c>
      <c r="I168" s="5">
        <v>67064.274527180009</v>
      </c>
      <c r="J168" s="4">
        <v>35.420560747663551</v>
      </c>
      <c r="K168" s="4">
        <v>31.018874227492901</v>
      </c>
      <c r="L168" s="4">
        <v>21.706906513170729</v>
      </c>
      <c r="M168" s="4">
        <v>19.382552214167802</v>
      </c>
      <c r="N168" s="4">
        <v>5.9870000000000001</v>
      </c>
      <c r="O168" s="4">
        <v>12.116104868913864</v>
      </c>
      <c r="P168" s="4">
        <v>0.99294599106133219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-93.655752348384453</v>
      </c>
      <c r="AR168">
        <v>-73.727764144615108</v>
      </c>
      <c r="AS168">
        <v>13.348769586990471</v>
      </c>
      <c r="AT168">
        <v>93.655752348384453</v>
      </c>
      <c r="AU168">
        <v>73.727764144615108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14</v>
      </c>
      <c r="D169" s="3">
        <v>0</v>
      </c>
      <c r="E169" s="3">
        <v>6</v>
      </c>
      <c r="F169" s="3">
        <v>20</v>
      </c>
      <c r="G169" s="4">
        <v>87</v>
      </c>
      <c r="H169" s="4">
        <v>73.62</v>
      </c>
      <c r="I169" s="5">
        <v>10085.50917576</v>
      </c>
      <c r="J169" s="4">
        <v>9.6779282240042068</v>
      </c>
      <c r="K169" s="4">
        <v>8.6226282501756852</v>
      </c>
      <c r="L169" s="4">
        <v>7.8605143980582302</v>
      </c>
      <c r="M169" s="4">
        <v>7.4565916775777392</v>
      </c>
      <c r="N169" s="4">
        <v>7.6070000000000002</v>
      </c>
      <c r="O169" s="4">
        <v>-7.2317073170731607</v>
      </c>
      <c r="P169" s="4">
        <v>3.5438739472969298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0.18174409299954361</v>
      </c>
      <c r="T169" s="37" t="str">
        <f t="shared" si="53"/>
        <v/>
      </c>
      <c r="U169" s="37" t="str">
        <f t="shared" si="54"/>
        <v/>
      </c>
      <c r="V169" s="37">
        <f t="shared" si="55"/>
        <v>-0.47087611493648474</v>
      </c>
      <c r="W169" s="37" t="str">
        <f t="shared" si="56"/>
        <v/>
      </c>
      <c r="X169" s="37">
        <f t="shared" si="57"/>
        <v>-0.37089626724442015</v>
      </c>
      <c r="Y169" t="str">
        <f t="shared" si="41"/>
        <v xml:space="preserve"> </v>
      </c>
      <c r="Z169" s="1">
        <f t="shared" si="58"/>
        <v>42</v>
      </c>
      <c r="AA169" t="str">
        <f t="shared" si="42"/>
        <v xml:space="preserve"> </v>
      </c>
      <c r="AB169" s="1">
        <f t="shared" si="59"/>
        <v>58</v>
      </c>
      <c r="AC169">
        <f t="shared" si="43"/>
        <v>68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3.54387394901693</v>
      </c>
      <c r="AH169" t="str">
        <f t="shared" si="62"/>
        <v xml:space="preserve"> </v>
      </c>
      <c r="AI169">
        <f t="shared" si="46"/>
        <v>68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47.087611493648474</v>
      </c>
      <c r="AR169">
        <v>37.089626724442013</v>
      </c>
      <c r="AS169">
        <v>18.174409127954362</v>
      </c>
      <c r="AT169">
        <v>-47.087611493648474</v>
      </c>
      <c r="AU169">
        <v>-37.089626724442013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12</v>
      </c>
      <c r="D170" s="3">
        <v>0</v>
      </c>
      <c r="E170" s="3">
        <v>13</v>
      </c>
      <c r="F170" s="3">
        <v>25</v>
      </c>
      <c r="G170" s="4">
        <v>71.5</v>
      </c>
      <c r="H170" s="4">
        <v>69.430000000000007</v>
      </c>
      <c r="I170" s="5">
        <v>42706.494506660005</v>
      </c>
      <c r="J170" s="4">
        <v>19.131992284375862</v>
      </c>
      <c r="K170" s="4">
        <v>18.58404710920771</v>
      </c>
      <c r="L170" s="4">
        <v>12.153958366744716</v>
      </c>
      <c r="M170" s="4">
        <v>11.831281666738272</v>
      </c>
      <c r="N170" s="4">
        <v>3.629</v>
      </c>
      <c r="O170" s="4">
        <v>7.3668639053254479</v>
      </c>
      <c r="P170" s="4">
        <v>2.9238081520956358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2.923808153825636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124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-4.6008386526938061</v>
      </c>
      <c r="AR170">
        <v>2.7277327020250097</v>
      </c>
      <c r="AS170">
        <v>2.9814201353881575</v>
      </c>
      <c r="AT170">
        <v>4.6008386526938061</v>
      </c>
      <c r="AU170">
        <v>-2.7277327020250097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30</v>
      </c>
      <c r="D171" s="3">
        <v>0</v>
      </c>
      <c r="E171" s="3">
        <v>7</v>
      </c>
      <c r="F171" s="3">
        <v>37</v>
      </c>
      <c r="G171" s="4">
        <v>99</v>
      </c>
      <c r="H171" s="4">
        <v>67.66</v>
      </c>
      <c r="I171" s="5">
        <v>39287.662707259995</v>
      </c>
      <c r="J171" s="4">
        <v>13.782847830515379</v>
      </c>
      <c r="K171" s="4">
        <v>13.117487398216362</v>
      </c>
      <c r="L171" s="4">
        <v>5.5800286432963411</v>
      </c>
      <c r="M171" s="4">
        <v>5.171504270915972</v>
      </c>
      <c r="N171" s="4">
        <v>4.9089999999999998</v>
      </c>
      <c r="O171" s="4">
        <v>-11.389891696750906</v>
      </c>
      <c r="P171" s="4">
        <v>2.0041383387525871</v>
      </c>
      <c r="Q171" s="36">
        <f t="shared" si="50"/>
        <v>81.081081082821086</v>
      </c>
      <c r="R171" t="str">
        <f t="shared" si="51"/>
        <v xml:space="preserve"> </v>
      </c>
      <c r="S171" s="37">
        <f t="shared" si="52"/>
        <v>0.46319834640449892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-0.55341130737602184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16</v>
      </c>
      <c r="AC171">
        <f t="shared" si="67"/>
        <v>9</v>
      </c>
      <c r="AD171" s="1" t="str">
        <f t="shared" si="60"/>
        <v xml:space="preserve"> </v>
      </c>
      <c r="AE171">
        <f t="shared" si="68"/>
        <v>34</v>
      </c>
      <c r="AF171" t="str">
        <f t="shared" si="69"/>
        <v xml:space="preserve"> </v>
      </c>
      <c r="AG171">
        <f t="shared" si="61"/>
        <v>2.0041383404925872</v>
      </c>
      <c r="AH171" t="str">
        <f t="shared" si="62"/>
        <v xml:space="preserve"> </v>
      </c>
      <c r="AI171">
        <f t="shared" si="70"/>
        <v>196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24.644677843000593</v>
      </c>
      <c r="AR171">
        <v>55.341130737602185</v>
      </c>
      <c r="AS171">
        <v>46.31983446644989</v>
      </c>
      <c r="AT171">
        <v>-24.644677843000593</v>
      </c>
      <c r="AU171">
        <v>-55.341130737602185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25</v>
      </c>
      <c r="D172" s="3">
        <v>1</v>
      </c>
      <c r="E172" s="3">
        <v>2</v>
      </c>
      <c r="F172" s="3">
        <v>28</v>
      </c>
      <c r="G172" s="4">
        <v>581</v>
      </c>
      <c r="H172" s="4">
        <v>577.35</v>
      </c>
      <c r="I172" s="5">
        <v>48970.372625550008</v>
      </c>
      <c r="J172" s="4" t="s">
        <v>1238</v>
      </c>
      <c r="K172" s="4" t="s">
        <v>1238</v>
      </c>
      <c r="L172" s="4">
        <v>22.256592698800308</v>
      </c>
      <c r="M172" s="4">
        <v>20.149079307904017</v>
      </c>
      <c r="N172" s="4">
        <v>6.3380000000000001</v>
      </c>
      <c r="O172" s="4">
        <v>18.644702358667157</v>
      </c>
      <c r="P172" s="4">
        <v>1.8718281804797783</v>
      </c>
      <c r="Q172" s="36">
        <f t="shared" si="50"/>
        <v>89.285714287464288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-78.127089859344025</v>
      </c>
      <c r="AS172">
        <v>0.63219883952541078</v>
      </c>
      <c r="AT172" t="e">
        <v>#VALUE!</v>
      </c>
      <c r="AU172">
        <v>78.127089859344025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5</v>
      </c>
      <c r="D173" s="3">
        <v>3</v>
      </c>
      <c r="E173" s="3">
        <v>17</v>
      </c>
      <c r="F173" s="3">
        <v>25</v>
      </c>
      <c r="G173" s="4">
        <v>82.5</v>
      </c>
      <c r="H173" s="4">
        <v>88.72</v>
      </c>
      <c r="I173" s="5">
        <v>32902.053140960001</v>
      </c>
      <c r="J173" s="4" t="s">
        <v>1238</v>
      </c>
      <c r="K173" s="4" t="s">
        <v>1238</v>
      </c>
      <c r="L173" s="4">
        <v>24.63782507829718</v>
      </c>
      <c r="M173" s="4">
        <v>23.796194449641551</v>
      </c>
      <c r="N173" s="4">
        <v>1.782</v>
      </c>
      <c r="O173" s="4">
        <v>60.685302073940491</v>
      </c>
      <c r="P173" s="4">
        <v>2.6555455365193867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2.6555455382793869</v>
      </c>
      <c r="AH173" t="str">
        <f t="shared" si="62"/>
        <v xml:space="preserve"> </v>
      </c>
      <c r="AI173">
        <f t="shared" si="70"/>
        <v>138</v>
      </c>
      <c r="AJ173" t="str">
        <f t="shared" si="71"/>
        <v xml:space="preserve"> </v>
      </c>
      <c r="AK173">
        <f t="shared" si="63"/>
        <v>60.685302075700491</v>
      </c>
      <c r="AL173" t="str">
        <f t="shared" si="64"/>
        <v xml:space="preserve"> </v>
      </c>
      <c r="AM173">
        <f t="shared" si="72"/>
        <v>5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-97.184903415031826</v>
      </c>
      <c r="AS173">
        <v>-7.0108205590622141</v>
      </c>
      <c r="AT173" t="e">
        <v>#VALUE!</v>
      </c>
      <c r="AU173">
        <v>97.184903415031826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11</v>
      </c>
      <c r="D174" s="3">
        <v>3</v>
      </c>
      <c r="E174" s="3">
        <v>5</v>
      </c>
      <c r="F174" s="3">
        <v>19</v>
      </c>
      <c r="G174" s="4">
        <v>85</v>
      </c>
      <c r="H174" s="4">
        <v>86.14</v>
      </c>
      <c r="I174" s="5">
        <v>27875.080156299999</v>
      </c>
      <c r="J174" s="4">
        <v>24.946423399942077</v>
      </c>
      <c r="K174" s="4">
        <v>23.574165298303232</v>
      </c>
      <c r="L174" s="4">
        <v>15.354987537325879</v>
      </c>
      <c r="M174" s="4">
        <v>13.328770198960248</v>
      </c>
      <c r="N174" s="4">
        <v>3.4530000000000003</v>
      </c>
      <c r="O174" s="4">
        <v>5.4673182651191281</v>
      </c>
      <c r="P174" s="4">
        <v>2.6329231483631297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2.6329231501331298</v>
      </c>
      <c r="AH174" t="str">
        <f t="shared" si="62"/>
        <v xml:space="preserve"> </v>
      </c>
      <c r="AI174">
        <f t="shared" si="70"/>
        <v>143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-36.390229006631273</v>
      </c>
      <c r="AR174">
        <v>-22.891193717975789</v>
      </c>
      <c r="AS174">
        <v>-1.3234269793359621</v>
      </c>
      <c r="AT174">
        <v>36.390229006631273</v>
      </c>
      <c r="AU174">
        <v>22.891193717975789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11</v>
      </c>
      <c r="D175" s="3">
        <v>1</v>
      </c>
      <c r="E175" s="3">
        <v>13</v>
      </c>
      <c r="F175" s="3">
        <v>25</v>
      </c>
      <c r="G175" s="4">
        <v>323</v>
      </c>
      <c r="H175" s="4">
        <v>332.54</v>
      </c>
      <c r="I175" s="5">
        <v>21857.125272320001</v>
      </c>
      <c r="J175" s="4" t="s">
        <v>1238</v>
      </c>
      <c r="K175" s="4" t="s">
        <v>1238</v>
      </c>
      <c r="L175" s="4">
        <v>27.17312530966484</v>
      </c>
      <c r="M175" s="4">
        <v>25.388197128820774</v>
      </c>
      <c r="N175" s="4">
        <v>5.665</v>
      </c>
      <c r="O175" s="4">
        <v>14.467569205900185</v>
      </c>
      <c r="P175" s="4">
        <v>2.4652673362602995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2.4652673380402996</v>
      </c>
      <c r="AH175" t="str">
        <f t="shared" si="62"/>
        <v xml:space="preserve"> </v>
      </c>
      <c r="AI175">
        <f t="shared" si="70"/>
        <v>162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-117.47577445018295</v>
      </c>
      <c r="AS175">
        <v>-2.8688278101882569</v>
      </c>
      <c r="AT175" t="e">
        <v>#VALUE!</v>
      </c>
      <c r="AU175">
        <v>117.47577445018295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45.5</v>
      </c>
      <c r="H176" s="4">
        <v>40.99</v>
      </c>
      <c r="I176" s="5">
        <v>9296.3467252000009</v>
      </c>
      <c r="J176" s="4">
        <v>10.435336048879838</v>
      </c>
      <c r="K176" s="4">
        <v>11.79228998849252</v>
      </c>
      <c r="L176" s="4">
        <v>7.8975967105263161</v>
      </c>
      <c r="M176" s="4">
        <v>9.3364549873614617</v>
      </c>
      <c r="N176" s="4">
        <v>3.9279999999999999</v>
      </c>
      <c r="O176" s="4">
        <v>1.2371134020618568</v>
      </c>
      <c r="P176" s="4">
        <v>1.422298121493047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-0.4294661600784101</v>
      </c>
      <c r="W176" s="37" t="str">
        <f t="shared" si="56"/>
        <v/>
      </c>
      <c r="X176" s="37">
        <f t="shared" si="57"/>
        <v>-0.36792844351030873</v>
      </c>
      <c r="Y176" t="str">
        <f t="shared" si="65"/>
        <v xml:space="preserve"> </v>
      </c>
      <c r="Z176" s="1">
        <f t="shared" si="58"/>
        <v>57</v>
      </c>
      <c r="AA176" t="str">
        <f t="shared" si="66"/>
        <v xml:space="preserve"> </v>
      </c>
      <c r="AB176" s="1">
        <f t="shared" si="59"/>
        <v>59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42.946616007841008</v>
      </c>
      <c r="AR176">
        <v>36.792844351030872</v>
      </c>
      <c r="AS176">
        <v>11.002683581361294</v>
      </c>
      <c r="AT176">
        <v>-42.946616007841008</v>
      </c>
      <c r="AU176">
        <v>-36.792844351030872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2</v>
      </c>
      <c r="E177" s="3">
        <v>9</v>
      </c>
      <c r="F177" s="3">
        <v>25</v>
      </c>
      <c r="G177" s="4">
        <v>89</v>
      </c>
      <c r="H177" s="4">
        <v>83.5</v>
      </c>
      <c r="I177" s="5">
        <v>35070</v>
      </c>
      <c r="J177" s="4">
        <v>14.36188510491916</v>
      </c>
      <c r="K177" s="4">
        <v>13.744855967078189</v>
      </c>
      <c r="L177" s="4">
        <v>10.58079543400375</v>
      </c>
      <c r="M177" s="4">
        <v>10.252115518749246</v>
      </c>
      <c r="N177" s="4">
        <v>5.8140000000000001</v>
      </c>
      <c r="O177" s="4">
        <v>18.411405295315681</v>
      </c>
      <c r="P177" s="4">
        <v>3.5748502994011977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3.5748503012011978</v>
      </c>
      <c r="AH177" t="str">
        <f t="shared" si="62"/>
        <v xml:space="preserve"> </v>
      </c>
      <c r="AI177">
        <f t="shared" si="70"/>
        <v>66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21.478892303599761</v>
      </c>
      <c r="AR177">
        <v>15.318291323284406</v>
      </c>
      <c r="AS177">
        <v>6.5868263473053856</v>
      </c>
      <c r="AT177">
        <v>-21.478892303599761</v>
      </c>
      <c r="AU177">
        <v>-15.318291323284406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10</v>
      </c>
      <c r="D178" s="3">
        <v>1</v>
      </c>
      <c r="E178" s="3">
        <v>6</v>
      </c>
      <c r="F178" s="3">
        <v>17</v>
      </c>
      <c r="G178" s="4">
        <v>118.5</v>
      </c>
      <c r="H178" s="4">
        <v>119.02</v>
      </c>
      <c r="I178" s="5">
        <v>23664.716964019997</v>
      </c>
      <c r="J178" s="4">
        <v>22.473564954682779</v>
      </c>
      <c r="K178" s="4">
        <v>21.325927253180431</v>
      </c>
      <c r="L178" s="4">
        <v>12.830025939554805</v>
      </c>
      <c r="M178" s="4">
        <v>11.585953042436127</v>
      </c>
      <c r="N178" s="4">
        <v>5.2960000000000003</v>
      </c>
      <c r="O178" s="4">
        <v>-27.551299589603286</v>
      </c>
      <c r="P178" s="4">
        <v>3.1599731137623932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3.1599731155723934</v>
      </c>
      <c r="AH178" t="str">
        <f t="shared" si="62"/>
        <v xml:space="preserve"> </v>
      </c>
      <c r="AI178">
        <f t="shared" si="70"/>
        <v>90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-22.870305759811018</v>
      </c>
      <c r="AR178">
        <v>-2.683066287859126</v>
      </c>
      <c r="AS178">
        <v>-0.43690136111577127</v>
      </c>
      <c r="AT178">
        <v>22.870305759811018</v>
      </c>
      <c r="AU178">
        <v>2.683066287859126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5</v>
      </c>
      <c r="D179" s="3">
        <v>2</v>
      </c>
      <c r="E179" s="3">
        <v>3</v>
      </c>
      <c r="F179" s="3">
        <v>10</v>
      </c>
      <c r="G179" s="4">
        <v>67</v>
      </c>
      <c r="H179" s="4">
        <v>63.41</v>
      </c>
      <c r="I179" s="5">
        <v>14930.993160440001</v>
      </c>
      <c r="J179" s="4">
        <v>22.086381051898293</v>
      </c>
      <c r="K179" s="4">
        <v>20.181413112667091</v>
      </c>
      <c r="L179" s="4">
        <v>11.719857132342328</v>
      </c>
      <c r="M179" s="4">
        <v>11.369747217294458</v>
      </c>
      <c r="N179" s="4">
        <v>2.871</v>
      </c>
      <c r="O179" s="4">
        <v>14.70235717139432</v>
      </c>
      <c r="P179" s="4">
        <v>3.2234663302318247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3.2234663320518249</v>
      </c>
      <c r="AH179" t="str">
        <f t="shared" si="62"/>
        <v xml:space="preserve"> </v>
      </c>
      <c r="AI179">
        <f t="shared" si="70"/>
        <v>84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-20.753445145291828</v>
      </c>
      <c r="AR179">
        <v>6.20199269477828</v>
      </c>
      <c r="AS179">
        <v>5.661567576092108</v>
      </c>
      <c r="AT179">
        <v>20.753445145291828</v>
      </c>
      <c r="AU179">
        <v>-6.20199269477828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3</v>
      </c>
      <c r="E180" s="3">
        <v>7</v>
      </c>
      <c r="F180" s="3">
        <v>24</v>
      </c>
      <c r="G180" s="4">
        <v>240</v>
      </c>
      <c r="H180" s="4">
        <v>227.21</v>
      </c>
      <c r="I180" s="5">
        <v>47252.686248990001</v>
      </c>
      <c r="J180" s="4" t="s">
        <v>1238</v>
      </c>
      <c r="K180" s="4">
        <v>38.058626465661646</v>
      </c>
      <c r="L180" s="4">
        <v>34.212319196729254</v>
      </c>
      <c r="M180" s="4">
        <v>30.246434093656621</v>
      </c>
      <c r="N180" s="4">
        <v>5.3390000000000004</v>
      </c>
      <c r="O180" s="4">
        <v>13.595744680851068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-173.81284001215707</v>
      </c>
      <c r="AS180">
        <v>5.6291536464064151</v>
      </c>
      <c r="AT180" t="e">
        <v>#VALUE!</v>
      </c>
      <c r="AU180">
        <v>173.81284001215707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14</v>
      </c>
      <c r="D181" s="3">
        <v>0</v>
      </c>
      <c r="E181" s="3">
        <v>7</v>
      </c>
      <c r="F181" s="3">
        <v>21</v>
      </c>
      <c r="G181" s="4">
        <v>52.5</v>
      </c>
      <c r="H181" s="4">
        <v>44.71</v>
      </c>
      <c r="I181" s="5">
        <v>43366.561341860004</v>
      </c>
      <c r="J181" s="4">
        <v>14.2524705132292</v>
      </c>
      <c r="K181" s="4">
        <v>14.459896507115136</v>
      </c>
      <c r="L181" s="4">
        <v>9.0865322472765317</v>
      </c>
      <c r="M181" s="4">
        <v>9.0161178391371415</v>
      </c>
      <c r="N181" s="4">
        <v>3.137</v>
      </c>
      <c r="O181" s="4">
        <v>0.54487179487179183</v>
      </c>
      <c r="P181" s="4">
        <v>3.3952135987474841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0.17423395397598748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72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3.3952136005874842</v>
      </c>
      <c r="AH181" t="str">
        <f t="shared" si="62"/>
        <v xml:space="preserve"> </v>
      </c>
      <c r="AI181">
        <f t="shared" si="70"/>
        <v>76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22.077097544407764</v>
      </c>
      <c r="AR181">
        <v>27.277388411403216</v>
      </c>
      <c r="AS181">
        <v>17.423395213598745</v>
      </c>
      <c r="AT181">
        <v>-22.077097544407764</v>
      </c>
      <c r="AU181">
        <v>-27.277388411403216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10</v>
      </c>
      <c r="F182" s="3">
        <v>16</v>
      </c>
      <c r="G182" s="4">
        <v>72</v>
      </c>
      <c r="H182" s="4">
        <v>74.290000000000006</v>
      </c>
      <c r="I182" s="5">
        <v>12682.799126310001</v>
      </c>
      <c r="J182" s="4">
        <v>21.081157775255392</v>
      </c>
      <c r="K182" s="4">
        <v>19.927575107296139</v>
      </c>
      <c r="L182" s="4">
        <v>13.982044182772778</v>
      </c>
      <c r="M182" s="4">
        <v>13.267453206875507</v>
      </c>
      <c r="N182" s="4">
        <v>3.524</v>
      </c>
      <c r="O182" s="4">
        <v>1.2643678160919551</v>
      </c>
      <c r="P182" s="4">
        <v>1.3918427783012519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-15.25756179936737</v>
      </c>
      <c r="AR182">
        <v>-11.903060556809052</v>
      </c>
      <c r="AS182">
        <v>-3.082514470319031</v>
      </c>
      <c r="AT182">
        <v>15.25756179936737</v>
      </c>
      <c r="AU182">
        <v>11.903060556809052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23</v>
      </c>
      <c r="D183" s="3">
        <v>0</v>
      </c>
      <c r="E183" s="3">
        <v>9</v>
      </c>
      <c r="F183" s="3">
        <v>32</v>
      </c>
      <c r="G183" s="4">
        <v>160</v>
      </c>
      <c r="H183" s="4">
        <v>136.26</v>
      </c>
      <c r="I183" s="5">
        <v>19794.298209659999</v>
      </c>
      <c r="J183" s="4">
        <v>19.836948609695735</v>
      </c>
      <c r="K183" s="4">
        <v>16.772525849335299</v>
      </c>
      <c r="L183" s="4">
        <v>9.2459656085834254</v>
      </c>
      <c r="M183" s="4">
        <v>8.2497638672602207</v>
      </c>
      <c r="N183" s="4">
        <v>6.8689999999999998</v>
      </c>
      <c r="O183" s="4">
        <v>18.024054982817862</v>
      </c>
      <c r="P183" s="4">
        <v>1.0795537942169384</v>
      </c>
      <c r="Q183" s="36">
        <f t="shared" si="50"/>
        <v>71.875000001860002</v>
      </c>
      <c r="R183" t="str">
        <f t="shared" si="51"/>
        <v xml:space="preserve"> </v>
      </c>
      <c r="S183" s="37">
        <f t="shared" si="52"/>
        <v>0.17422574675945707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>
        <f t="shared" si="67"/>
        <v>73</v>
      </c>
      <c r="AD183" s="1" t="str">
        <f t="shared" si="60"/>
        <v xml:space="preserve"> </v>
      </c>
      <c r="AE183">
        <f t="shared" si="68"/>
        <v>65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-8.4550646917769932</v>
      </c>
      <c r="AR183">
        <v>26.001388932937619</v>
      </c>
      <c r="AS183">
        <v>17.42257448994571</v>
      </c>
      <c r="AT183">
        <v>8.4550646917769932</v>
      </c>
      <c r="AU183">
        <v>-26.001388932937619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3</v>
      </c>
      <c r="E184" s="3">
        <v>7</v>
      </c>
      <c r="F184" s="3">
        <v>13</v>
      </c>
      <c r="G184" s="4">
        <v>118</v>
      </c>
      <c r="H184" s="4">
        <v>115.64</v>
      </c>
      <c r="I184" s="5">
        <v>14961.266831840001</v>
      </c>
      <c r="J184" s="4">
        <v>34.571001494768311</v>
      </c>
      <c r="K184" s="4">
        <v>32.824297473743968</v>
      </c>
      <c r="L184" s="4">
        <v>24.307747577404868</v>
      </c>
      <c r="M184" s="4">
        <v>23.121870503597123</v>
      </c>
      <c r="N184" s="4">
        <v>3.3450000000000002</v>
      </c>
      <c r="O184" s="4">
        <v>15.864218912365786</v>
      </c>
      <c r="P184" s="4">
        <v>3.2065029401591145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3.2065029420291147</v>
      </c>
      <c r="AH184" t="str">
        <f t="shared" si="62"/>
        <v xml:space="preserve"> </v>
      </c>
      <c r="AI184">
        <f t="shared" si="70"/>
        <v>86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-89.010934965169781</v>
      </c>
      <c r="AR184">
        <v>-94.543180782206647</v>
      </c>
      <c r="AS184">
        <v>2.0408163265306145</v>
      </c>
      <c r="AT184">
        <v>89.010934965169781</v>
      </c>
      <c r="AU184">
        <v>94.543180782206647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8</v>
      </c>
      <c r="D185" s="3">
        <v>1</v>
      </c>
      <c r="E185" s="3">
        <v>12</v>
      </c>
      <c r="F185" s="3">
        <v>21</v>
      </c>
      <c r="G185" s="4">
        <v>10.5</v>
      </c>
      <c r="H185" s="4">
        <v>9.0299999999999994</v>
      </c>
      <c r="I185" s="5">
        <v>36028.285008029998</v>
      </c>
      <c r="J185" s="4">
        <v>7.1270718232044183</v>
      </c>
      <c r="K185" s="4">
        <v>6.5482233502538065</v>
      </c>
      <c r="L185" s="4">
        <v>2.3443363395318002</v>
      </c>
      <c r="M185" s="4">
        <v>2.1367414997893328</v>
      </c>
      <c r="N185" s="4">
        <v>1.2670000000000001</v>
      </c>
      <c r="O185" s="4">
        <v>-2.5384615384615321</v>
      </c>
      <c r="P185" s="4">
        <v>6.6445182724252501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0.16279069955441866</v>
      </c>
      <c r="T185" s="37" t="str">
        <f t="shared" si="53"/>
        <v/>
      </c>
      <c r="U185" s="37" t="str">
        <f t="shared" si="54"/>
        <v/>
      </c>
      <c r="V185" s="37">
        <f t="shared" si="55"/>
        <v>-0.61033974989945183</v>
      </c>
      <c r="W185" s="37" t="str">
        <f t="shared" si="56"/>
        <v/>
      </c>
      <c r="X185" s="37">
        <f t="shared" si="57"/>
        <v>-0.81237478015454911</v>
      </c>
      <c r="Y185" t="str">
        <f t="shared" si="65"/>
        <v xml:space="preserve"> </v>
      </c>
      <c r="Z185" s="1">
        <f t="shared" si="58"/>
        <v>16</v>
      </c>
      <c r="AA185" t="str">
        <f t="shared" si="66"/>
        <v xml:space="preserve"> </v>
      </c>
      <c r="AB185" s="1">
        <f t="shared" si="59"/>
        <v>1</v>
      </c>
      <c r="AC185">
        <f t="shared" si="67"/>
        <v>84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6.6445182743052502</v>
      </c>
      <c r="AH185" t="str">
        <f t="shared" si="62"/>
        <v xml:space="preserve"> </v>
      </c>
      <c r="AI185">
        <f t="shared" si="70"/>
        <v>11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61.033974989945186</v>
      </c>
      <c r="AR185">
        <v>81.237478015454911</v>
      </c>
      <c r="AS185">
        <v>16.279069767441868</v>
      </c>
      <c r="AT185">
        <v>-61.033974989945186</v>
      </c>
      <c r="AU185">
        <v>-81.237478015454911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38</v>
      </c>
      <c r="D186" s="3">
        <v>0</v>
      </c>
      <c r="E186" s="3">
        <v>0</v>
      </c>
      <c r="F186" s="3">
        <v>38</v>
      </c>
      <c r="G186" s="4">
        <v>130</v>
      </c>
      <c r="H186" s="4">
        <v>82.74</v>
      </c>
      <c r="I186" s="5">
        <v>13490.214473819999</v>
      </c>
      <c r="J186" s="4">
        <v>12.356630824372759</v>
      </c>
      <c r="K186" s="4">
        <v>8.6205459470723049</v>
      </c>
      <c r="L186" s="4">
        <v>6.070572273317266</v>
      </c>
      <c r="M186" s="4">
        <v>4.8327304608610131</v>
      </c>
      <c r="N186" s="4">
        <v>6.6959999999999997</v>
      </c>
      <c r="O186" s="4">
        <v>14.07155025553662</v>
      </c>
      <c r="P186" s="4">
        <v>0.9088711626782694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0.57118685226466781</v>
      </c>
      <c r="T186" s="37" t="str">
        <f t="shared" si="53"/>
        <v/>
      </c>
      <c r="U186" s="37" t="str">
        <f t="shared" si="54"/>
        <v/>
      </c>
      <c r="V186" s="37">
        <f t="shared" si="55"/>
        <v>-0.32442271147754487</v>
      </c>
      <c r="W186" s="37" t="str">
        <f t="shared" si="56"/>
        <v/>
      </c>
      <c r="X186" s="37">
        <f t="shared" si="57"/>
        <v>-0.51415143033771127</v>
      </c>
      <c r="Y186" t="str">
        <f t="shared" si="65"/>
        <v xml:space="preserve"> </v>
      </c>
      <c r="Z186" s="1">
        <f t="shared" si="58"/>
        <v>95</v>
      </c>
      <c r="AA186" t="str">
        <f t="shared" si="66"/>
        <v xml:space="preserve"> </v>
      </c>
      <c r="AB186" s="1">
        <f t="shared" si="59"/>
        <v>22</v>
      </c>
      <c r="AC186">
        <f t="shared" si="67"/>
        <v>3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32.442271147754489</v>
      </c>
      <c r="AR186">
        <v>51.41514303377113</v>
      </c>
      <c r="AS186">
        <v>57.118685037466776</v>
      </c>
      <c r="AT186">
        <v>-32.442271147754489</v>
      </c>
      <c r="AU186">
        <v>-51.41514303377113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2</v>
      </c>
      <c r="D187" s="3">
        <v>2</v>
      </c>
      <c r="E187" s="3">
        <v>13</v>
      </c>
      <c r="F187" s="3">
        <v>17</v>
      </c>
      <c r="G187" s="4">
        <v>34</v>
      </c>
      <c r="H187" s="4">
        <v>36.79</v>
      </c>
      <c r="I187" s="5">
        <v>21100.06487862</v>
      </c>
      <c r="J187" s="4">
        <v>26.505763688760805</v>
      </c>
      <c r="K187" s="4">
        <v>25.061307901907355</v>
      </c>
      <c r="L187" s="4">
        <v>17.852180239167009</v>
      </c>
      <c r="M187" s="4">
        <v>16.926469447055069</v>
      </c>
      <c r="N187" s="4">
        <v>1.3880000000000001</v>
      </c>
      <c r="O187" s="4">
        <v>7.2642967542503918</v>
      </c>
      <c r="P187" s="4">
        <v>2.5142701821147053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2.5142701840147055</v>
      </c>
      <c r="AH187" t="str">
        <f t="shared" si="62"/>
        <v xml:space="preserve"> </v>
      </c>
      <c r="AI187">
        <f t="shared" si="70"/>
        <v>157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-44.915650694605461</v>
      </c>
      <c r="AR187">
        <v>-42.877077218505043</v>
      </c>
      <c r="AS187">
        <v>-7.5835824952432684</v>
      </c>
      <c r="AT187">
        <v>44.915650694605461</v>
      </c>
      <c r="AU187">
        <v>42.877077218505043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2</v>
      </c>
      <c r="E188" s="3">
        <v>5</v>
      </c>
      <c r="F188" s="3">
        <v>54</v>
      </c>
      <c r="G188" s="4">
        <v>235.5</v>
      </c>
      <c r="H188" s="4">
        <v>189.76</v>
      </c>
      <c r="I188" s="5">
        <v>541375.88650048</v>
      </c>
      <c r="J188" s="4">
        <v>21.432121075220238</v>
      </c>
      <c r="K188" s="4">
        <v>17.510381101780936</v>
      </c>
      <c r="L188" s="4">
        <v>13.510717405518475</v>
      </c>
      <c r="M188" s="4">
        <v>11.006153764702807</v>
      </c>
      <c r="N188" s="4">
        <v>8.854000000000001</v>
      </c>
      <c r="O188" s="4">
        <v>0.53366640172590663</v>
      </c>
      <c r="P188" s="4">
        <v>0</v>
      </c>
      <c r="Q188" s="36">
        <f t="shared" si="50"/>
        <v>87.037037038947034</v>
      </c>
      <c r="R188" t="str">
        <f t="shared" si="51"/>
        <v xml:space="preserve"> </v>
      </c>
      <c r="S188" s="37">
        <f t="shared" si="52"/>
        <v>0.24104131725569983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42</v>
      </c>
      <c r="AD188" s="1" t="str">
        <f t="shared" si="60"/>
        <v xml:space="preserve"> </v>
      </c>
      <c r="AE188">
        <f t="shared" si="68"/>
        <v>21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-17.176392570725142</v>
      </c>
      <c r="AR188">
        <v>-8.1308718691121218</v>
      </c>
      <c r="AS188">
        <v>24.104131534569984</v>
      </c>
      <c r="AT188">
        <v>17.176392570725142</v>
      </c>
      <c r="AU188">
        <v>8.1308718691121218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2</v>
      </c>
      <c r="E189" s="3">
        <v>7</v>
      </c>
      <c r="F189" s="3">
        <v>16</v>
      </c>
      <c r="G189" s="4">
        <v>61.5</v>
      </c>
      <c r="H189" s="4">
        <v>58.24</v>
      </c>
      <c r="I189" s="5">
        <v>8154.7186739199997</v>
      </c>
      <c r="J189" s="4">
        <v>16.195773081201335</v>
      </c>
      <c r="K189" s="4">
        <v>14.681119233677842</v>
      </c>
      <c r="L189" s="4">
        <v>11.395728540772531</v>
      </c>
      <c r="M189" s="4">
        <v>10.802923887979672</v>
      </c>
      <c r="N189" s="4">
        <v>3.5960000000000001</v>
      </c>
      <c r="O189" s="4">
        <v>7.6646706586826419</v>
      </c>
      <c r="P189" s="4">
        <v>1.5281593406593406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11.452428908521895</v>
      </c>
      <c r="AR189">
        <v>8.7961041806594036</v>
      </c>
      <c r="AS189">
        <v>5.5975274725274637</v>
      </c>
      <c r="AT189">
        <v>-11.452428908521895</v>
      </c>
      <c r="AU189">
        <v>-8.7961041806594036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10</v>
      </c>
      <c r="D190" s="3">
        <v>0</v>
      </c>
      <c r="E190" s="3">
        <v>13</v>
      </c>
      <c r="F190" s="3">
        <v>23</v>
      </c>
      <c r="G190" s="4">
        <v>12</v>
      </c>
      <c r="H190" s="4">
        <v>9.82</v>
      </c>
      <c r="I190" s="5">
        <v>14247.745436680001</v>
      </c>
      <c r="J190" s="4" t="s">
        <v>1238</v>
      </c>
      <c r="K190" s="4">
        <v>18.598484848484848</v>
      </c>
      <c r="L190" s="4">
        <v>11.486584981369468</v>
      </c>
      <c r="M190" s="4">
        <v>8.1272110104107007</v>
      </c>
      <c r="N190" s="4">
        <v>6.5000000000000002E-2</v>
      </c>
      <c r="O190" s="4">
        <v>-95.723684210526315</v>
      </c>
      <c r="P190" s="4">
        <v>2.9735234215885944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0.22199592861024425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47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2.9735234235185946</v>
      </c>
      <c r="AH190" t="str">
        <f t="shared" si="62"/>
        <v xml:space="preserve"> </v>
      </c>
      <c r="AI190">
        <f t="shared" si="70"/>
        <v>119</v>
      </c>
      <c r="AJ190" t="str">
        <f t="shared" si="71"/>
        <v xml:space="preserve"> </v>
      </c>
      <c r="AK190" t="str">
        <f t="shared" si="63"/>
        <v xml:space="preserve"> </v>
      </c>
      <c r="AL190">
        <f t="shared" si="64"/>
        <v>-95.72368420859631</v>
      </c>
      <c r="AM190" t="str">
        <f t="shared" si="72"/>
        <v xml:space="preserve"> </v>
      </c>
      <c r="AN190">
        <f t="shared" si="73"/>
        <v>6</v>
      </c>
      <c r="AO190" t="s">
        <v>333</v>
      </c>
      <c r="AP190" t="s">
        <v>1242</v>
      </c>
      <c r="AQ190" t="e">
        <v>#VALUE!</v>
      </c>
      <c r="AR190">
        <v>8.0689491494500114</v>
      </c>
      <c r="AS190">
        <v>22.199592668024426</v>
      </c>
      <c r="AT190" t="e">
        <v>#VALUE!</v>
      </c>
      <c r="AU190">
        <v>-8.0689491494500114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15</v>
      </c>
      <c r="D191" s="3">
        <v>2</v>
      </c>
      <c r="E191" s="3">
        <v>13</v>
      </c>
      <c r="F191" s="3">
        <v>30</v>
      </c>
      <c r="G191" s="4">
        <v>165.5</v>
      </c>
      <c r="H191" s="4">
        <v>152.04</v>
      </c>
      <c r="I191" s="5">
        <v>39668.803380359997</v>
      </c>
      <c r="J191" s="4">
        <v>9.9633027522935773</v>
      </c>
      <c r="K191" s="4">
        <v>12.456169097165329</v>
      </c>
      <c r="L191" s="4">
        <v>8.3064580006100002</v>
      </c>
      <c r="M191" s="4">
        <v>9.0218805100233741</v>
      </c>
      <c r="N191" s="4">
        <v>12.206</v>
      </c>
      <c r="O191" s="4">
        <v>-21.353092783505158</v>
      </c>
      <c r="P191" s="4">
        <v>1.7403314917127071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-0.45527375918309965</v>
      </c>
      <c r="W191" s="37" t="str">
        <f t="shared" si="56"/>
        <v/>
      </c>
      <c r="X191" s="37">
        <f t="shared" si="57"/>
        <v>-0.33520588226998493</v>
      </c>
      <c r="Y191" t="str">
        <f t="shared" si="65"/>
        <v xml:space="preserve"> </v>
      </c>
      <c r="Z191" s="1">
        <f t="shared" si="58"/>
        <v>48</v>
      </c>
      <c r="AA191" t="str">
        <f t="shared" si="66"/>
        <v xml:space="preserve"> </v>
      </c>
      <c r="AB191" s="1">
        <f t="shared" si="59"/>
        <v>74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45.527375918309964</v>
      </c>
      <c r="AR191">
        <v>33.520588226998491</v>
      </c>
      <c r="AS191">
        <v>8.8529334385688117</v>
      </c>
      <c r="AT191">
        <v>-45.527375918309964</v>
      </c>
      <c r="AU191">
        <v>-33.520588226998491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12</v>
      </c>
      <c r="D192" s="3">
        <v>1</v>
      </c>
      <c r="E192" s="3">
        <v>5</v>
      </c>
      <c r="F192" s="3">
        <v>18</v>
      </c>
      <c r="G192" s="4">
        <v>50</v>
      </c>
      <c r="H192" s="4">
        <v>48.5</v>
      </c>
      <c r="I192" s="5">
        <v>26189.3637285</v>
      </c>
      <c r="J192" s="4">
        <v>19.485737243873043</v>
      </c>
      <c r="K192" s="4">
        <v>19.509251810136764</v>
      </c>
      <c r="L192" s="4">
        <v>12.113401347065574</v>
      </c>
      <c r="M192" s="4">
        <v>11.770720161493818</v>
      </c>
      <c r="N192" s="4">
        <v>2.4889999999999999</v>
      </c>
      <c r="O192" s="4">
        <v>-3.8996138996138989</v>
      </c>
      <c r="P192" s="4">
        <v>3.2639175257731954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3.2639175277231955</v>
      </c>
      <c r="AH192" t="str">
        <f t="shared" si="62"/>
        <v xml:space="preserve"> </v>
      </c>
      <c r="AI192">
        <f t="shared" si="70"/>
        <v>83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-6.5348776635074435</v>
      </c>
      <c r="AR192">
        <v>3.0523243404029343</v>
      </c>
      <c r="AS192">
        <v>3.0927835051546282</v>
      </c>
      <c r="AT192">
        <v>6.5348776635074435</v>
      </c>
      <c r="AU192">
        <v>-3.0523243404029343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1</v>
      </c>
      <c r="E193" s="3">
        <v>14</v>
      </c>
      <c r="F193" s="3">
        <v>22</v>
      </c>
      <c r="G193" s="4">
        <v>165</v>
      </c>
      <c r="H193" s="4">
        <v>137.84</v>
      </c>
      <c r="I193" s="5">
        <v>8288.3220946399997</v>
      </c>
      <c r="J193" s="4">
        <v>13.325599381283837</v>
      </c>
      <c r="K193" s="4">
        <v>13.177820267686423</v>
      </c>
      <c r="L193" s="4">
        <v>8.5180029824038179</v>
      </c>
      <c r="M193" s="4">
        <v>8.3450296566837103</v>
      </c>
      <c r="N193" s="4">
        <v>10.343999999999999</v>
      </c>
      <c r="O193" s="4">
        <v>4.8024316109422331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0.1970400483906441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-0.31827521705485895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79</v>
      </c>
      <c r="AC193">
        <f t="shared" si="67"/>
        <v>54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27.144604173272135</v>
      </c>
      <c r="AR193">
        <v>31.827521705485896</v>
      </c>
      <c r="AS193">
        <v>19.704004643064408</v>
      </c>
      <c r="AT193">
        <v>-27.144604173272135</v>
      </c>
      <c r="AU193">
        <v>-31.827521705485896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24</v>
      </c>
      <c r="D194" s="3">
        <v>1</v>
      </c>
      <c r="E194" s="3">
        <v>5</v>
      </c>
      <c r="F194" s="3">
        <v>30</v>
      </c>
      <c r="G194" s="4">
        <v>150.5</v>
      </c>
      <c r="H194" s="4">
        <v>128.83000000000001</v>
      </c>
      <c r="I194" s="5">
        <v>79030.026463570015</v>
      </c>
      <c r="J194" s="4">
        <v>23.262910798122068</v>
      </c>
      <c r="K194" s="4">
        <v>20.384493670886076</v>
      </c>
      <c r="L194" s="4">
        <v>20.493973376880302</v>
      </c>
      <c r="M194" s="4">
        <v>15.138828814872191</v>
      </c>
      <c r="N194" s="4">
        <v>5.5380000000000003</v>
      </c>
      <c r="O194" s="4">
        <v>5.8891013384321189</v>
      </c>
      <c r="P194" s="4">
        <v>1.150353178607467</v>
      </c>
      <c r="Q194" s="36">
        <f t="shared" si="50"/>
        <v>80.000000001969994</v>
      </c>
      <c r="R194" t="str">
        <f t="shared" si="51"/>
        <v xml:space="preserve"> </v>
      </c>
      <c r="S194" s="37">
        <f t="shared" si="52"/>
        <v>0.16820616513075431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76</v>
      </c>
      <c r="AD194" s="1" t="str">
        <f t="shared" si="60"/>
        <v xml:space="preserve"> </v>
      </c>
      <c r="AE194">
        <f t="shared" si="68"/>
        <v>40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-27.185916804573719</v>
      </c>
      <c r="AR194">
        <v>-64.020247244553971</v>
      </c>
      <c r="AS194">
        <v>16.82061631607543</v>
      </c>
      <c r="AT194">
        <v>27.185916804573719</v>
      </c>
      <c r="AU194">
        <v>64.020247244553971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25</v>
      </c>
      <c r="D195" s="3">
        <v>1</v>
      </c>
      <c r="E195" s="3">
        <v>5</v>
      </c>
      <c r="F195" s="3">
        <v>31</v>
      </c>
      <c r="G195" s="4">
        <v>120</v>
      </c>
      <c r="H195" s="4">
        <v>104.44</v>
      </c>
      <c r="I195" s="5">
        <v>70971.360631359988</v>
      </c>
      <c r="J195" s="4">
        <v>27.283176593521418</v>
      </c>
      <c r="K195" s="4">
        <v>21.890588975057639</v>
      </c>
      <c r="L195" s="4">
        <v>19.617239872689478</v>
      </c>
      <c r="M195" s="4">
        <v>12.958492531923786</v>
      </c>
      <c r="N195" s="4">
        <v>3.8280000000000003</v>
      </c>
      <c r="O195" s="4">
        <v>23.483870967741939</v>
      </c>
      <c r="P195" s="4">
        <v>0</v>
      </c>
      <c r="Q195" s="36">
        <f t="shared" si="50"/>
        <v>80.645161292302575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38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-49.166020473595751</v>
      </c>
      <c r="AR195">
        <v>-57.003450477988963</v>
      </c>
      <c r="AS195">
        <v>14.898506319417848</v>
      </c>
      <c r="AT195">
        <v>49.166020473595751</v>
      </c>
      <c r="AU195">
        <v>57.003450477988963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11</v>
      </c>
      <c r="D196" s="3">
        <v>1</v>
      </c>
      <c r="E196" s="3">
        <v>14</v>
      </c>
      <c r="F196" s="3">
        <v>26</v>
      </c>
      <c r="G196" s="4">
        <v>31</v>
      </c>
      <c r="H196" s="4">
        <v>28.02</v>
      </c>
      <c r="I196" s="5">
        <v>20468.212760459999</v>
      </c>
      <c r="J196" s="4">
        <v>9.9573560767590621</v>
      </c>
      <c r="K196" s="4">
        <v>9.3963782696177063</v>
      </c>
      <c r="L196" s="4" t="s">
        <v>1238</v>
      </c>
      <c r="M196" s="4" t="s">
        <v>1238</v>
      </c>
      <c r="N196" s="4">
        <v>2.8140000000000001</v>
      </c>
      <c r="O196" s="4">
        <v>21.293103448275875</v>
      </c>
      <c r="P196" s="4">
        <v>3.8829407566024274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-0.45559888332012621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47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3.8829407585924276</v>
      </c>
      <c r="AH196" t="str">
        <f t="shared" si="62"/>
        <v xml:space="preserve"> </v>
      </c>
      <c r="AI196">
        <f t="shared" si="70"/>
        <v>56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45.559888332012619</v>
      </c>
      <c r="AR196" t="e">
        <v>#VALUE!</v>
      </c>
      <c r="AS196">
        <v>10.635260528194145</v>
      </c>
      <c r="AT196">
        <v>-45.559888332012619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10</v>
      </c>
      <c r="F197" s="3">
        <v>20</v>
      </c>
      <c r="G197" s="4">
        <v>43.5</v>
      </c>
      <c r="H197" s="4">
        <v>45.17</v>
      </c>
      <c r="I197" s="5">
        <v>4834.95971543</v>
      </c>
      <c r="J197" s="4">
        <v>9.9143985952589997</v>
      </c>
      <c r="K197" s="4">
        <v>9.1270963831076983</v>
      </c>
      <c r="L197" s="4">
        <v>8.1489199201029106</v>
      </c>
      <c r="M197" s="4">
        <v>8.023365724381625</v>
      </c>
      <c r="N197" s="4">
        <v>4.9489999999999998</v>
      </c>
      <c r="O197" s="4">
        <v>5.074309978768575</v>
      </c>
      <c r="P197" s="4">
        <v>3.351782156298428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-0.45794750887073532</v>
      </c>
      <c r="W197" s="37" t="str">
        <f t="shared" si="56"/>
        <v/>
      </c>
      <c r="X197" s="37">
        <f t="shared" si="57"/>
        <v>-0.34781419127869839</v>
      </c>
      <c r="Y197" t="str">
        <f t="shared" si="65"/>
        <v xml:space="preserve"> </v>
      </c>
      <c r="Z197" s="1">
        <f t="shared" si="58"/>
        <v>45</v>
      </c>
      <c r="AA197" t="str">
        <f t="shared" si="66"/>
        <v xml:space="preserve"> </v>
      </c>
      <c r="AB197" s="1">
        <f t="shared" si="59"/>
        <v>66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3.3517821582984282</v>
      </c>
      <c r="AH197" t="str">
        <f t="shared" si="62"/>
        <v xml:space="preserve"> </v>
      </c>
      <c r="AI197">
        <f t="shared" si="70"/>
        <v>79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45.794750887073533</v>
      </c>
      <c r="AR197">
        <v>34.781419127869839</v>
      </c>
      <c r="AS197">
        <v>-3.6971441222050094</v>
      </c>
      <c r="AT197">
        <v>-45.794750887073533</v>
      </c>
      <c r="AU197">
        <v>-34.781419127869839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9</v>
      </c>
      <c r="D198" s="3">
        <v>0</v>
      </c>
      <c r="E198" s="3">
        <v>1</v>
      </c>
      <c r="F198" s="3">
        <v>10</v>
      </c>
      <c r="G198" s="4">
        <v>60</v>
      </c>
      <c r="H198" s="4">
        <v>53.43</v>
      </c>
      <c r="I198" s="5">
        <v>7245.4323735299995</v>
      </c>
      <c r="J198" s="4">
        <v>22.852865697177073</v>
      </c>
      <c r="K198" s="4">
        <v>20.494821634062138</v>
      </c>
      <c r="L198" s="4">
        <v>15.745666950646239</v>
      </c>
      <c r="M198" s="4">
        <v>14.768187900355873</v>
      </c>
      <c r="N198" s="4">
        <v>2.3380000000000001</v>
      </c>
      <c r="O198" s="4">
        <v>5.3153153153153099</v>
      </c>
      <c r="P198" s="4">
        <v>1.362530413625304</v>
      </c>
      <c r="Q198" s="36">
        <f t="shared" si="50"/>
        <v>90.000000002009998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13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-24.944066567194014</v>
      </c>
      <c r="AR198">
        <v>-26.017934091243376</v>
      </c>
      <c r="AS198">
        <v>12.296462661426165</v>
      </c>
      <c r="AT198">
        <v>24.944066567194014</v>
      </c>
      <c r="AU198">
        <v>26.017934091243376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2</v>
      </c>
      <c r="E199" s="3">
        <v>8</v>
      </c>
      <c r="F199" s="3">
        <v>14</v>
      </c>
      <c r="G199" s="4">
        <v>47</v>
      </c>
      <c r="H199" s="4">
        <v>47.39</v>
      </c>
      <c r="I199" s="5">
        <v>6216.1511811700002</v>
      </c>
      <c r="J199" s="4">
        <v>21.808559595029912</v>
      </c>
      <c r="K199" s="4">
        <v>19.055086449537594</v>
      </c>
      <c r="L199" s="4">
        <v>12.948280057044316</v>
      </c>
      <c r="M199" s="4">
        <v>11.724240460427399</v>
      </c>
      <c r="N199" s="4">
        <v>2.173</v>
      </c>
      <c r="O199" s="4">
        <v>24.171428571428574</v>
      </c>
      <c r="P199" s="4">
        <v>1.7197721038193712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-19.234504673635968</v>
      </c>
      <c r="AR199">
        <v>-3.6294942562977495</v>
      </c>
      <c r="AS199">
        <v>-0.82295843004853708</v>
      </c>
      <c r="AT199">
        <v>19.234504673635968</v>
      </c>
      <c r="AU199">
        <v>3.6294942562977495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13</v>
      </c>
      <c r="D200" s="3">
        <v>0</v>
      </c>
      <c r="E200" s="3">
        <v>8</v>
      </c>
      <c r="F200" s="3">
        <v>21</v>
      </c>
      <c r="G200" s="4">
        <v>324</v>
      </c>
      <c r="H200" s="4">
        <v>292.2</v>
      </c>
      <c r="I200" s="5">
        <v>25295.146516199999</v>
      </c>
      <c r="J200" s="4">
        <v>24.878671775223495</v>
      </c>
      <c r="K200" s="4">
        <v>21.602838976785449</v>
      </c>
      <c r="L200" s="4">
        <v>18.816109678472337</v>
      </c>
      <c r="M200" s="4">
        <v>16.552233165829147</v>
      </c>
      <c r="N200" s="4">
        <v>11.745000000000001</v>
      </c>
      <c r="O200" s="4">
        <v>11.538461538461554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-36.019808787957345</v>
      </c>
      <c r="AR200">
        <v>-50.591732744481519</v>
      </c>
      <c r="AS200">
        <v>10.882956878850102</v>
      </c>
      <c r="AT200">
        <v>36.019808787957345</v>
      </c>
      <c r="AU200">
        <v>50.591732744481519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7</v>
      </c>
      <c r="F201" s="3">
        <v>26</v>
      </c>
      <c r="G201" s="4">
        <v>100</v>
      </c>
      <c r="H201" s="4">
        <v>83.54</v>
      </c>
      <c r="I201" s="5">
        <v>10896.341408960001</v>
      </c>
      <c r="J201" s="4">
        <v>14.393521709166093</v>
      </c>
      <c r="K201" s="4">
        <v>12.541660411349648</v>
      </c>
      <c r="L201" s="4">
        <v>11.872564059710628</v>
      </c>
      <c r="M201" s="4">
        <v>10.89099804051534</v>
      </c>
      <c r="N201" s="4">
        <v>5.8040000000000003</v>
      </c>
      <c r="O201" s="4">
        <v>-7.7265500794912523</v>
      </c>
      <c r="P201" s="4">
        <v>2.0864256643524062</v>
      </c>
      <c r="Q201" s="36">
        <f t="shared" si="74"/>
        <v>73.076923078963077</v>
      </c>
      <c r="R201" t="str">
        <f t="shared" si="75"/>
        <v xml:space="preserve"> </v>
      </c>
      <c r="S201" s="37">
        <f t="shared" si="76"/>
        <v>0.19703136426169016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56</v>
      </c>
      <c r="AD201" s="1" t="str">
        <f t="shared" si="84"/>
        <v xml:space="preserve"> </v>
      </c>
      <c r="AE201">
        <f t="shared" si="68"/>
        <v>60</v>
      </c>
      <c r="AF201" t="str">
        <f t="shared" si="69"/>
        <v xml:space="preserve"> </v>
      </c>
      <c r="AG201">
        <f t="shared" si="85"/>
        <v>2.0864256663924063</v>
      </c>
      <c r="AH201" t="str">
        <f t="shared" si="86"/>
        <v xml:space="preserve"> </v>
      </c>
      <c r="AI201">
        <f t="shared" si="70"/>
        <v>183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21.305924674972033</v>
      </c>
      <c r="AR201">
        <v>4.9798271575105861</v>
      </c>
      <c r="AS201">
        <v>19.703136222169015</v>
      </c>
      <c r="AT201">
        <v>-21.305924674972033</v>
      </c>
      <c r="AU201">
        <v>-4.9798271575105861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42</v>
      </c>
      <c r="H202" s="4">
        <v>32.090000000000003</v>
      </c>
      <c r="I202" s="5">
        <v>20146.450781410003</v>
      </c>
      <c r="J202" s="4">
        <v>12.903096099718537</v>
      </c>
      <c r="K202" s="4">
        <v>14.074561403508772</v>
      </c>
      <c r="L202" s="4">
        <v>9.1548534416086618</v>
      </c>
      <c r="M202" s="4">
        <v>9.5384572925060436</v>
      </c>
      <c r="N202" s="4">
        <v>2.2800000000000002</v>
      </c>
      <c r="O202" s="4">
        <v>-13.30798479087451</v>
      </c>
      <c r="P202" s="4">
        <v>0.74789654097849789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0.30881894876237143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25</v>
      </c>
      <c r="AD202" s="1" t="str">
        <f t="shared" si="84"/>
        <v xml:space="preserve"> </v>
      </c>
      <c r="AE202">
        <f t="shared" si="68"/>
        <v>1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29.454567345342653</v>
      </c>
      <c r="AR202">
        <v>26.730590629424977</v>
      </c>
      <c r="AS202">
        <v>30.881894671237141</v>
      </c>
      <c r="AT202">
        <v>-29.454567345342653</v>
      </c>
      <c r="AU202">
        <v>-26.730590629424977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5</v>
      </c>
      <c r="E203" s="3">
        <v>9</v>
      </c>
      <c r="F203" s="3">
        <v>28</v>
      </c>
      <c r="G203" s="4">
        <v>39</v>
      </c>
      <c r="H203" s="4">
        <v>32.74</v>
      </c>
      <c r="I203" s="5">
        <v>20146.450781410003</v>
      </c>
      <c r="J203" s="4">
        <v>13.41253584596477</v>
      </c>
      <c r="K203" s="4">
        <v>14.26579520697168</v>
      </c>
      <c r="L203" s="4">
        <v>9.1459197241982508</v>
      </c>
      <c r="M203" s="4">
        <v>9.5511023054696924</v>
      </c>
      <c r="N203" s="4">
        <v>2.2949999999999999</v>
      </c>
      <c r="O203" s="4">
        <v>-12.737642585551329</v>
      </c>
      <c r="P203" s="4">
        <v>1.2828344532681735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0.19120342295187537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>
        <f t="shared" si="67"/>
        <v>60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26.669294180462224</v>
      </c>
      <c r="AR203">
        <v>26.802090211839857</v>
      </c>
      <c r="AS203">
        <v>19.120342089187538</v>
      </c>
      <c r="AT203">
        <v>-26.669294180462224</v>
      </c>
      <c r="AU203">
        <v>-26.802090211839857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6</v>
      </c>
      <c r="D204" s="3">
        <v>1</v>
      </c>
      <c r="E204" s="3">
        <v>16</v>
      </c>
      <c r="F204" s="3">
        <v>23</v>
      </c>
      <c r="G204" s="4">
        <v>105</v>
      </c>
      <c r="H204" s="4">
        <v>104.89</v>
      </c>
      <c r="I204" s="5">
        <v>17296.565535500002</v>
      </c>
      <c r="J204" s="4">
        <v>20.716966225557972</v>
      </c>
      <c r="K204" s="4">
        <v>19.742141916054962</v>
      </c>
      <c r="L204" s="4" t="s">
        <v>1238</v>
      </c>
      <c r="M204" s="4" t="s">
        <v>1238</v>
      </c>
      <c r="N204" s="4">
        <v>5.0629999999999997</v>
      </c>
      <c r="O204" s="4">
        <v>5.3255668816309409</v>
      </c>
      <c r="P204" s="4">
        <v>0.75507674706835737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-13.266407874447349</v>
      </c>
      <c r="AR204" t="e">
        <v>#VALUE!</v>
      </c>
      <c r="AS204">
        <v>0.10487177042615148</v>
      </c>
      <c r="AT204">
        <v>13.266407874447349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13</v>
      </c>
      <c r="D205" s="3">
        <v>0</v>
      </c>
      <c r="E205" s="3">
        <v>5</v>
      </c>
      <c r="F205" s="3">
        <v>18</v>
      </c>
      <c r="G205" s="4">
        <v>142.5</v>
      </c>
      <c r="H205" s="4">
        <v>139.72</v>
      </c>
      <c r="I205" s="5">
        <v>10472.637430640001</v>
      </c>
      <c r="J205" s="4" t="s">
        <v>1238</v>
      </c>
      <c r="K205" s="4" t="s">
        <v>1238</v>
      </c>
      <c r="L205" s="4">
        <v>23.05185529866483</v>
      </c>
      <c r="M205" s="4">
        <v>21.876951257247974</v>
      </c>
      <c r="N205" s="4">
        <v>3.4470000000000001</v>
      </c>
      <c r="O205" s="4">
        <v>13.837516512549538</v>
      </c>
      <c r="P205" s="4">
        <v>3.0417978814772404</v>
      </c>
      <c r="Q205" s="36">
        <f t="shared" si="74"/>
        <v>72.222222224302229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 xml:space="preserve"> </v>
      </c>
      <c r="V205" s="37" t="str">
        <f t="shared" si="79"/>
        <v xml:space="preserve"> </v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>
        <f t="shared" si="68"/>
        <v>64</v>
      </c>
      <c r="AF205" t="str">
        <f t="shared" si="69"/>
        <v xml:space="preserve"> </v>
      </c>
      <c r="AG205">
        <f t="shared" si="85"/>
        <v>3.0417978835572406</v>
      </c>
      <c r="AH205" t="str">
        <f t="shared" si="86"/>
        <v xml:space="preserve"> </v>
      </c>
      <c r="AI205">
        <f t="shared" si="70"/>
        <v>105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 t="e">
        <v>#VALUE!</v>
      </c>
      <c r="AR205">
        <v>-84.49184723729968</v>
      </c>
      <c r="AS205">
        <v>1.9896936730604109</v>
      </c>
      <c r="AT205" t="e">
        <v>#VALUE!</v>
      </c>
      <c r="AU205">
        <v>84.49184723729968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2</v>
      </c>
      <c r="E206" s="3">
        <v>6</v>
      </c>
      <c r="F206" s="3">
        <v>38</v>
      </c>
      <c r="G206" s="4">
        <v>31</v>
      </c>
      <c r="H206" s="4">
        <v>23.25</v>
      </c>
      <c r="I206" s="5">
        <v>10380.700757250001</v>
      </c>
      <c r="J206" s="4">
        <v>15.677680377612946</v>
      </c>
      <c r="K206" s="4">
        <v>13.872315035799524</v>
      </c>
      <c r="L206" s="4">
        <v>6.5843627332317576</v>
      </c>
      <c r="M206" s="4">
        <v>6.8735160679943883</v>
      </c>
      <c r="N206" s="4">
        <v>1.4830000000000001</v>
      </c>
      <c r="O206" s="4">
        <v>80.853658536585357</v>
      </c>
      <c r="P206" s="4">
        <v>2.2752688172043012</v>
      </c>
      <c r="Q206" s="36">
        <f t="shared" si="74"/>
        <v>78.947368423142635</v>
      </c>
      <c r="R206" t="str">
        <f t="shared" si="75"/>
        <v xml:space="preserve"> </v>
      </c>
      <c r="S206" s="37">
        <f t="shared" si="76"/>
        <v>0.33333333542333327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-0.47303103034629856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30</v>
      </c>
      <c r="AC206">
        <f t="shared" si="67"/>
        <v>18</v>
      </c>
      <c r="AD206" s="1" t="str">
        <f t="shared" si="84"/>
        <v xml:space="preserve"> </v>
      </c>
      <c r="AE206">
        <f t="shared" si="68"/>
        <v>43</v>
      </c>
      <c r="AF206" t="str">
        <f t="shared" si="69"/>
        <v xml:space="preserve"> </v>
      </c>
      <c r="AG206">
        <f t="shared" si="85"/>
        <v>2.2752688192943014</v>
      </c>
      <c r="AH206" t="str">
        <f t="shared" si="86"/>
        <v xml:space="preserve"> </v>
      </c>
      <c r="AI206">
        <f t="shared" si="70"/>
        <v>170</v>
      </c>
      <c r="AJ206" t="str">
        <f t="shared" si="71"/>
        <v xml:space="preserve"> </v>
      </c>
      <c r="AK206">
        <f t="shared" si="87"/>
        <v>80.853658538675361</v>
      </c>
      <c r="AL206" t="str">
        <f t="shared" si="88"/>
        <v xml:space="preserve"> </v>
      </c>
      <c r="AM206">
        <f t="shared" si="72"/>
        <v>1</v>
      </c>
      <c r="AN206" t="str">
        <f t="shared" si="73"/>
        <v xml:space="preserve"> </v>
      </c>
      <c r="AO206" t="s">
        <v>601</v>
      </c>
      <c r="AP206" t="s">
        <v>1295</v>
      </c>
      <c r="AQ206">
        <v>14.285010611967564</v>
      </c>
      <c r="AR206">
        <v>47.303103034629856</v>
      </c>
      <c r="AS206">
        <v>33.333333333333329</v>
      </c>
      <c r="AT206">
        <v>-14.285010611967564</v>
      </c>
      <c r="AU206">
        <v>-47.303103034629856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10</v>
      </c>
      <c r="D207" s="3">
        <v>2</v>
      </c>
      <c r="E207" s="3">
        <v>16</v>
      </c>
      <c r="F207" s="3">
        <v>28</v>
      </c>
      <c r="G207" s="4">
        <v>97</v>
      </c>
      <c r="H207" s="4">
        <v>76.28</v>
      </c>
      <c r="I207" s="5">
        <v>13043.226814359999</v>
      </c>
      <c r="J207" s="4">
        <v>33.872113676731793</v>
      </c>
      <c r="K207" s="4">
        <v>30.733279613215146</v>
      </c>
      <c r="L207" s="4">
        <v>20.396169325598258</v>
      </c>
      <c r="M207" s="4">
        <v>17.518727810650887</v>
      </c>
      <c r="N207" s="4">
        <v>2.2520000000000002</v>
      </c>
      <c r="O207" s="4">
        <v>22.391304347826093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0.27163083587031994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32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>
        <v>-85.189887433676077</v>
      </c>
      <c r="AR207">
        <v>-63.237488119332475</v>
      </c>
      <c r="AS207">
        <v>27.163083377031995</v>
      </c>
      <c r="AT207">
        <v>85.189887433676077</v>
      </c>
      <c r="AU207">
        <v>63.237488119332475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6</v>
      </c>
      <c r="D208" s="3">
        <v>1</v>
      </c>
      <c r="E208" s="3">
        <v>10</v>
      </c>
      <c r="F208" s="3">
        <v>17</v>
      </c>
      <c r="G208" s="4">
        <v>79</v>
      </c>
      <c r="H208" s="4">
        <v>71.92</v>
      </c>
      <c r="I208" s="5">
        <v>24131.55076464</v>
      </c>
      <c r="J208" s="4">
        <v>20.672607070997412</v>
      </c>
      <c r="K208" s="4">
        <v>18.782972055366937</v>
      </c>
      <c r="L208" s="4">
        <v>17.627421263483384</v>
      </c>
      <c r="M208" s="4">
        <v>15.586721181327405</v>
      </c>
      <c r="N208" s="4">
        <v>3.4790000000000001</v>
      </c>
      <c r="O208" s="4">
        <v>13.692810457516341</v>
      </c>
      <c r="P208" s="4">
        <v>0.42408231368186872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-13.023881915833613</v>
      </c>
      <c r="AR208">
        <v>-41.078254604455552</v>
      </c>
      <c r="AS208">
        <v>9.8442714126807616</v>
      </c>
      <c r="AT208">
        <v>13.023881915833613</v>
      </c>
      <c r="AU208">
        <v>41.078254604455552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203</v>
      </c>
      <c r="H209" s="4">
        <v>175.45</v>
      </c>
      <c r="I209" s="5">
        <v>50677.700853999995</v>
      </c>
      <c r="J209" s="4">
        <v>14.782205746061168</v>
      </c>
      <c r="K209" s="4">
        <v>13.425925925925926</v>
      </c>
      <c r="L209" s="4">
        <v>12.064695913398943</v>
      </c>
      <c r="M209" s="4">
        <v>11.338673303969115</v>
      </c>
      <c r="N209" s="4">
        <v>11.869</v>
      </c>
      <c r="O209" s="4">
        <v>6.1627906976744198</v>
      </c>
      <c r="P209" s="4">
        <v>2.5158164719293246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0.1570247955084299</v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>
        <f t="shared" si="67"/>
        <v>90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2.5158164740493247</v>
      </c>
      <c r="AH209" t="str">
        <f t="shared" si="86"/>
        <v xml:space="preserve"> </v>
      </c>
      <c r="AI209">
        <f t="shared" si="70"/>
        <v>155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19.180862338241855</v>
      </c>
      <c r="AR209">
        <v>3.4421305105020061</v>
      </c>
      <c r="AS209">
        <v>15.70247933884299</v>
      </c>
      <c r="AT209">
        <v>-19.180862338241855</v>
      </c>
      <c r="AU209">
        <v>-3.4421305105020061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11</v>
      </c>
      <c r="F210" s="3">
        <v>25</v>
      </c>
      <c r="G210" s="4">
        <v>10</v>
      </c>
      <c r="H210" s="4">
        <v>8.7899999999999991</v>
      </c>
      <c r="I210" s="5">
        <v>76710.962879999992</v>
      </c>
      <c r="J210" s="4">
        <v>15.051369863013699</v>
      </c>
      <c r="K210" s="4">
        <v>12.757619738751812</v>
      </c>
      <c r="L210" s="4">
        <v>11.323043112544207</v>
      </c>
      <c r="M210" s="4">
        <v>10.277263787230957</v>
      </c>
      <c r="N210" s="4">
        <v>0.58399999999999996</v>
      </c>
      <c r="O210" s="4">
        <v>-10.153846153846162</v>
      </c>
      <c r="P210" s="4">
        <v>0.45506257110352677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17.709254366110329</v>
      </c>
      <c r="AR210">
        <v>9.3778304125542551</v>
      </c>
      <c r="AS210">
        <v>13.765642775881703</v>
      </c>
      <c r="AT210">
        <v>-17.709254366110329</v>
      </c>
      <c r="AU210">
        <v>-9.3778304125542551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19</v>
      </c>
      <c r="D211" s="3">
        <v>1</v>
      </c>
      <c r="E211" s="3">
        <v>10</v>
      </c>
      <c r="F211" s="3">
        <v>30</v>
      </c>
      <c r="G211" s="4">
        <v>82</v>
      </c>
      <c r="H211" s="4">
        <v>65.209999999999994</v>
      </c>
      <c r="I211" s="5">
        <v>82585.561916009989</v>
      </c>
      <c r="J211" s="4">
        <v>9.2720034124840023</v>
      </c>
      <c r="K211" s="4">
        <v>9.2706852431049178</v>
      </c>
      <c r="L211" s="4">
        <v>6.8106890984644277</v>
      </c>
      <c r="M211" s="4">
        <v>6.4254963456228689</v>
      </c>
      <c r="N211" s="4">
        <v>7.0330000000000004</v>
      </c>
      <c r="O211" s="4">
        <v>5.4422788605697212</v>
      </c>
      <c r="P211" s="4">
        <v>4.1941420027603131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0.25747584940268992</v>
      </c>
      <c r="T211" s="37" t="str">
        <f t="shared" si="77"/>
        <v/>
      </c>
      <c r="U211" s="37" t="str">
        <f t="shared" si="78"/>
        <v/>
      </c>
      <c r="V211" s="37">
        <f t="shared" si="79"/>
        <v>-0.49306934765570609</v>
      </c>
      <c r="W211" s="37" t="str">
        <f t="shared" si="80"/>
        <v/>
      </c>
      <c r="X211" s="37">
        <f t="shared" si="81"/>
        <v>-0.4549173606831467</v>
      </c>
      <c r="Y211" t="str">
        <f t="shared" si="65"/>
        <v xml:space="preserve"> </v>
      </c>
      <c r="Z211" s="1">
        <f t="shared" si="82"/>
        <v>34</v>
      </c>
      <c r="AA211" t="str">
        <f t="shared" si="66"/>
        <v xml:space="preserve"> </v>
      </c>
      <c r="AB211" s="1">
        <f t="shared" si="83"/>
        <v>36</v>
      </c>
      <c r="AC211">
        <f t="shared" si="67"/>
        <v>37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4.1941420049003133</v>
      </c>
      <c r="AH211" t="str">
        <f t="shared" si="86"/>
        <v xml:space="preserve"> </v>
      </c>
      <c r="AI211">
        <f t="shared" si="70"/>
        <v>43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49.30693476557061</v>
      </c>
      <c r="AR211">
        <v>45.491736068314673</v>
      </c>
      <c r="AS211">
        <v>25.74758472626899</v>
      </c>
      <c r="AT211">
        <v>-49.30693476557061</v>
      </c>
      <c r="AU211">
        <v>-45.491736068314673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3</v>
      </c>
      <c r="D212" s="3">
        <v>2</v>
      </c>
      <c r="E212" s="3">
        <v>14</v>
      </c>
      <c r="F212" s="3">
        <v>19</v>
      </c>
      <c r="G212" s="4">
        <v>54</v>
      </c>
      <c r="H212" s="4">
        <v>52.51</v>
      </c>
      <c r="I212" s="5">
        <v>31736.716810189999</v>
      </c>
      <c r="J212" s="4">
        <v>16.659263959390863</v>
      </c>
      <c r="K212" s="4">
        <v>15.702751196172249</v>
      </c>
      <c r="L212" s="4">
        <v>13.412684776125902</v>
      </c>
      <c r="M212" s="4">
        <v>13.106286013399748</v>
      </c>
      <c r="N212" s="4">
        <v>3.3439999999999999</v>
      </c>
      <c r="O212" s="4">
        <v>3.850931677018623</v>
      </c>
      <c r="P212" s="4">
        <v>3.7707103408874501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3.7707103430374502</v>
      </c>
      <c r="AH212" t="str">
        <f t="shared" si="86"/>
        <v xml:space="preserve"> </v>
      </c>
      <c r="AI212">
        <f t="shared" si="70"/>
        <v>59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8.9183731841689919</v>
      </c>
      <c r="AR212">
        <v>-7.3462833554399642</v>
      </c>
      <c r="AS212">
        <v>2.8375547514759125</v>
      </c>
      <c r="AT212">
        <v>-8.9183731841689919</v>
      </c>
      <c r="AU212">
        <v>7.3462833554399642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6</v>
      </c>
      <c r="D213" s="3">
        <v>0</v>
      </c>
      <c r="E213" s="3">
        <v>8</v>
      </c>
      <c r="F213" s="3">
        <v>14</v>
      </c>
      <c r="G213" s="4">
        <v>32</v>
      </c>
      <c r="H213" s="4">
        <v>29.91</v>
      </c>
      <c r="I213" s="5">
        <v>23355.704991179999</v>
      </c>
      <c r="J213" s="4">
        <v>17.399650959860384</v>
      </c>
      <c r="K213" s="4">
        <v>15.393721049922799</v>
      </c>
      <c r="L213" s="4">
        <v>9.4666325183746647</v>
      </c>
      <c r="M213" s="4">
        <v>8.9192482060218321</v>
      </c>
      <c r="N213" s="4">
        <v>1.7190000000000001</v>
      </c>
      <c r="O213" s="4">
        <v>-3.4269662921348281</v>
      </c>
      <c r="P213" s="4">
        <v>3.0391173520561687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3.0391173542161689</v>
      </c>
      <c r="AH213" t="str">
        <f t="shared" si="86"/>
        <v xml:space="preserve"> </v>
      </c>
      <c r="AI213">
        <f t="shared" si="70"/>
        <v>106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4.8704360940045817</v>
      </c>
      <c r="AR213">
        <v>24.235316515595564</v>
      </c>
      <c r="AS213">
        <v>6.987629555332675</v>
      </c>
      <c r="AT213">
        <v>-4.8704360940045817</v>
      </c>
      <c r="AU213">
        <v>-24.235316515595564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6</v>
      </c>
      <c r="F214" s="3">
        <v>22</v>
      </c>
      <c r="G214" s="4">
        <v>47</v>
      </c>
      <c r="H214" s="4">
        <v>35.93</v>
      </c>
      <c r="I214" s="5">
        <v>51298.311880640002</v>
      </c>
      <c r="J214" s="4">
        <v>6.3762200532386872</v>
      </c>
      <c r="K214" s="4">
        <v>5.5022970903522204</v>
      </c>
      <c r="L214" s="4">
        <v>3.1148524012272283</v>
      </c>
      <c r="M214" s="4">
        <v>2.8730184995050729</v>
      </c>
      <c r="N214" s="4">
        <v>5.6349999999999998</v>
      </c>
      <c r="O214" s="4">
        <v>-13.837920489296639</v>
      </c>
      <c r="P214" s="4">
        <v>4.2582799888672422</v>
      </c>
      <c r="Q214" s="36">
        <f t="shared" si="74"/>
        <v>72.727272729442731</v>
      </c>
      <c r="R214" t="str">
        <f t="shared" si="75"/>
        <v xml:space="preserve"> </v>
      </c>
      <c r="S214" s="37">
        <f t="shared" si="76"/>
        <v>0.30809908371745337</v>
      </c>
      <c r="T214" s="37" t="str">
        <f t="shared" si="77"/>
        <v/>
      </c>
      <c r="U214" s="37" t="str">
        <f t="shared" si="78"/>
        <v/>
      </c>
      <c r="V214" s="37">
        <f t="shared" si="79"/>
        <v>-0.65139126386353308</v>
      </c>
      <c r="W214" s="37" t="str">
        <f t="shared" si="80"/>
        <v/>
      </c>
      <c r="X214" s="37">
        <f t="shared" si="81"/>
        <v>-0.75070775608797324</v>
      </c>
      <c r="Y214" t="str">
        <f t="shared" si="65"/>
        <v xml:space="preserve"> </v>
      </c>
      <c r="Z214" s="1">
        <f t="shared" si="82"/>
        <v>8</v>
      </c>
      <c r="AA214" t="str">
        <f t="shared" si="66"/>
        <v xml:space="preserve"> </v>
      </c>
      <c r="AB214" s="1">
        <f t="shared" si="83"/>
        <v>2</v>
      </c>
      <c r="AC214">
        <f t="shared" si="67"/>
        <v>26</v>
      </c>
      <c r="AD214" s="1" t="str">
        <f t="shared" si="84"/>
        <v xml:space="preserve"> </v>
      </c>
      <c r="AE214">
        <f t="shared" si="68"/>
        <v>62</v>
      </c>
      <c r="AF214" t="str">
        <f t="shared" si="69"/>
        <v xml:space="preserve"> </v>
      </c>
      <c r="AG214">
        <f t="shared" si="85"/>
        <v>4.2582799910372424</v>
      </c>
      <c r="AH214" t="str">
        <f t="shared" si="86"/>
        <v xml:space="preserve"> </v>
      </c>
      <c r="AI214">
        <f t="shared" si="70"/>
        <v>40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65.139126386353311</v>
      </c>
      <c r="AR214">
        <v>75.070775608797319</v>
      </c>
      <c r="AS214">
        <v>30.809908154745337</v>
      </c>
      <c r="AT214">
        <v>-65.139126386353311</v>
      </c>
      <c r="AU214">
        <v>-75.070775608797319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14</v>
      </c>
      <c r="D215" s="3">
        <v>0</v>
      </c>
      <c r="E215" s="3">
        <v>2</v>
      </c>
      <c r="F215" s="3">
        <v>16</v>
      </c>
      <c r="G215" s="4">
        <v>1400</v>
      </c>
      <c r="H215" s="4">
        <v>1246.1500000000001</v>
      </c>
      <c r="I215" s="5">
        <v>863474.73145675007</v>
      </c>
      <c r="J215" s="4">
        <v>21.864582236726676</v>
      </c>
      <c r="K215" s="4">
        <v>19.849158184801137</v>
      </c>
      <c r="L215" s="4">
        <v>12.807861493553469</v>
      </c>
      <c r="M215" s="4">
        <v>10.994144997632096</v>
      </c>
      <c r="N215" s="4">
        <v>56.994</v>
      </c>
      <c r="O215" s="4">
        <v>7.2142064372918995</v>
      </c>
      <c r="P215" s="4">
        <v>0</v>
      </c>
      <c r="Q215" s="36">
        <f t="shared" si="74"/>
        <v>87.500000002180002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18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-19.540798718600993</v>
      </c>
      <c r="AR215">
        <v>-2.5056766793960294</v>
      </c>
      <c r="AS215">
        <v>12.346025759338763</v>
      </c>
      <c r="AT215">
        <v>19.540798718600993</v>
      </c>
      <c r="AU215">
        <v>2.5056766793960294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39</v>
      </c>
      <c r="D216" s="3">
        <v>0</v>
      </c>
      <c r="E216" s="3">
        <v>6</v>
      </c>
      <c r="F216" s="3">
        <v>45</v>
      </c>
      <c r="G216" s="4">
        <v>1400</v>
      </c>
      <c r="H216" s="4">
        <v>1244.28</v>
      </c>
      <c r="I216" s="5">
        <v>863474.73145675007</v>
      </c>
      <c r="J216" s="4">
        <v>21.831771765448995</v>
      </c>
      <c r="K216" s="4">
        <v>19.819372103024801</v>
      </c>
      <c r="L216" s="4">
        <v>12.807861493553469</v>
      </c>
      <c r="M216" s="4">
        <v>10.994144997632096</v>
      </c>
      <c r="N216" s="4">
        <v>56.994</v>
      </c>
      <c r="O216" s="4">
        <v>7.2142064372918995</v>
      </c>
      <c r="P216" s="4">
        <v>0</v>
      </c>
      <c r="Q216" s="36">
        <f t="shared" si="74"/>
        <v>86.666666668856678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22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-19.361413176247488</v>
      </c>
      <c r="AR216">
        <v>-2.5056766793960294</v>
      </c>
      <c r="AS216">
        <v>12.514868036133354</v>
      </c>
      <c r="AT216">
        <v>19.361413176247488</v>
      </c>
      <c r="AU216">
        <v>2.5056766793960294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0</v>
      </c>
      <c r="E217" s="3">
        <v>12</v>
      </c>
      <c r="F217" s="3">
        <v>14</v>
      </c>
      <c r="G217" s="4">
        <v>102</v>
      </c>
      <c r="H217" s="4">
        <v>101.86</v>
      </c>
      <c r="I217" s="5">
        <v>14799.5566939</v>
      </c>
      <c r="J217" s="4">
        <v>17.967895572411358</v>
      </c>
      <c r="K217" s="4">
        <v>17.056262558606832</v>
      </c>
      <c r="L217" s="4">
        <v>13.001392462915332</v>
      </c>
      <c r="M217" s="4">
        <v>12.04386398467433</v>
      </c>
      <c r="N217" s="4">
        <v>5.6690000000000005</v>
      </c>
      <c r="O217" s="4">
        <v>-0.19366197183097242</v>
      </c>
      <c r="P217" s="4">
        <v>3.1003337914785001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3.1003337936785003</v>
      </c>
      <c r="AH217" t="str">
        <f t="shared" si="86"/>
        <v xml:space="preserve"> </v>
      </c>
      <c r="AI217">
        <f t="shared" si="70"/>
        <v>99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1.7636575552505307</v>
      </c>
      <c r="AR217">
        <v>-4.0545709255465079</v>
      </c>
      <c r="AS217">
        <v>0.13744354997053954</v>
      </c>
      <c r="AT217">
        <v>-1.7636575552505307</v>
      </c>
      <c r="AU217">
        <v>4.0545709255465079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25</v>
      </c>
      <c r="D218" s="3">
        <v>0</v>
      </c>
      <c r="E218" s="3">
        <v>7</v>
      </c>
      <c r="F218" s="3">
        <v>32</v>
      </c>
      <c r="G218" s="4">
        <v>190</v>
      </c>
      <c r="H218" s="4">
        <v>161.35</v>
      </c>
      <c r="I218" s="5">
        <v>48414.045603699997</v>
      </c>
      <c r="J218" s="4">
        <v>26.36868769406766</v>
      </c>
      <c r="K218" s="4">
        <v>22.123954476895651</v>
      </c>
      <c r="L218" s="4">
        <v>32.63200922723712</v>
      </c>
      <c r="M218" s="4">
        <v>23.008838375182105</v>
      </c>
      <c r="N218" s="4">
        <v>6.1189999999999998</v>
      </c>
      <c r="O218" s="4">
        <v>17.899807321772627</v>
      </c>
      <c r="P218" s="4">
        <v>2.5410598078710881E-2</v>
      </c>
      <c r="Q218" s="36">
        <f t="shared" si="74"/>
        <v>78.125000002210001</v>
      </c>
      <c r="R218" t="str">
        <f t="shared" si="75"/>
        <v xml:space="preserve"> </v>
      </c>
      <c r="S218" s="37">
        <f t="shared" si="76"/>
        <v>0.17756430341855281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70</v>
      </c>
      <c r="AD218" s="1" t="str">
        <f t="shared" si="84"/>
        <v xml:space="preserve"> </v>
      </c>
      <c r="AE218">
        <f t="shared" si="68"/>
        <v>45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-44.16621154624427</v>
      </c>
      <c r="AR218">
        <v>-161.1650812221732</v>
      </c>
      <c r="AS218">
        <v>17.756430120855281</v>
      </c>
      <c r="AT218">
        <v>44.16621154624427</v>
      </c>
      <c r="AU218">
        <v>161.1650812221732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4</v>
      </c>
      <c r="D219" s="3">
        <v>5</v>
      </c>
      <c r="E219" s="3">
        <v>15</v>
      </c>
      <c r="F219" s="3">
        <v>24</v>
      </c>
      <c r="G219" s="4">
        <v>19</v>
      </c>
      <c r="H219" s="4">
        <v>17.36</v>
      </c>
      <c r="I219" s="5">
        <v>6523.6724755999994</v>
      </c>
      <c r="J219" s="4">
        <v>6.7971808927173054</v>
      </c>
      <c r="K219" s="4">
        <v>8.3864734299516908</v>
      </c>
      <c r="L219" s="4">
        <v>6.8202687546291401</v>
      </c>
      <c r="M219" s="4">
        <v>7.7397383719359514</v>
      </c>
      <c r="N219" s="4">
        <v>2.0699999999999998</v>
      </c>
      <c r="O219" s="4">
        <v>-20.07722007722008</v>
      </c>
      <c r="P219" s="4">
        <v>5.6163594470046085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-0.62837596247991034</v>
      </c>
      <c r="W219" s="37" t="str">
        <f t="shared" si="80"/>
        <v/>
      </c>
      <c r="X219" s="37">
        <f t="shared" si="81"/>
        <v>-0.45415066818103467</v>
      </c>
      <c r="Y219" t="str">
        <f t="shared" si="65"/>
        <v xml:space="preserve"> </v>
      </c>
      <c r="Z219" s="1">
        <f t="shared" si="82"/>
        <v>12</v>
      </c>
      <c r="AA219" t="str">
        <f t="shared" si="66"/>
        <v xml:space="preserve"> </v>
      </c>
      <c r="AB219" s="1">
        <f t="shared" si="83"/>
        <v>37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5.6163594492246087</v>
      </c>
      <c r="AH219" t="str">
        <f t="shared" si="86"/>
        <v xml:space="preserve"> </v>
      </c>
      <c r="AI219">
        <f t="shared" si="70"/>
        <v>17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62.837596247991037</v>
      </c>
      <c r="AR219">
        <v>45.415066818103469</v>
      </c>
      <c r="AS219">
        <v>9.4470046082949288</v>
      </c>
      <c r="AT219">
        <v>-62.837596247991037</v>
      </c>
      <c r="AU219">
        <v>-45.415066818103469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76</v>
      </c>
      <c r="H220" s="4">
        <v>87.06</v>
      </c>
      <c r="I220" s="5">
        <v>16550.280119999999</v>
      </c>
      <c r="J220" s="4">
        <v>21.973750630994445</v>
      </c>
      <c r="K220" s="4">
        <v>21.192794547224928</v>
      </c>
      <c r="L220" s="4">
        <v>14.802779985105735</v>
      </c>
      <c r="M220" s="4">
        <v>14.106845744021806</v>
      </c>
      <c r="N220" s="4">
        <v>3.9620000000000002</v>
      </c>
      <c r="O220" s="4">
        <v>7.3712737127371337</v>
      </c>
      <c r="P220" s="4">
        <v>2.684355616815989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2.6843556190459892</v>
      </c>
      <c r="AH220" t="str">
        <f t="shared" si="86"/>
        <v xml:space="preserve"> </v>
      </c>
      <c r="AI220">
        <f t="shared" si="70"/>
        <v>134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-20.137657917844031</v>
      </c>
      <c r="AR220">
        <v>-18.471688647883553</v>
      </c>
      <c r="AS220">
        <v>-12.703882379967846</v>
      </c>
      <c r="AT220">
        <v>20.137657917844031</v>
      </c>
      <c r="AU220">
        <v>18.471688647883553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11</v>
      </c>
      <c r="D221" s="3">
        <v>2</v>
      </c>
      <c r="E221" s="3">
        <v>12</v>
      </c>
      <c r="F221" s="3">
        <v>25</v>
      </c>
      <c r="G221" s="4">
        <v>230</v>
      </c>
      <c r="H221" s="4">
        <v>209.25</v>
      </c>
      <c r="I221" s="5">
        <v>78294.012648749995</v>
      </c>
      <c r="J221" s="4">
        <v>9.5321610787172002</v>
      </c>
      <c r="K221" s="4">
        <v>8.7089524285179163</v>
      </c>
      <c r="L221" s="4" t="s">
        <v>1238</v>
      </c>
      <c r="M221" s="4" t="s">
        <v>1238</v>
      </c>
      <c r="N221" s="4">
        <v>21.952000000000002</v>
      </c>
      <c r="O221" s="4">
        <v>-8.6094920899250535</v>
      </c>
      <c r="P221" s="4">
        <v>2.5146953405017922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-0.47884567995532579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40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2.5146953427417924</v>
      </c>
      <c r="AH221" t="str">
        <f t="shared" si="86"/>
        <v xml:space="preserve"> </v>
      </c>
      <c r="AI221">
        <f t="shared" si="70"/>
        <v>156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47.884567995532578</v>
      </c>
      <c r="AR221" t="e">
        <v>#VALUE!</v>
      </c>
      <c r="AS221">
        <v>9.916367980884111</v>
      </c>
      <c r="AT221">
        <v>-47.884567995532578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1</v>
      </c>
      <c r="D222" s="3">
        <v>4</v>
      </c>
      <c r="E222" s="3">
        <v>15</v>
      </c>
      <c r="F222" s="3">
        <v>20</v>
      </c>
      <c r="G222" s="4">
        <v>303</v>
      </c>
      <c r="H222" s="4">
        <v>316.77999999999997</v>
      </c>
      <c r="I222" s="5">
        <v>17287.046045979998</v>
      </c>
      <c r="J222" s="4">
        <v>18.009096077316656</v>
      </c>
      <c r="K222" s="4">
        <v>16.747554850647635</v>
      </c>
      <c r="L222" s="4">
        <v>11.806608959540885</v>
      </c>
      <c r="M222" s="4">
        <v>11.090975014347361</v>
      </c>
      <c r="N222" s="4">
        <v>17.59</v>
      </c>
      <c r="O222" s="4">
        <v>5.3293413173652731</v>
      </c>
      <c r="P222" s="4">
        <v>1.8605972599280258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1.5384009639896279</v>
      </c>
      <c r="AR222">
        <v>5.5076882822393092</v>
      </c>
      <c r="AS222">
        <v>-4.3500220973546222</v>
      </c>
      <c r="AT222">
        <v>-1.5384009639896279</v>
      </c>
      <c r="AU222">
        <v>-5.5076882822393092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0</v>
      </c>
      <c r="E223" s="3">
        <v>6</v>
      </c>
      <c r="F223" s="3">
        <v>31</v>
      </c>
      <c r="G223" s="4">
        <v>26.5</v>
      </c>
      <c r="H223" s="4">
        <v>19.61</v>
      </c>
      <c r="I223" s="5">
        <v>17177.031638209999</v>
      </c>
      <c r="J223" s="4">
        <v>15.687999999999999</v>
      </c>
      <c r="K223" s="4">
        <v>13.722883135059481</v>
      </c>
      <c r="L223" s="4">
        <v>7.2429892679733241</v>
      </c>
      <c r="M223" s="4">
        <v>6.8893004472432455</v>
      </c>
      <c r="N223" s="4">
        <v>1.25</v>
      </c>
      <c r="O223" s="4">
        <v>-34.21052631578948</v>
      </c>
      <c r="P223" s="4">
        <v>3.7072921978582358</v>
      </c>
      <c r="Q223" s="36">
        <f t="shared" si="74"/>
        <v>80.645161292582571</v>
      </c>
      <c r="R223" t="str">
        <f t="shared" si="75"/>
        <v xml:space="preserve"> </v>
      </c>
      <c r="S223" s="37">
        <f t="shared" si="76"/>
        <v>0.35135135361135134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-0.42031890611176415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44</v>
      </c>
      <c r="AC223">
        <f t="shared" si="67"/>
        <v>16</v>
      </c>
      <c r="AD223" s="1" t="str">
        <f t="shared" si="84"/>
        <v xml:space="preserve"> </v>
      </c>
      <c r="AE223">
        <f t="shared" si="68"/>
        <v>37</v>
      </c>
      <c r="AF223" t="str">
        <f t="shared" si="69"/>
        <v xml:space="preserve"> </v>
      </c>
      <c r="AG223">
        <f t="shared" si="85"/>
        <v>3.707292200118236</v>
      </c>
      <c r="AH223" t="str">
        <f t="shared" si="86"/>
        <v xml:space="preserve"> </v>
      </c>
      <c r="AI223">
        <f t="shared" si="70"/>
        <v>60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14.22858987228609</v>
      </c>
      <c r="AR223">
        <v>42.031890611176415</v>
      </c>
      <c r="AS223">
        <v>35.13513513513513</v>
      </c>
      <c r="AT223">
        <v>-14.22858987228609</v>
      </c>
      <c r="AU223">
        <v>-42.031890611176415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10</v>
      </c>
      <c r="D224" s="3">
        <v>1</v>
      </c>
      <c r="E224" s="3">
        <v>5</v>
      </c>
      <c r="F224" s="3">
        <v>16</v>
      </c>
      <c r="G224" s="4">
        <v>128.5</v>
      </c>
      <c r="H224" s="4">
        <v>120.16</v>
      </c>
      <c r="I224" s="5">
        <v>15164.29257392</v>
      </c>
      <c r="J224" s="4">
        <v>25.441456701249205</v>
      </c>
      <c r="K224" s="4">
        <v>22.701681466087283</v>
      </c>
      <c r="L224" s="4">
        <v>15.923226117008396</v>
      </c>
      <c r="M224" s="4">
        <v>14.25847564009924</v>
      </c>
      <c r="N224" s="4">
        <v>4.7229999999999999</v>
      </c>
      <c r="O224" s="4">
        <v>22.675324675324667</v>
      </c>
      <c r="P224" s="4">
        <v>2.4567243675099868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2.456724369779987</v>
      </c>
      <c r="AH224" t="str">
        <f t="shared" si="86"/>
        <v xml:space="preserve"> </v>
      </c>
      <c r="AI224">
        <f t="shared" si="70"/>
        <v>163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-39.096737440675746</v>
      </c>
      <c r="AR224">
        <v>-27.439000559501437</v>
      </c>
      <c r="AS224">
        <v>6.9407456724367433</v>
      </c>
      <c r="AT224">
        <v>39.096737440675746</v>
      </c>
      <c r="AU224">
        <v>27.439000559501437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1</v>
      </c>
      <c r="E225" s="3">
        <v>15</v>
      </c>
      <c r="F225" s="3">
        <v>23</v>
      </c>
      <c r="G225" s="4">
        <v>15</v>
      </c>
      <c r="H225" s="4">
        <v>14.36</v>
      </c>
      <c r="I225" s="5">
        <v>14903.400608479998</v>
      </c>
      <c r="J225" s="4">
        <v>10.98699311400153</v>
      </c>
      <c r="K225" s="4">
        <v>10.724421209858104</v>
      </c>
      <c r="L225" s="4" t="s">
        <v>1238</v>
      </c>
      <c r="M225" s="4" t="s">
        <v>1238</v>
      </c>
      <c r="N225" s="4">
        <v>1.3069999999999999</v>
      </c>
      <c r="O225" s="4">
        <v>8.9166666666666661</v>
      </c>
      <c r="P225" s="4">
        <v>4.3454038997214486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-0.39930526998253835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69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4.3454039020014488</v>
      </c>
      <c r="AH225" t="str">
        <f t="shared" si="86"/>
        <v xml:space="preserve"> </v>
      </c>
      <c r="AI225">
        <f t="shared" si="70"/>
        <v>35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39.930526998253832</v>
      </c>
      <c r="AR225" t="e">
        <v>#VALUE!</v>
      </c>
      <c r="AS225">
        <v>4.4568245125348183</v>
      </c>
      <c r="AT225">
        <v>-39.930526998253832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0</v>
      </c>
      <c r="E226" s="3">
        <v>8</v>
      </c>
      <c r="F226" s="3">
        <v>13</v>
      </c>
      <c r="G226" s="4">
        <v>17</v>
      </c>
      <c r="H226" s="4">
        <v>15.65</v>
      </c>
      <c r="I226" s="5">
        <v>5658.1521442000003</v>
      </c>
      <c r="J226" s="4">
        <v>8.9377498572244427</v>
      </c>
      <c r="K226" s="4">
        <v>8.8518099547511309</v>
      </c>
      <c r="L226" s="4">
        <v>9.1333293512222031</v>
      </c>
      <c r="M226" s="4">
        <v>9.1476198803497475</v>
      </c>
      <c r="N226" s="4">
        <v>1.7510000000000001</v>
      </c>
      <c r="O226" s="4">
        <v>2.3976608187134589</v>
      </c>
      <c r="P226" s="4">
        <v>4.159744408945687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-0.51134407915418523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>
        <f t="shared" si="82"/>
        <v>27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4.1597444112356872</v>
      </c>
      <c r="AH226" t="str">
        <f t="shared" si="86"/>
        <v xml:space="preserve"> </v>
      </c>
      <c r="AI226">
        <f t="shared" si="70"/>
        <v>44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51.134407915418521</v>
      </c>
      <c r="AR226">
        <v>26.902855253857627</v>
      </c>
      <c r="AS226">
        <v>8.6261980830670826</v>
      </c>
      <c r="AT226">
        <v>-51.134407915418521</v>
      </c>
      <c r="AU226">
        <v>-26.902855253857627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6</v>
      </c>
      <c r="F227" s="3">
        <v>26</v>
      </c>
      <c r="G227" s="4">
        <v>151</v>
      </c>
      <c r="H227" s="4">
        <v>123.61</v>
      </c>
      <c r="I227" s="5">
        <v>42148.883907999996</v>
      </c>
      <c r="J227" s="4">
        <v>11.917662938681065</v>
      </c>
      <c r="K227" s="4">
        <v>10.877331925378387</v>
      </c>
      <c r="L227" s="4">
        <v>8.2143248164575215</v>
      </c>
      <c r="M227" s="4">
        <v>7.7907064834407604</v>
      </c>
      <c r="N227" s="4">
        <v>10.372</v>
      </c>
      <c r="O227" s="4">
        <v>6.1617195496417647</v>
      </c>
      <c r="P227" s="4">
        <v>1.1536283472210986</v>
      </c>
      <c r="Q227" s="36">
        <f t="shared" si="74"/>
        <v>76.923076925376918</v>
      </c>
      <c r="R227" t="str">
        <f t="shared" si="75"/>
        <v xml:space="preserve"> </v>
      </c>
      <c r="S227" s="37">
        <f t="shared" si="76"/>
        <v>0.22158401653833029</v>
      </c>
      <c r="T227" s="37" t="str">
        <f t="shared" si="77"/>
        <v/>
      </c>
      <c r="U227" s="37" t="str">
        <f t="shared" si="78"/>
        <v/>
      </c>
      <c r="V227" s="37">
        <f t="shared" si="79"/>
        <v>-0.34842251677876723</v>
      </c>
      <c r="W227" s="37" t="str">
        <f t="shared" si="80"/>
        <v/>
      </c>
      <c r="X227" s="37">
        <f t="shared" si="81"/>
        <v>-0.34257961471621001</v>
      </c>
      <c r="Y227" t="str">
        <f t="shared" si="65"/>
        <v xml:space="preserve"> </v>
      </c>
      <c r="Z227" s="1">
        <f t="shared" si="82"/>
        <v>87</v>
      </c>
      <c r="AA227" t="str">
        <f t="shared" si="66"/>
        <v xml:space="preserve"> </v>
      </c>
      <c r="AB227" s="1">
        <f t="shared" si="83"/>
        <v>72</v>
      </c>
      <c r="AC227">
        <f t="shared" si="67"/>
        <v>48</v>
      </c>
      <c r="AD227" s="1" t="str">
        <f t="shared" si="84"/>
        <v xml:space="preserve"> </v>
      </c>
      <c r="AE227">
        <f t="shared" si="68"/>
        <v>52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34.842251677876725</v>
      </c>
      <c r="AR227">
        <v>34.257961471621002</v>
      </c>
      <c r="AS227">
        <v>22.15840142383303</v>
      </c>
      <c r="AT227">
        <v>-34.842251677876725</v>
      </c>
      <c r="AU227">
        <v>-34.257961471621002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9</v>
      </c>
      <c r="F228" s="3">
        <v>22</v>
      </c>
      <c r="G228" s="4">
        <v>37</v>
      </c>
      <c r="H228" s="4">
        <v>37.57</v>
      </c>
      <c r="I228" s="5">
        <v>18451.013971</v>
      </c>
      <c r="J228" s="4" t="s">
        <v>1238</v>
      </c>
      <c r="K228" s="4" t="s">
        <v>1238</v>
      </c>
      <c r="L228" s="4">
        <v>24.300457597851114</v>
      </c>
      <c r="M228" s="4">
        <v>22.485623590254345</v>
      </c>
      <c r="N228" s="4">
        <v>0.46300000000000002</v>
      </c>
      <c r="O228" s="4">
        <v>184.04907975460125</v>
      </c>
      <c r="P228" s="4">
        <v>3.9978706414692571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>
        <f t="shared" si="85"/>
        <v>3.9978706437792573</v>
      </c>
      <c r="AH228" t="str">
        <f t="shared" si="86"/>
        <v xml:space="preserve"> </v>
      </c>
      <c r="AI228">
        <f t="shared" si="70"/>
        <v>52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>
        <v>-94.48483659356026</v>
      </c>
      <c r="AS228">
        <v>-1.5171679531541082</v>
      </c>
      <c r="AT228" t="e">
        <v>#VALUE!</v>
      </c>
      <c r="AU228">
        <v>94.48483659356026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235</v>
      </c>
      <c r="H229" s="4">
        <v>236.7</v>
      </c>
      <c r="I229" s="5">
        <v>259222.73237909997</v>
      </c>
      <c r="J229" s="4">
        <v>24.150596877869603</v>
      </c>
      <c r="K229" s="4">
        <v>23.370853080568718</v>
      </c>
      <c r="L229" s="4">
        <v>16.543271924488135</v>
      </c>
      <c r="M229" s="4">
        <v>16.147742307710434</v>
      </c>
      <c r="N229" s="4">
        <v>10.128</v>
      </c>
      <c r="O229" s="4">
        <v>2.3030303030303005</v>
      </c>
      <c r="P229" s="4">
        <v>2.2885509083227711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2.2885509106427713</v>
      </c>
      <c r="AH229" t="str">
        <f t="shared" si="86"/>
        <v xml:space="preserve"> </v>
      </c>
      <c r="AI229">
        <f t="shared" si="70"/>
        <v>169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-32.039185979145898</v>
      </c>
      <c r="AR229">
        <v>-32.401438285731032</v>
      </c>
      <c r="AS229">
        <v>-0.71820870299956763</v>
      </c>
      <c r="AT229">
        <v>32.039185979145898</v>
      </c>
      <c r="AU229">
        <v>32.401438285731032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10</v>
      </c>
      <c r="D230" s="3">
        <v>2</v>
      </c>
      <c r="E230" s="3">
        <v>13</v>
      </c>
      <c r="F230" s="3">
        <v>25</v>
      </c>
      <c r="G230" s="4">
        <v>70</v>
      </c>
      <c r="H230" s="4">
        <v>65.91</v>
      </c>
      <c r="I230" s="5">
        <v>20068.315686899998</v>
      </c>
      <c r="J230" s="4" t="s">
        <v>1238</v>
      </c>
      <c r="K230" s="4" t="s">
        <v>1238</v>
      </c>
      <c r="L230" s="4">
        <v>9.5764146633046998</v>
      </c>
      <c r="M230" s="4">
        <v>8.5891668777582488</v>
      </c>
      <c r="N230" s="4">
        <v>-0.47400000000000003</v>
      </c>
      <c r="O230" s="4">
        <v>35.945945945945937</v>
      </c>
      <c r="P230" s="4">
        <v>1.5703231679563039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23.356692628303154</v>
      </c>
      <c r="AS230">
        <v>6.205431649218629</v>
      </c>
      <c r="AT230" t="e">
        <v>#VALUE!</v>
      </c>
      <c r="AU230">
        <v>-23.356692628303154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12</v>
      </c>
      <c r="F231" s="3">
        <v>19</v>
      </c>
      <c r="G231" s="4">
        <v>56.5</v>
      </c>
      <c r="H231" s="4">
        <v>55.25</v>
      </c>
      <c r="I231" s="5">
        <v>9092.9437267499998</v>
      </c>
      <c r="J231" s="4">
        <v>11.204623808558102</v>
      </c>
      <c r="K231" s="4">
        <v>10.661906599768429</v>
      </c>
      <c r="L231" s="4">
        <v>6.5858160527873144</v>
      </c>
      <c r="M231" s="4">
        <v>6.5979500223256995</v>
      </c>
      <c r="N231" s="4">
        <v>4.931</v>
      </c>
      <c r="O231" s="4">
        <v>-23.431677018633547</v>
      </c>
      <c r="P231" s="4">
        <v>2.4832579185520367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-0.38740669045730181</v>
      </c>
      <c r="W231" s="37" t="str">
        <f t="shared" si="80"/>
        <v/>
      </c>
      <c r="X231" s="37">
        <f t="shared" si="81"/>
        <v>-0.47291471623363524</v>
      </c>
      <c r="Y231" t="str">
        <f t="shared" si="65"/>
        <v xml:space="preserve"> </v>
      </c>
      <c r="Z231" s="1">
        <f t="shared" si="82"/>
        <v>78</v>
      </c>
      <c r="AA231" t="str">
        <f t="shared" si="66"/>
        <v xml:space="preserve"> </v>
      </c>
      <c r="AB231" s="1">
        <f t="shared" si="83"/>
        <v>31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2.4832579208920369</v>
      </c>
      <c r="AH231" t="str">
        <f t="shared" si="86"/>
        <v xml:space="preserve"> </v>
      </c>
      <c r="AI231">
        <f t="shared" si="70"/>
        <v>160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38.740669045730179</v>
      </c>
      <c r="AR231">
        <v>47.29147162336352</v>
      </c>
      <c r="AS231">
        <v>2.2624434389140191</v>
      </c>
      <c r="AT231">
        <v>-38.740669045730179</v>
      </c>
      <c r="AU231">
        <v>-47.29147162336352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12</v>
      </c>
      <c r="D232" s="3">
        <v>0</v>
      </c>
      <c r="E232" s="3">
        <v>6</v>
      </c>
      <c r="F232" s="3">
        <v>18</v>
      </c>
      <c r="G232" s="4">
        <v>65</v>
      </c>
      <c r="H232" s="4">
        <v>59.76</v>
      </c>
      <c r="I232" s="5">
        <v>21608.104105439998</v>
      </c>
      <c r="J232" s="4">
        <v>11.2563571294029</v>
      </c>
      <c r="K232" s="4">
        <v>10.847703757487746</v>
      </c>
      <c r="L232" s="4" t="s">
        <v>1238</v>
      </c>
      <c r="M232" s="4" t="s">
        <v>1238</v>
      </c>
      <c r="N232" s="4">
        <v>5.3090000000000002</v>
      </c>
      <c r="O232" s="4">
        <v>22.609699769053119</v>
      </c>
      <c r="P232" s="4">
        <v>2.2305890227576972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-0.38457826116137639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81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2.2305890251076974</v>
      </c>
      <c r="AH232" t="str">
        <f t="shared" si="86"/>
        <v xml:space="preserve"> </v>
      </c>
      <c r="AI232">
        <f t="shared" si="70"/>
        <v>174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38.457826116137639</v>
      </c>
      <c r="AR232" t="e">
        <v>#VALUE!</v>
      </c>
      <c r="AS232">
        <v>8.7684069611780444</v>
      </c>
      <c r="AT232">
        <v>-38.457826116137639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9</v>
      </c>
      <c r="D233" s="3">
        <v>2</v>
      </c>
      <c r="E233" s="3">
        <v>4</v>
      </c>
      <c r="F233" s="3">
        <v>15</v>
      </c>
      <c r="G233" s="4">
        <v>250</v>
      </c>
      <c r="H233" s="4">
        <v>211.01</v>
      </c>
      <c r="I233" s="5">
        <v>8722.0006523699994</v>
      </c>
      <c r="J233" s="4">
        <v>15.117495343172374</v>
      </c>
      <c r="K233" s="4">
        <v>12.546676180283029</v>
      </c>
      <c r="L233" s="4">
        <v>10.719888311329687</v>
      </c>
      <c r="M233" s="4">
        <v>9.6037569623226986</v>
      </c>
      <c r="N233" s="4">
        <v>13.958</v>
      </c>
      <c r="O233" s="4">
        <v>-26.883184913567309</v>
      </c>
      <c r="P233" s="4">
        <v>1.8117624757120516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0.18477797496793327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65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17.347724809851929</v>
      </c>
      <c r="AR233">
        <v>14.205083664163832</v>
      </c>
      <c r="AS233">
        <v>18.477797260793327</v>
      </c>
      <c r="AT233">
        <v>-17.347724809851929</v>
      </c>
      <c r="AU233">
        <v>-14.205083664163832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0</v>
      </c>
      <c r="E234" s="3">
        <v>12</v>
      </c>
      <c r="F234" s="3">
        <v>25</v>
      </c>
      <c r="G234" s="4">
        <v>100</v>
      </c>
      <c r="H234" s="4">
        <v>92.39</v>
      </c>
      <c r="I234" s="5">
        <v>26502.489934310001</v>
      </c>
      <c r="J234" s="4">
        <v>23.873385012919897</v>
      </c>
      <c r="K234" s="4">
        <v>21.234199034704666</v>
      </c>
      <c r="L234" s="4">
        <v>15.297848971327598</v>
      </c>
      <c r="M234" s="4">
        <v>14.319193768099936</v>
      </c>
      <c r="N234" s="4">
        <v>3.87</v>
      </c>
      <c r="O234" s="4">
        <v>38.70967741935484</v>
      </c>
      <c r="P234" s="4">
        <v>0.67431540209979435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-30.523578345230206</v>
      </c>
      <c r="AR234">
        <v>-22.433894318299117</v>
      </c>
      <c r="AS234">
        <v>8.236822166901181</v>
      </c>
      <c r="AT234">
        <v>30.523578345230206</v>
      </c>
      <c r="AU234">
        <v>22.433894318299117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1</v>
      </c>
      <c r="E235" s="3">
        <v>15</v>
      </c>
      <c r="F235" s="3">
        <v>20</v>
      </c>
      <c r="G235" s="4">
        <v>37.5</v>
      </c>
      <c r="H235" s="4">
        <v>37.08</v>
      </c>
      <c r="I235" s="5">
        <v>5811.6110651999988</v>
      </c>
      <c r="J235" s="4">
        <v>10.655172413793103</v>
      </c>
      <c r="K235" s="4">
        <v>10.11456628477905</v>
      </c>
      <c r="L235" s="4">
        <v>13.309450003382249</v>
      </c>
      <c r="M235" s="4">
        <v>12.014082868912043</v>
      </c>
      <c r="N235" s="4">
        <v>3.48</v>
      </c>
      <c r="O235" s="4">
        <v>-7.936507936507943</v>
      </c>
      <c r="P235" s="4">
        <v>4.1423948220064721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-0.41744698936451319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62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4.1423948243864723</v>
      </c>
      <c r="AH235" t="str">
        <f t="shared" si="86"/>
        <v xml:space="preserve"> </v>
      </c>
      <c r="AI235">
        <f t="shared" si="94"/>
        <v>45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41.744698936451321</v>
      </c>
      <c r="AR235">
        <v>-6.5200603171710059</v>
      </c>
      <c r="AS235">
        <v>1.1326860841424091</v>
      </c>
      <c r="AT235">
        <v>-41.744698936451321</v>
      </c>
      <c r="AU235">
        <v>6.5200603171710059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1</v>
      </c>
      <c r="E236" s="3">
        <v>9</v>
      </c>
      <c r="F236" s="3">
        <v>19</v>
      </c>
      <c r="G236" s="4">
        <v>52.799999237060547</v>
      </c>
      <c r="H236" s="4">
        <v>49.18</v>
      </c>
      <c r="I236" s="5">
        <v>13146.114047180001</v>
      </c>
      <c r="J236" s="4">
        <v>20.197125256673512</v>
      </c>
      <c r="K236" s="4">
        <v>18.614685844057533</v>
      </c>
      <c r="L236" s="4">
        <v>14.718745573159365</v>
      </c>
      <c r="M236" s="4">
        <v>13.737577807236377</v>
      </c>
      <c r="N236" s="4">
        <v>2.4350000000000001</v>
      </c>
      <c r="O236" s="4">
        <v>9.1928251121076254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-10.424267834711443</v>
      </c>
      <c r="AR236">
        <v>-17.799132634902513</v>
      </c>
      <c r="AS236">
        <v>7.3607141867843673</v>
      </c>
      <c r="AT236">
        <v>10.424267834711443</v>
      </c>
      <c r="AU236">
        <v>17.799132634902513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186</v>
      </c>
      <c r="H237" s="4">
        <v>168.94</v>
      </c>
      <c r="I237" s="5">
        <v>120713.28932106</v>
      </c>
      <c r="J237" s="4">
        <v>20.756849735839786</v>
      </c>
      <c r="K237" s="4">
        <v>19.171584203359057</v>
      </c>
      <c r="L237" s="4">
        <v>14.5494696780066</v>
      </c>
      <c r="M237" s="4">
        <v>13.67913491367322</v>
      </c>
      <c r="N237" s="4">
        <v>8.1389999999999993</v>
      </c>
      <c r="O237" s="4">
        <v>1.6104868913857624</v>
      </c>
      <c r="P237" s="4">
        <v>2.1244228720255709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51</v>
      </c>
      <c r="AF237" t="str">
        <f t="shared" si="93"/>
        <v xml:space="preserve"> </v>
      </c>
      <c r="AG237">
        <f t="shared" si="85"/>
        <v>2.1244228744255711</v>
      </c>
      <c r="AH237" t="str">
        <f t="shared" si="86"/>
        <v xml:space="preserve"> </v>
      </c>
      <c r="AI237">
        <f t="shared" si="94"/>
        <v>182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-13.484464026774901</v>
      </c>
      <c r="AR237">
        <v>-16.444360006632095</v>
      </c>
      <c r="AS237">
        <v>10.098259737184812</v>
      </c>
      <c r="AT237">
        <v>13.484464026774901</v>
      </c>
      <c r="AU237">
        <v>16.444360006632095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13</v>
      </c>
      <c r="D238" s="3">
        <v>4</v>
      </c>
      <c r="E238" s="3">
        <v>8</v>
      </c>
      <c r="F238" s="3">
        <v>25</v>
      </c>
      <c r="G238" s="4">
        <v>46</v>
      </c>
      <c r="H238" s="4">
        <v>38.43</v>
      </c>
      <c r="I238" s="5">
        <v>4205.5370141399999</v>
      </c>
      <c r="J238" s="4">
        <v>24.555910543130992</v>
      </c>
      <c r="K238" s="4" t="s">
        <v>1238</v>
      </c>
      <c r="L238" s="4">
        <v>5.3457151702786376</v>
      </c>
      <c r="M238" s="4">
        <v>6.3980734627572691</v>
      </c>
      <c r="N238" s="4">
        <v>1.5649999999999999</v>
      </c>
      <c r="O238" s="4">
        <v>580.43478260869563</v>
      </c>
      <c r="P238" s="4">
        <v>7.4030705178246166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0.19698152726037724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-0.5721642124717462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12</v>
      </c>
      <c r="AC238">
        <f t="shared" si="91"/>
        <v>57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7.4030705202346168</v>
      </c>
      <c r="AH238" t="str">
        <f t="shared" si="86"/>
        <v xml:space="preserve"> </v>
      </c>
      <c r="AI238">
        <f t="shared" si="94"/>
        <v>8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-34.255167915243653</v>
      </c>
      <c r="AR238">
        <v>57.216421247174623</v>
      </c>
      <c r="AS238">
        <v>19.698152485037724</v>
      </c>
      <c r="AT238">
        <v>34.255167915243653</v>
      </c>
      <c r="AU238">
        <v>-57.216421247174623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3</v>
      </c>
      <c r="E239" s="3">
        <v>15</v>
      </c>
      <c r="F239" s="3">
        <v>25</v>
      </c>
      <c r="G239" s="4">
        <v>15</v>
      </c>
      <c r="H239" s="4">
        <v>15.97</v>
      </c>
      <c r="I239" s="5">
        <v>20850.452090259998</v>
      </c>
      <c r="J239" s="4">
        <v>9.151862464183381</v>
      </c>
      <c r="K239" s="4">
        <v>8.8623751387347394</v>
      </c>
      <c r="L239" s="4">
        <v>5.656039090168747</v>
      </c>
      <c r="M239" s="4">
        <v>5.5921175255666418</v>
      </c>
      <c r="N239" s="4">
        <v>1.7450000000000001</v>
      </c>
      <c r="O239" s="4">
        <v>11.858974358974363</v>
      </c>
      <c r="P239" s="4">
        <v>3.005635566687539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-0.49963784494651753</v>
      </c>
      <c r="W239" s="37" t="str">
        <f t="shared" si="80"/>
        <v/>
      </c>
      <c r="X239" s="37">
        <f t="shared" si="81"/>
        <v>-0.54732793249311817</v>
      </c>
      <c r="Y239" t="str">
        <f t="shared" si="89"/>
        <v xml:space="preserve"> </v>
      </c>
      <c r="Z239" s="1">
        <f t="shared" si="82"/>
        <v>30</v>
      </c>
      <c r="AA239" t="str">
        <f t="shared" si="90"/>
        <v xml:space="preserve"> </v>
      </c>
      <c r="AB239" s="1">
        <f t="shared" si="83"/>
        <v>18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3.0056355691075392</v>
      </c>
      <c r="AH239" t="str">
        <f t="shared" si="86"/>
        <v xml:space="preserve"> </v>
      </c>
      <c r="AI239">
        <f t="shared" si="94"/>
        <v>112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49.963784494651755</v>
      </c>
      <c r="AR239">
        <v>54.732793249311818</v>
      </c>
      <c r="AS239">
        <v>-6.073888541014405</v>
      </c>
      <c r="AT239">
        <v>-49.963784494651755</v>
      </c>
      <c r="AU239">
        <v>-54.732793249311818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1</v>
      </c>
      <c r="D240" s="3">
        <v>2</v>
      </c>
      <c r="E240" s="3">
        <v>15</v>
      </c>
      <c r="F240" s="3">
        <v>18</v>
      </c>
      <c r="G240" s="4">
        <v>20</v>
      </c>
      <c r="H240" s="4">
        <v>17</v>
      </c>
      <c r="I240" s="5">
        <v>25192.531863</v>
      </c>
      <c r="J240" s="4">
        <v>7.6818798011748752</v>
      </c>
      <c r="K240" s="4">
        <v>7.6096687555953446</v>
      </c>
      <c r="L240" s="4">
        <v>5.1093526964677407</v>
      </c>
      <c r="M240" s="4">
        <v>5.2942226866607447</v>
      </c>
      <c r="N240" s="4">
        <v>2.2130000000000001</v>
      </c>
      <c r="O240" s="4">
        <v>9.5544554455445567</v>
      </c>
      <c r="P240" s="4">
        <v>4.1294117647058828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0.17647059066529416</v>
      </c>
      <c r="T240" s="37" t="str">
        <f t="shared" si="77"/>
        <v/>
      </c>
      <c r="U240" s="37" t="str">
        <f t="shared" si="78"/>
        <v/>
      </c>
      <c r="V240" s="37">
        <f t="shared" si="79"/>
        <v>-0.58000658912648406</v>
      </c>
      <c r="W240" s="37" t="str">
        <f t="shared" si="80"/>
        <v/>
      </c>
      <c r="X240" s="37">
        <f t="shared" si="81"/>
        <v>-0.59108110607790898</v>
      </c>
      <c r="Y240" t="str">
        <f t="shared" si="89"/>
        <v xml:space="preserve"> </v>
      </c>
      <c r="Z240" s="1">
        <f t="shared" si="82"/>
        <v>20</v>
      </c>
      <c r="AA240" t="str">
        <f t="shared" si="90"/>
        <v xml:space="preserve"> </v>
      </c>
      <c r="AB240" s="1">
        <f t="shared" si="83"/>
        <v>11</v>
      </c>
      <c r="AC240">
        <f t="shared" si="91"/>
        <v>71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4.129411767135883</v>
      </c>
      <c r="AH240" t="str">
        <f t="shared" si="86"/>
        <v xml:space="preserve"> </v>
      </c>
      <c r="AI240">
        <f t="shared" si="94"/>
        <v>47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58.000658912648404</v>
      </c>
      <c r="AR240">
        <v>59.108110607790898</v>
      </c>
      <c r="AS240">
        <v>17.647058823529417</v>
      </c>
      <c r="AT240">
        <v>-58.000658912648404</v>
      </c>
      <c r="AU240">
        <v>-59.108110607790898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5</v>
      </c>
      <c r="F241" s="3">
        <v>8</v>
      </c>
      <c r="G241" s="4">
        <v>26.5</v>
      </c>
      <c r="H241" s="4">
        <v>23.73</v>
      </c>
      <c r="I241" s="5">
        <v>4763.0868814200003</v>
      </c>
      <c r="J241" s="4">
        <v>11.782522343594835</v>
      </c>
      <c r="K241" s="4">
        <v>11.948640483383686</v>
      </c>
      <c r="L241" s="4">
        <v>7.9156964540143102</v>
      </c>
      <c r="M241" s="4">
        <v>7.6806562275563941</v>
      </c>
      <c r="N241" s="4">
        <v>1.986</v>
      </c>
      <c r="O241" s="4">
        <v>-2.6470588235294144</v>
      </c>
      <c r="P241" s="4">
        <v>4.3531394858828483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-0.35581109365666397</v>
      </c>
      <c r="W241" s="37" t="str">
        <f t="shared" si="80"/>
        <v/>
      </c>
      <c r="X241" s="37">
        <f t="shared" si="81"/>
        <v>-0.36647985940835381</v>
      </c>
      <c r="Y241" t="str">
        <f t="shared" si="89"/>
        <v xml:space="preserve"> </v>
      </c>
      <c r="Z241" s="1">
        <f t="shared" si="82"/>
        <v>85</v>
      </c>
      <c r="AA241" t="str">
        <f t="shared" si="90"/>
        <v xml:space="preserve"> </v>
      </c>
      <c r="AB241" s="1">
        <f t="shared" si="83"/>
        <v>60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4.3531394883228485</v>
      </c>
      <c r="AH241" t="str">
        <f t="shared" si="86"/>
        <v xml:space="preserve"> </v>
      </c>
      <c r="AI241">
        <f t="shared" si="94"/>
        <v>34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35.5811093656664</v>
      </c>
      <c r="AR241">
        <v>36.647985940835383</v>
      </c>
      <c r="AS241">
        <v>11.672987779182463</v>
      </c>
      <c r="AT241">
        <v>-35.5811093656664</v>
      </c>
      <c r="AU241">
        <v>-36.647985940835383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4</v>
      </c>
      <c r="E242" s="3">
        <v>8</v>
      </c>
      <c r="F242" s="3">
        <v>13</v>
      </c>
      <c r="G242" s="4">
        <v>38</v>
      </c>
      <c r="H242" s="4">
        <v>40.64</v>
      </c>
      <c r="I242" s="5">
        <v>21700.538808640002</v>
      </c>
      <c r="J242" s="4">
        <v>23.289398280802292</v>
      </c>
      <c r="K242" s="4">
        <v>23.012457531143827</v>
      </c>
      <c r="L242" s="4">
        <v>15.986944574259278</v>
      </c>
      <c r="M242" s="4">
        <v>15.880573379691354</v>
      </c>
      <c r="N242" s="4">
        <v>1.7450000000000001</v>
      </c>
      <c r="O242" s="4">
        <v>-7.6719576719576725</v>
      </c>
      <c r="P242" s="4">
        <v>2.0275590551181102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2.0275590575681104</v>
      </c>
      <c r="AH242" t="str">
        <f t="shared" si="86"/>
        <v xml:space="preserve"> </v>
      </c>
      <c r="AI242">
        <f t="shared" si="94"/>
        <v>188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-27.330732507035236</v>
      </c>
      <c r="AR242">
        <v>-27.948961069361445</v>
      </c>
      <c r="AS242">
        <v>-6.4960629921259834</v>
      </c>
      <c r="AT242">
        <v>27.330732507035236</v>
      </c>
      <c r="AU242">
        <v>27.948961069361445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10</v>
      </c>
      <c r="F243" s="3">
        <v>19</v>
      </c>
      <c r="G243" s="4">
        <v>65</v>
      </c>
      <c r="H243" s="4">
        <v>62.9</v>
      </c>
      <c r="I243" s="5">
        <v>9325.5053153999997</v>
      </c>
      <c r="J243" s="4">
        <v>18.237170194259203</v>
      </c>
      <c r="K243" s="4">
        <v>16.858751005092468</v>
      </c>
      <c r="L243" s="4">
        <v>12.89989252707918</v>
      </c>
      <c r="M243" s="4">
        <v>12.488477628111147</v>
      </c>
      <c r="N243" s="4">
        <v>3.4490000000000003</v>
      </c>
      <c r="O243" s="4">
        <v>-16.489104116222752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0.2914454168328473</v>
      </c>
      <c r="AR243">
        <v>-3.2422323777696826</v>
      </c>
      <c r="AS243">
        <v>3.3386327503974522</v>
      </c>
      <c r="AT243">
        <v>-0.2914454168328473</v>
      </c>
      <c r="AU243">
        <v>3.2422323777696826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16.8</v>
      </c>
      <c r="I244" s="5">
        <v>12262.380093600001</v>
      </c>
      <c r="J244" s="4">
        <v>13.592233009708739</v>
      </c>
      <c r="K244" s="4">
        <v>21.483375959079282</v>
      </c>
      <c r="L244" s="4">
        <v>10.377650215927066</v>
      </c>
      <c r="M244" s="4">
        <v>10.842706828966371</v>
      </c>
      <c r="N244" s="4">
        <v>1.236</v>
      </c>
      <c r="O244" s="4">
        <v>42.068965517241381</v>
      </c>
      <c r="P244" s="4">
        <v>5.1190476190476186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5.1190476215176188</v>
      </c>
      <c r="AH244" t="str">
        <f t="shared" si="86"/>
        <v xml:space="preserve"> </v>
      </c>
      <c r="AI244">
        <f t="shared" si="94"/>
        <v>24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>
        <v>25.686831206834547</v>
      </c>
      <c r="AR244">
        <v>16.944131675603579</v>
      </c>
      <c r="AS244">
        <v>13.095238095238093</v>
      </c>
      <c r="AT244">
        <v>-25.686831206834547</v>
      </c>
      <c r="AU244">
        <v>-16.944131675603579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2</v>
      </c>
      <c r="D245" s="3">
        <v>2</v>
      </c>
      <c r="E245" s="3">
        <v>14</v>
      </c>
      <c r="F245" s="3">
        <v>18</v>
      </c>
      <c r="G245" s="4">
        <v>145</v>
      </c>
      <c r="H245" s="4">
        <v>153.58000000000001</v>
      </c>
      <c r="I245" s="5">
        <v>32187.13022644</v>
      </c>
      <c r="J245" s="4">
        <v>26.681723419041003</v>
      </c>
      <c r="K245" s="4">
        <v>24.972357723577236</v>
      </c>
      <c r="L245" s="4">
        <v>18.130589296452193</v>
      </c>
      <c r="M245" s="4">
        <v>17.274482692766771</v>
      </c>
      <c r="N245" s="4">
        <v>5.7560000000000002</v>
      </c>
      <c r="O245" s="4">
        <v>7.3880597014925344</v>
      </c>
      <c r="P245" s="4">
        <v>2.0823023831228022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2.0823023856028025</v>
      </c>
      <c r="AH245" t="str">
        <f t="shared" si="86"/>
        <v xml:space="preserve"> </v>
      </c>
      <c r="AI245">
        <f t="shared" si="94"/>
        <v>184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-45.877679901121567</v>
      </c>
      <c r="AR245">
        <v>-45.105279703756374</v>
      </c>
      <c r="AS245">
        <v>-5.5866649303294764</v>
      </c>
      <c r="AT245">
        <v>45.877679901121567</v>
      </c>
      <c r="AU245">
        <v>45.105279703756374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17</v>
      </c>
      <c r="D246" s="3">
        <v>0</v>
      </c>
      <c r="E246" s="3">
        <v>7</v>
      </c>
      <c r="F246" s="3">
        <v>24</v>
      </c>
      <c r="G246" s="4">
        <v>327</v>
      </c>
      <c r="H246" s="4">
        <v>287.14999999999998</v>
      </c>
      <c r="I246" s="5">
        <v>38790.889623499999</v>
      </c>
      <c r="J246" s="4">
        <v>16.27096554850408</v>
      </c>
      <c r="K246" s="4">
        <v>15.326928209234053</v>
      </c>
      <c r="L246" s="4">
        <v>8.1638244340333088</v>
      </c>
      <c r="M246" s="4">
        <v>7.3058909772628944</v>
      </c>
      <c r="N246" s="4">
        <v>17.648</v>
      </c>
      <c r="O246" s="4">
        <v>21.292096219931263</v>
      </c>
      <c r="P246" s="4">
        <v>0.84450635556329456</v>
      </c>
      <c r="Q246" s="36">
        <f t="shared" si="74"/>
        <v>70.833333335823326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-0.34662133227816816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69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68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11.041327177801685</v>
      </c>
      <c r="AR246">
        <v>34.662133227816817</v>
      </c>
      <c r="AS246">
        <v>13.877764234720535</v>
      </c>
      <c r="AT246">
        <v>-11.041327177801685</v>
      </c>
      <c r="AU246">
        <v>-34.662133227816817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7</v>
      </c>
      <c r="D247" s="3">
        <v>2</v>
      </c>
      <c r="E247" s="3">
        <v>17</v>
      </c>
      <c r="F247" s="3">
        <v>26</v>
      </c>
      <c r="G247" s="4">
        <v>152</v>
      </c>
      <c r="H247" s="4">
        <v>132.58000000000001</v>
      </c>
      <c r="I247" s="5">
        <v>117449.32884538002</v>
      </c>
      <c r="J247" s="4">
        <v>10.363480028140389</v>
      </c>
      <c r="K247" s="4">
        <v>9.9482254070683585</v>
      </c>
      <c r="L247" s="4">
        <v>9.9036002722260026</v>
      </c>
      <c r="M247" s="4">
        <v>9.4068589596443317</v>
      </c>
      <c r="N247" s="4">
        <v>12.793000000000001</v>
      </c>
      <c r="O247" s="4">
        <v>-7.3642288196958683</v>
      </c>
      <c r="P247" s="4">
        <v>5.0724091114798604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-0.43339476297552171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55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5.0724091139798606</v>
      </c>
      <c r="AH247" t="str">
        <f t="shared" si="86"/>
        <v xml:space="preserve"> </v>
      </c>
      <c r="AI247">
        <f t="shared" si="94"/>
        <v>25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43.339476297552167</v>
      </c>
      <c r="AR247">
        <v>20.738114791626895</v>
      </c>
      <c r="AS247">
        <v>14.647759843113572</v>
      </c>
      <c r="AT247">
        <v>-43.339476297552167</v>
      </c>
      <c r="AU247">
        <v>-20.738114791626895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15</v>
      </c>
      <c r="D248" s="3">
        <v>1</v>
      </c>
      <c r="E248" s="3">
        <v>3</v>
      </c>
      <c r="F248" s="3">
        <v>19</v>
      </c>
      <c r="G248" s="4">
        <v>100</v>
      </c>
      <c r="H248" s="4">
        <v>93.33</v>
      </c>
      <c r="I248" s="5">
        <v>52303.509084149999</v>
      </c>
      <c r="J248" s="4">
        <v>24.438334642576592</v>
      </c>
      <c r="K248" s="4">
        <v>22.168646080760094</v>
      </c>
      <c r="L248" s="4">
        <v>17.689131812796209</v>
      </c>
      <c r="M248" s="4">
        <v>16.644469491670449</v>
      </c>
      <c r="N248" s="4">
        <v>3.819</v>
      </c>
      <c r="O248" s="4">
        <v>6.3788300835654619</v>
      </c>
      <c r="P248" s="4">
        <v>1.2804028715311262</v>
      </c>
      <c r="Q248" s="36">
        <f t="shared" si="74"/>
        <v>78.947368423562637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42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-33.612342138370451</v>
      </c>
      <c r="AR248">
        <v>-41.5721451433837</v>
      </c>
      <c r="AS248">
        <v>7.1466838101360786</v>
      </c>
      <c r="AT248">
        <v>33.612342138370451</v>
      </c>
      <c r="AU248">
        <v>41.5721451433837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7</v>
      </c>
      <c r="D249" s="3">
        <v>1</v>
      </c>
      <c r="E249" s="3">
        <v>2</v>
      </c>
      <c r="F249" s="3">
        <v>10</v>
      </c>
      <c r="G249" s="4">
        <v>293</v>
      </c>
      <c r="H249" s="4">
        <v>278.88</v>
      </c>
      <c r="I249" s="5">
        <v>24008.800673759997</v>
      </c>
      <c r="J249" s="4" t="s">
        <v>1238</v>
      </c>
      <c r="K249" s="4" t="s">
        <v>1238</v>
      </c>
      <c r="L249" s="4">
        <v>38.14583419386323</v>
      </c>
      <c r="M249" s="4">
        <v>33.986363023006348</v>
      </c>
      <c r="N249" s="4">
        <v>4.87</v>
      </c>
      <c r="O249" s="4">
        <v>14.265603003284832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-205.29409991746724</v>
      </c>
      <c r="AS249">
        <v>5.0631095811818794</v>
      </c>
      <c r="AT249" t="e">
        <v>#VALUE!</v>
      </c>
      <c r="AU249">
        <v>205.29409991746724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2</v>
      </c>
      <c r="E250" s="3">
        <v>9</v>
      </c>
      <c r="F250" s="3">
        <v>18</v>
      </c>
      <c r="G250" s="4">
        <v>128</v>
      </c>
      <c r="H250" s="4">
        <v>118.39</v>
      </c>
      <c r="I250" s="5">
        <v>12641.085975329999</v>
      </c>
      <c r="J250" s="4">
        <v>19.247276865550319</v>
      </c>
      <c r="K250" s="4">
        <v>17.965098634294385</v>
      </c>
      <c r="L250" s="4">
        <v>15.644355929299667</v>
      </c>
      <c r="M250" s="4">
        <v>14.63144137256857</v>
      </c>
      <c r="N250" s="4">
        <v>6.1509999999999998</v>
      </c>
      <c r="O250" s="4">
        <v>-2.0541401273885422</v>
      </c>
      <c r="P250" s="4">
        <v>2.5230171467184728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2.523017149248473</v>
      </c>
      <c r="AH250" t="str">
        <f t="shared" si="86"/>
        <v xml:space="preserve"> </v>
      </c>
      <c r="AI250">
        <f t="shared" si="94"/>
        <v>152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-5.231137039570144</v>
      </c>
      <c r="AR250">
        <v>-25.207107490453073</v>
      </c>
      <c r="AS250">
        <v>8.1172396317256599</v>
      </c>
      <c r="AT250">
        <v>5.231137039570144</v>
      </c>
      <c r="AU250">
        <v>25.207107490453073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12</v>
      </c>
      <c r="D251" s="3">
        <v>2</v>
      </c>
      <c r="E251" s="3">
        <v>3</v>
      </c>
      <c r="F251" s="3">
        <v>17</v>
      </c>
      <c r="G251" s="4">
        <v>332.5</v>
      </c>
      <c r="H251" s="4">
        <v>313.83</v>
      </c>
      <c r="I251" s="5">
        <v>46133.009999999995</v>
      </c>
      <c r="J251" s="4" t="s">
        <v>1238</v>
      </c>
      <c r="K251" s="4" t="s">
        <v>1238</v>
      </c>
      <c r="L251" s="4">
        <v>39.037883861842403</v>
      </c>
      <c r="M251" s="4">
        <v>32.6353976978587</v>
      </c>
      <c r="N251" s="4">
        <v>6.0410000000000004</v>
      </c>
      <c r="O251" s="4">
        <v>5.6118881118881223</v>
      </c>
      <c r="P251" s="4">
        <v>0</v>
      </c>
      <c r="Q251" s="36">
        <f t="shared" si="74"/>
        <v>70.588235296657658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69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-212.43347715806746</v>
      </c>
      <c r="AS251">
        <v>5.9490807124876532</v>
      </c>
      <c r="AT251" t="e">
        <v>#VALUE!</v>
      </c>
      <c r="AU251">
        <v>212.43347715806746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13</v>
      </c>
      <c r="D252" s="3">
        <v>0</v>
      </c>
      <c r="E252" s="3">
        <v>8</v>
      </c>
      <c r="F252" s="3">
        <v>21</v>
      </c>
      <c r="G252" s="4">
        <v>94</v>
      </c>
      <c r="H252" s="4">
        <v>78.59</v>
      </c>
      <c r="I252" s="5">
        <v>16902.08637311</v>
      </c>
      <c r="J252" s="4">
        <v>30.61550447993767</v>
      </c>
      <c r="K252" s="4">
        <v>25.507951963648168</v>
      </c>
      <c r="L252" s="4">
        <v>28.885903591682421</v>
      </c>
      <c r="M252" s="4">
        <v>21.110030019741469</v>
      </c>
      <c r="N252" s="4">
        <v>2.5670000000000002</v>
      </c>
      <c r="O252" s="4">
        <v>146.82692307692309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0.19608092887650463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>
        <f t="shared" si="91"/>
        <v>58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-67.384943333477594</v>
      </c>
      <c r="AR252">
        <v>-131.18372225148875</v>
      </c>
      <c r="AS252">
        <v>19.608092632650465</v>
      </c>
      <c r="AT252">
        <v>67.384943333477594</v>
      </c>
      <c r="AU252">
        <v>131.18372225148875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11</v>
      </c>
      <c r="D253" s="3">
        <v>2</v>
      </c>
      <c r="E253" s="3">
        <v>5</v>
      </c>
      <c r="F253" s="3">
        <v>18</v>
      </c>
      <c r="G253" s="4">
        <v>74</v>
      </c>
      <c r="H253" s="4">
        <v>70.14</v>
      </c>
      <c r="I253" s="5">
        <v>28125.301546440001</v>
      </c>
      <c r="J253" s="4">
        <v>27.249417249417252</v>
      </c>
      <c r="K253" s="4">
        <v>24.37956204379562</v>
      </c>
      <c r="L253" s="4">
        <v>18.691972900470386</v>
      </c>
      <c r="M253" s="4">
        <v>17.360075005892643</v>
      </c>
      <c r="N253" s="4">
        <v>2.5739999999999998</v>
      </c>
      <c r="O253" s="4">
        <v>12.40174672489082</v>
      </c>
      <c r="P253" s="4">
        <v>0.60878243512974051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-48.981447134177024</v>
      </c>
      <c r="AR253">
        <v>-49.598223840883946</v>
      </c>
      <c r="AS253">
        <v>5.5032791559737726</v>
      </c>
      <c r="AT253">
        <v>48.981447134177024</v>
      </c>
      <c r="AU253">
        <v>49.598223840883946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15</v>
      </c>
      <c r="D254" s="3">
        <v>9</v>
      </c>
      <c r="E254" s="3">
        <v>21</v>
      </c>
      <c r="F254" s="3">
        <v>45</v>
      </c>
      <c r="G254" s="4">
        <v>54</v>
      </c>
      <c r="H254" s="4">
        <v>52.13</v>
      </c>
      <c r="I254" s="5">
        <v>230935.90000000002</v>
      </c>
      <c r="J254" s="4">
        <v>11.918152720621858</v>
      </c>
      <c r="K254" s="4">
        <v>11.704086214638528</v>
      </c>
      <c r="L254" s="4">
        <v>7.5987126737734556</v>
      </c>
      <c r="M254" s="4">
        <v>7.3362433719131612</v>
      </c>
      <c r="N254" s="4">
        <v>4.3739999999999997</v>
      </c>
      <c r="O254" s="4">
        <v>-4.4978165938864718</v>
      </c>
      <c r="P254" s="4">
        <v>2.5167849606752353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-0.348395738803425</v>
      </c>
      <c r="W254" s="37" t="str">
        <f t="shared" si="80"/>
        <v/>
      </c>
      <c r="X254" s="37">
        <f t="shared" si="81"/>
        <v>-0.39184915068803861</v>
      </c>
      <c r="Y254" t="str">
        <f t="shared" si="89"/>
        <v xml:space="preserve"> </v>
      </c>
      <c r="Z254" s="1">
        <f t="shared" si="82"/>
        <v>88</v>
      </c>
      <c r="AA254" t="str">
        <f t="shared" si="90"/>
        <v xml:space="preserve"> </v>
      </c>
      <c r="AB254" s="1">
        <f t="shared" si="83"/>
        <v>55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2.5167849632452355</v>
      </c>
      <c r="AH254" t="str">
        <f t="shared" si="86"/>
        <v xml:space="preserve"> </v>
      </c>
      <c r="AI254">
        <f t="shared" si="94"/>
        <v>154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34.839573880342499</v>
      </c>
      <c r="AR254">
        <v>39.184915068803861</v>
      </c>
      <c r="AS254">
        <v>3.5871858814502167</v>
      </c>
      <c r="AT254">
        <v>-34.839573880342499</v>
      </c>
      <c r="AU254">
        <v>-39.184915068803861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12</v>
      </c>
      <c r="D255" s="3">
        <v>3</v>
      </c>
      <c r="E255" s="3">
        <v>8</v>
      </c>
      <c r="F255" s="3">
        <v>23</v>
      </c>
      <c r="G255" s="4">
        <v>289</v>
      </c>
      <c r="H255" s="4">
        <v>262.2</v>
      </c>
      <c r="I255" s="5">
        <v>68191.308932400003</v>
      </c>
      <c r="J255" s="4">
        <v>39.210408254822788</v>
      </c>
      <c r="K255" s="4">
        <v>34.568226763348711</v>
      </c>
      <c r="L255" s="4">
        <v>26.476716495881057</v>
      </c>
      <c r="M255" s="4">
        <v>23.754944882599489</v>
      </c>
      <c r="N255" s="4">
        <v>7.585</v>
      </c>
      <c r="O255" s="4">
        <v>12.37037037037037</v>
      </c>
      <c r="P255" s="4">
        <v>0.78299008390541569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>
        <v>-114.37608412159004</v>
      </c>
      <c r="AR255">
        <v>-111.90217758248315</v>
      </c>
      <c r="AS255">
        <v>10.221205186880255</v>
      </c>
      <c r="AT255">
        <v>114.37608412159004</v>
      </c>
      <c r="AU255">
        <v>111.90217758248315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1</v>
      </c>
      <c r="E256" s="3">
        <v>10</v>
      </c>
      <c r="F256" s="3">
        <v>15</v>
      </c>
      <c r="G256" s="4">
        <v>44</v>
      </c>
      <c r="H256" s="4">
        <v>42.28</v>
      </c>
      <c r="I256" s="5">
        <v>16609.121258520001</v>
      </c>
      <c r="J256" s="4">
        <v>9.4883303411131052</v>
      </c>
      <c r="K256" s="4">
        <v>10.843806104129264</v>
      </c>
      <c r="L256" s="4">
        <v>7.1607418343435887</v>
      </c>
      <c r="M256" s="4">
        <v>7.5937450475644921</v>
      </c>
      <c r="N256" s="4">
        <v>4.4560000000000004</v>
      </c>
      <c r="O256" s="4">
        <v>-16.240601503759393</v>
      </c>
      <c r="P256" s="4">
        <v>4.8841059602649004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-0.48124204926386804</v>
      </c>
      <c r="W256" s="37" t="str">
        <f t="shared" si="80"/>
        <v/>
      </c>
      <c r="X256" s="37">
        <f t="shared" si="81"/>
        <v>-0.42690144828213594</v>
      </c>
      <c r="Y256" t="str">
        <f t="shared" si="89"/>
        <v xml:space="preserve"> </v>
      </c>
      <c r="Z256" s="1">
        <f t="shared" si="82"/>
        <v>39</v>
      </c>
      <c r="AA256" t="str">
        <f t="shared" si="90"/>
        <v xml:space="preserve"> </v>
      </c>
      <c r="AB256" s="1">
        <f t="shared" si="83"/>
        <v>41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4.8841059628549006</v>
      </c>
      <c r="AH256" t="str">
        <f t="shared" si="86"/>
        <v xml:space="preserve"> </v>
      </c>
      <c r="AI256">
        <f t="shared" si="94"/>
        <v>26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48.124204926386803</v>
      </c>
      <c r="AR256">
        <v>42.690144828213597</v>
      </c>
      <c r="AS256">
        <v>4.0681173131504211</v>
      </c>
      <c r="AT256">
        <v>-48.124204926386803</v>
      </c>
      <c r="AU256">
        <v>-42.690144828213597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8</v>
      </c>
      <c r="F257" s="3">
        <v>15</v>
      </c>
      <c r="G257" s="4">
        <v>25</v>
      </c>
      <c r="H257" s="4">
        <v>20.8</v>
      </c>
      <c r="I257" s="5">
        <v>8054.2427264000007</v>
      </c>
      <c r="J257" s="4">
        <v>11.249323958896701</v>
      </c>
      <c r="K257" s="4">
        <v>10.596026490066226</v>
      </c>
      <c r="L257" s="4">
        <v>9.2920295176894285</v>
      </c>
      <c r="M257" s="4">
        <v>8.8818380020249759</v>
      </c>
      <c r="N257" s="4">
        <v>1.849</v>
      </c>
      <c r="O257" s="4">
        <v>-0.59139784946237206</v>
      </c>
      <c r="P257" s="4">
        <v>4.8125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0.20192307952307686</v>
      </c>
      <c r="T257" s="37" t="str">
        <f t="shared" si="77"/>
        <v/>
      </c>
      <c r="U257" s="37" t="str">
        <f t="shared" si="78"/>
        <v/>
      </c>
      <c r="V257" s="37">
        <f t="shared" si="79"/>
        <v>-0.38496278752036761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80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53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4.8125000026000002</v>
      </c>
      <c r="AH257" t="str">
        <f t="shared" si="86"/>
        <v xml:space="preserve"> </v>
      </c>
      <c r="AI257">
        <f t="shared" si="94"/>
        <v>27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38.496278752036758</v>
      </c>
      <c r="AR257">
        <v>25.63272378335073</v>
      </c>
      <c r="AS257">
        <v>20.192307692307686</v>
      </c>
      <c r="AT257">
        <v>-38.496278752036758</v>
      </c>
      <c r="AU257">
        <v>-25.63272378335073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6</v>
      </c>
      <c r="D258" s="3">
        <v>0</v>
      </c>
      <c r="E258" s="3">
        <v>6</v>
      </c>
      <c r="F258" s="3">
        <v>12</v>
      </c>
      <c r="G258" s="4">
        <v>181.10000610351562</v>
      </c>
      <c r="H258" s="4">
        <v>136.74</v>
      </c>
      <c r="I258" s="5">
        <v>7274.6140813800002</v>
      </c>
      <c r="J258" s="4">
        <v>28.866371120962636</v>
      </c>
      <c r="K258" s="4">
        <v>23.117497886728657</v>
      </c>
      <c r="L258" s="4">
        <v>15.47400284288285</v>
      </c>
      <c r="M258" s="4">
        <v>12.955954779033917</v>
      </c>
      <c r="N258" s="4">
        <v>4.7370000000000001</v>
      </c>
      <c r="O258" s="4">
        <v>-35.908537410363955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0.32441133874804007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21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-57.821861060357158</v>
      </c>
      <c r="AR258">
        <v>-23.843713733706974</v>
      </c>
      <c r="AS258">
        <v>32.441133613804006</v>
      </c>
      <c r="AT258">
        <v>57.821861060357158</v>
      </c>
      <c r="AU258">
        <v>23.843713733706974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16</v>
      </c>
      <c r="D259" s="3">
        <v>1</v>
      </c>
      <c r="E259" s="3">
        <v>3</v>
      </c>
      <c r="F259" s="3">
        <v>20</v>
      </c>
      <c r="G259" s="4">
        <v>176.5</v>
      </c>
      <c r="H259" s="4">
        <v>143.13999999999999</v>
      </c>
      <c r="I259" s="5">
        <v>28040.338873139997</v>
      </c>
      <c r="J259" s="4">
        <v>22.778485041374918</v>
      </c>
      <c r="K259" s="4">
        <v>19.972094321194362</v>
      </c>
      <c r="L259" s="4">
        <v>16.490567028476395</v>
      </c>
      <c r="M259" s="4">
        <v>15.007777552219586</v>
      </c>
      <c r="N259" s="4">
        <v>6.2839999999999998</v>
      </c>
      <c r="O259" s="4">
        <v>13.225225225225227</v>
      </c>
      <c r="P259" s="4" t="s">
        <v>137</v>
      </c>
      <c r="Q259" s="36">
        <f t="shared" si="74"/>
        <v>80.000000002619998</v>
      </c>
      <c r="R259" t="str">
        <f t="shared" si="75"/>
        <v xml:space="preserve"> </v>
      </c>
      <c r="S259" s="37">
        <f t="shared" si="76"/>
        <v>0.23305854670271642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44</v>
      </c>
      <c r="AD259" s="1" t="str">
        <f t="shared" si="84"/>
        <v xml:space="preserve"> </v>
      </c>
      <c r="AE259">
        <f t="shared" si="92"/>
        <v>39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-24.537403274589799</v>
      </c>
      <c r="AR259">
        <v>-31.979623056645391</v>
      </c>
      <c r="AS259">
        <v>23.305854408271642</v>
      </c>
      <c r="AT259">
        <v>24.537403274589799</v>
      </c>
      <c r="AU259">
        <v>31.979623056645391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0</v>
      </c>
      <c r="E260" s="3">
        <v>9</v>
      </c>
      <c r="F260" s="3">
        <v>22</v>
      </c>
      <c r="G260" s="4">
        <v>134</v>
      </c>
      <c r="H260" s="4">
        <v>117.96</v>
      </c>
      <c r="I260" s="5">
        <v>28496.386470360001</v>
      </c>
      <c r="J260" s="4">
        <v>18.480338398872004</v>
      </c>
      <c r="K260" s="4">
        <v>16.865885044323704</v>
      </c>
      <c r="L260" s="4">
        <v>12.907146514642044</v>
      </c>
      <c r="M260" s="4">
        <v>11.993453839260093</v>
      </c>
      <c r="N260" s="4">
        <v>6.383</v>
      </c>
      <c r="O260" s="4">
        <v>13.778966131907303</v>
      </c>
      <c r="P260" s="4">
        <v>1.9964394710071212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-1.038034428135548</v>
      </c>
      <c r="AR260">
        <v>-3.3002885102574986</v>
      </c>
      <c r="AS260">
        <v>13.597829772804349</v>
      </c>
      <c r="AT260">
        <v>1.038034428135548</v>
      </c>
      <c r="AU260">
        <v>3.3002885102574986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5</v>
      </c>
      <c r="F261" s="3">
        <v>12</v>
      </c>
      <c r="G261" s="4">
        <v>34</v>
      </c>
      <c r="H261" s="4">
        <v>33.94</v>
      </c>
      <c r="I261" s="5">
        <v>9744.4051653399983</v>
      </c>
      <c r="J261" s="4">
        <v>28.909710391822827</v>
      </c>
      <c r="K261" s="4">
        <v>25.751138088012137</v>
      </c>
      <c r="L261" s="4">
        <v>13.890813054455718</v>
      </c>
      <c r="M261" s="4">
        <v>12.975987656848428</v>
      </c>
      <c r="N261" s="4">
        <v>1.1739999999999999</v>
      </c>
      <c r="O261" s="4">
        <v>6.7272727272727124</v>
      </c>
      <c r="P261" s="4">
        <v>7.4985268120212147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7.498526814661215</v>
      </c>
      <c r="AH261" t="str">
        <f t="shared" si="86"/>
        <v xml:space="preserve"> </v>
      </c>
      <c r="AI261">
        <f t="shared" si="94"/>
        <v>7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-58.058810982309339</v>
      </c>
      <c r="AR261">
        <v>-11.172906772192315</v>
      </c>
      <c r="AS261">
        <v>0.1767825574543469</v>
      </c>
      <c r="AT261">
        <v>58.058810982309339</v>
      </c>
      <c r="AU261">
        <v>11.172906772192315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14</v>
      </c>
      <c r="D262" s="3">
        <v>1</v>
      </c>
      <c r="E262" s="3">
        <v>4</v>
      </c>
      <c r="F262" s="3">
        <v>19</v>
      </c>
      <c r="G262" s="4">
        <v>615</v>
      </c>
      <c r="H262" s="4">
        <v>562.70000000000005</v>
      </c>
      <c r="I262" s="5">
        <v>65033.211263500001</v>
      </c>
      <c r="J262" s="4" t="s">
        <v>1238</v>
      </c>
      <c r="K262" s="4" t="s">
        <v>1238</v>
      </c>
      <c r="L262" s="4">
        <v>35.444256228544475</v>
      </c>
      <c r="M262" s="4">
        <v>32.048910034521882</v>
      </c>
      <c r="N262" s="4">
        <v>12.561</v>
      </c>
      <c r="O262" s="4">
        <v>14.294813466787987</v>
      </c>
      <c r="P262" s="4">
        <v>0</v>
      </c>
      <c r="Q262" s="36">
        <f t="shared" si="74"/>
        <v>73.684210528965792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59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-183.67245155903288</v>
      </c>
      <c r="AS262">
        <v>9.2944730762395409</v>
      </c>
      <c r="AT262" t="e">
        <v>#VALUE!</v>
      </c>
      <c r="AU262">
        <v>183.67245155903288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5</v>
      </c>
      <c r="D263" s="3">
        <v>0</v>
      </c>
      <c r="E263" s="3">
        <v>4</v>
      </c>
      <c r="F263" s="3">
        <v>9</v>
      </c>
      <c r="G263" s="4">
        <v>152.5</v>
      </c>
      <c r="H263" s="4">
        <v>145.07</v>
      </c>
      <c r="I263" s="5">
        <v>13076.205054699998</v>
      </c>
      <c r="J263" s="4" t="s">
        <v>1238</v>
      </c>
      <c r="K263" s="4">
        <v>36.051192842942342</v>
      </c>
      <c r="L263" s="4">
        <v>23.35716628643965</v>
      </c>
      <c r="M263" s="4">
        <v>20.878436069742335</v>
      </c>
      <c r="N263" s="4">
        <v>3.536</v>
      </c>
      <c r="O263" s="4">
        <v>-6.7018469656992083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-86.935355032513172</v>
      </c>
      <c r="AS263">
        <v>5.1216654029089481</v>
      </c>
      <c r="AT263" t="e">
        <v>#VALUE!</v>
      </c>
      <c r="AU263">
        <v>86.935355032513172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144</v>
      </c>
      <c r="H264" s="4">
        <v>159.49</v>
      </c>
      <c r="I264" s="5">
        <v>51591.531738400001</v>
      </c>
      <c r="J264" s="4">
        <v>20.935941191913887</v>
      </c>
      <c r="K264" s="4">
        <v>19.778025793650794</v>
      </c>
      <c r="L264" s="4">
        <v>14.799778175313058</v>
      </c>
      <c r="M264" s="4">
        <v>14.315640269911031</v>
      </c>
      <c r="N264" s="4">
        <v>7.6180000000000003</v>
      </c>
      <c r="O264" s="4">
        <v>0.19729054320663644</v>
      </c>
      <c r="P264" s="4">
        <v>2.5901310426986019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2.5901310453686022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146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-14.463615399116891</v>
      </c>
      <c r="AR264">
        <v>-18.447664141980201</v>
      </c>
      <c r="AS264">
        <v>-9.7122076619223776</v>
      </c>
      <c r="AT264">
        <v>14.463615399116891</v>
      </c>
      <c r="AU264">
        <v>18.447664141980201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3</v>
      </c>
      <c r="D265" s="3">
        <v>1</v>
      </c>
      <c r="E265" s="3">
        <v>15</v>
      </c>
      <c r="F265" s="3">
        <v>19</v>
      </c>
      <c r="G265" s="4">
        <v>17.5</v>
      </c>
      <c r="H265" s="4">
        <v>16.149999999999999</v>
      </c>
      <c r="I265" s="5">
        <v>7587.1712750499992</v>
      </c>
      <c r="J265" s="4">
        <v>6.7095970087245531</v>
      </c>
      <c r="K265" s="4">
        <v>6.2987519500780023</v>
      </c>
      <c r="L265" s="4">
        <v>8.3541552723059098</v>
      </c>
      <c r="M265" s="4">
        <v>7.0742594343348513</v>
      </c>
      <c r="N265" s="4">
        <v>2.407</v>
      </c>
      <c r="O265" s="4">
        <v>-0.94650205761317407</v>
      </c>
      <c r="P265" s="4">
        <v>7.9938080495356036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-0.63316445893230733</v>
      </c>
      <c r="W265" s="37" t="str">
        <f t="shared" si="104"/>
        <v/>
      </c>
      <c r="X265" s="37">
        <f t="shared" si="105"/>
        <v>-0.33138850720435742</v>
      </c>
      <c r="Y265" t="str">
        <f t="shared" si="89"/>
        <v xml:space="preserve"> </v>
      </c>
      <c r="Z265" s="1">
        <f t="shared" si="106"/>
        <v>11</v>
      </c>
      <c r="AA265" t="str">
        <f t="shared" si="90"/>
        <v xml:space="preserve"> </v>
      </c>
      <c r="AB265" s="1">
        <f t="shared" si="107"/>
        <v>75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7.9938080522156039</v>
      </c>
      <c r="AH265" t="str">
        <f t="shared" si="110"/>
        <v xml:space="preserve"> </v>
      </c>
      <c r="AI265">
        <f t="shared" si="94"/>
        <v>4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63.316445893230735</v>
      </c>
      <c r="AR265">
        <v>33.138850720435741</v>
      </c>
      <c r="AS265">
        <v>8.3591331269349922</v>
      </c>
      <c r="AT265">
        <v>-63.316445893230735</v>
      </c>
      <c r="AU265">
        <v>-33.138850720435741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5</v>
      </c>
      <c r="D266" s="3">
        <v>2</v>
      </c>
      <c r="E266" s="3">
        <v>16</v>
      </c>
      <c r="F266" s="3">
        <v>23</v>
      </c>
      <c r="G266" s="4">
        <v>114</v>
      </c>
      <c r="H266" s="4">
        <v>115.38</v>
      </c>
      <c r="I266" s="5">
        <v>12318.9085701</v>
      </c>
      <c r="J266" s="4">
        <v>21.466046511627905</v>
      </c>
      <c r="K266" s="4">
        <v>19.375314861460957</v>
      </c>
      <c r="L266" s="4">
        <v>10.323584320029772</v>
      </c>
      <c r="M266" s="4">
        <v>9.6774161032803772</v>
      </c>
      <c r="N266" s="4">
        <v>5.375</v>
      </c>
      <c r="O266" s="4">
        <v>-0.3152818991097987</v>
      </c>
      <c r="P266" s="4">
        <v>0.9559715721962212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-17.361873990911512</v>
      </c>
      <c r="AR266">
        <v>17.376839450201174</v>
      </c>
      <c r="AS266">
        <v>-1.1960478419136722</v>
      </c>
      <c r="AT266">
        <v>17.361873990911512</v>
      </c>
      <c r="AU266">
        <v>-17.376839450201174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5</v>
      </c>
      <c r="D267" s="3">
        <v>1</v>
      </c>
      <c r="E267" s="3">
        <v>13</v>
      </c>
      <c r="F267" s="3">
        <v>19</v>
      </c>
      <c r="G267" s="4">
        <v>44</v>
      </c>
      <c r="H267" s="4">
        <v>42.39</v>
      </c>
      <c r="I267" s="5">
        <v>33730.001247959997</v>
      </c>
      <c r="J267" s="4">
        <v>21.760780287474333</v>
      </c>
      <c r="K267" s="4">
        <v>16.423866718326231</v>
      </c>
      <c r="L267" s="4">
        <v>10.945506517251044</v>
      </c>
      <c r="M267" s="4">
        <v>10.079007346270915</v>
      </c>
      <c r="N267" s="4">
        <v>1.948</v>
      </c>
      <c r="O267" s="4">
        <v>-31.166077738515906</v>
      </c>
      <c r="P267" s="4">
        <v>2.6822363765038926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2.6822363792038924</v>
      </c>
      <c r="AH267" t="str">
        <f t="shared" si="110"/>
        <v xml:space="preserve"> </v>
      </c>
      <c r="AI267">
        <f t="shared" si="94"/>
        <v>135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-18.973279623663529</v>
      </c>
      <c r="AR267">
        <v>12.399384337949183</v>
      </c>
      <c r="AS267">
        <v>3.7980655815050612</v>
      </c>
      <c r="AT267">
        <v>18.973279623663529</v>
      </c>
      <c r="AU267">
        <v>-12.399384337949183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97</v>
      </c>
      <c r="H268" s="4">
        <v>93.11</v>
      </c>
      <c r="I268" s="5">
        <v>12616.229301429999</v>
      </c>
      <c r="J268" s="4">
        <v>19.048690671031096</v>
      </c>
      <c r="K268" s="4">
        <v>16.617883276815991</v>
      </c>
      <c r="L268" s="4">
        <v>13.093490123554425</v>
      </c>
      <c r="M268" s="4">
        <v>11.838330780294759</v>
      </c>
      <c r="N268" s="4">
        <v>4.8879999999999999</v>
      </c>
      <c r="O268" s="4">
        <v>9.3512304250559328</v>
      </c>
      <c r="P268" s="4">
        <v>0.7217269895822146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15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>
        <v>-4.1454015770631125</v>
      </c>
      <c r="AR268">
        <v>-4.7916598633954477</v>
      </c>
      <c r="AS268">
        <v>4.1778541510041789</v>
      </c>
      <c r="AT268">
        <v>4.1454015770631125</v>
      </c>
      <c r="AU268">
        <v>4.7916598633954477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26.910675048828125</v>
      </c>
      <c r="H269" s="4">
        <v>18.75</v>
      </c>
      <c r="I269" s="5">
        <v>5622.5893500000002</v>
      </c>
      <c r="J269" s="4">
        <v>10.56338028169014</v>
      </c>
      <c r="K269" s="4">
        <v>13.297872340425533</v>
      </c>
      <c r="L269" s="4" t="s">
        <v>1238</v>
      </c>
      <c r="M269" s="4" t="s">
        <v>1238</v>
      </c>
      <c r="N269" s="4">
        <v>1.7750000000000001</v>
      </c>
      <c r="O269" s="4">
        <v>-38.793103448275858</v>
      </c>
      <c r="P269" s="4">
        <v>2.6666666666666665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0.43523600532416662</v>
      </c>
      <c r="T269" s="37" t="str">
        <f t="shared" si="101"/>
        <v/>
      </c>
      <c r="U269" s="37" t="str">
        <f t="shared" si="102"/>
        <v/>
      </c>
      <c r="V269" s="37">
        <f t="shared" si="103"/>
        <v>-0.4224655644595543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59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10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2.6666666693866663</v>
      </c>
      <c r="AH269" t="str">
        <f t="shared" si="110"/>
        <v xml:space="preserve"> </v>
      </c>
      <c r="AI269">
        <f t="shared" si="94"/>
        <v>137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42.246556445955427</v>
      </c>
      <c r="AR269" t="e">
        <v>#VALUE!</v>
      </c>
      <c r="AS269">
        <v>43.523600260416664</v>
      </c>
      <c r="AT269">
        <v>-42.246556445955427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1</v>
      </c>
      <c r="E270" s="3">
        <v>10</v>
      </c>
      <c r="F270" s="3">
        <v>13</v>
      </c>
      <c r="G270" s="4">
        <v>146.5</v>
      </c>
      <c r="H270" s="4">
        <v>141.72999999999999</v>
      </c>
      <c r="I270" s="5">
        <v>10906.132854179999</v>
      </c>
      <c r="J270" s="4" t="s">
        <v>1238</v>
      </c>
      <c r="K270" s="4">
        <v>38.947513053036545</v>
      </c>
      <c r="L270" s="4">
        <v>21.06674135411593</v>
      </c>
      <c r="M270" s="4">
        <v>20.155887660221762</v>
      </c>
      <c r="N270" s="4">
        <v>3.6390000000000002</v>
      </c>
      <c r="O270" s="4">
        <v>8.6917562724014452</v>
      </c>
      <c r="P270" s="4">
        <v>1.1204402737599664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-68.604304396981661</v>
      </c>
      <c r="AS270">
        <v>3.3655542228180346</v>
      </c>
      <c r="AT270" t="e">
        <v>#VALUE!</v>
      </c>
      <c r="AU270">
        <v>68.604304396981661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12</v>
      </c>
      <c r="D271" s="3">
        <v>0</v>
      </c>
      <c r="E271" s="3">
        <v>11</v>
      </c>
      <c r="F271" s="3">
        <v>23</v>
      </c>
      <c r="G271" s="4">
        <v>150</v>
      </c>
      <c r="H271" s="4">
        <v>128.02000000000001</v>
      </c>
      <c r="I271" s="5">
        <v>337865.97076654003</v>
      </c>
      <c r="J271" s="4">
        <v>14.760751758330452</v>
      </c>
      <c r="K271" s="4">
        <v>14.028051720359414</v>
      </c>
      <c r="L271" s="4">
        <v>11.946307516336553</v>
      </c>
      <c r="M271" s="4">
        <v>10.923046535665513</v>
      </c>
      <c r="N271" s="4">
        <v>8.673</v>
      </c>
      <c r="O271" s="4">
        <v>6.0268948655256764</v>
      </c>
      <c r="P271" s="4">
        <v>3.1221684111857519</v>
      </c>
      <c r="Q271" s="36" t="str">
        <f t="shared" si="98"/>
        <v xml:space="preserve"> </v>
      </c>
      <c r="R271" t="str">
        <f t="shared" si="99"/>
        <v xml:space="preserve"> </v>
      </c>
      <c r="S271" s="37">
        <f t="shared" si="100"/>
        <v>0.17169192587700977</v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>
        <f t="shared" si="91"/>
        <v>74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3.1221684139257517</v>
      </c>
      <c r="AH271" t="str">
        <f t="shared" si="110"/>
        <v xml:space="preserve"> </v>
      </c>
      <c r="AI271">
        <f t="shared" si="94"/>
        <v>96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19.298158282946488</v>
      </c>
      <c r="AR271">
        <v>4.3896331640853052</v>
      </c>
      <c r="AS271">
        <v>17.169192313700975</v>
      </c>
      <c r="AT271">
        <v>-19.298158282946488</v>
      </c>
      <c r="AU271">
        <v>-4.3896331640853052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15</v>
      </c>
      <c r="F272" s="3">
        <v>25</v>
      </c>
      <c r="G272" s="4">
        <v>27</v>
      </c>
      <c r="H272" s="4">
        <v>24.25</v>
      </c>
      <c r="I272" s="5">
        <v>8386.0304582500012</v>
      </c>
      <c r="J272" s="4">
        <v>14.340626848018923</v>
      </c>
      <c r="K272" s="4">
        <v>12.683054393305438</v>
      </c>
      <c r="L272" s="4">
        <v>8.1858102820132235</v>
      </c>
      <c r="M272" s="4">
        <v>7.570827405466118</v>
      </c>
      <c r="N272" s="4">
        <v>1.6910000000000001</v>
      </c>
      <c r="O272" s="4">
        <v>-10.053191489361705</v>
      </c>
      <c r="P272" s="4">
        <v>3.1628865979381446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-0.34486173000132758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70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3.1628866006881444</v>
      </c>
      <c r="AH272" t="str">
        <f t="shared" si="110"/>
        <v xml:space="preserve"> </v>
      </c>
      <c r="AI272">
        <f t="shared" si="94"/>
        <v>89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21.595118124047907</v>
      </c>
      <c r="AR272">
        <v>34.486173000132759</v>
      </c>
      <c r="AS272">
        <v>11.340206185567014</v>
      </c>
      <c r="AT272">
        <v>-21.595118124047907</v>
      </c>
      <c r="AU272">
        <v>-34.486173000132759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12</v>
      </c>
      <c r="D273" s="3">
        <v>1</v>
      </c>
      <c r="E273" s="3">
        <v>16</v>
      </c>
      <c r="F273" s="3">
        <v>29</v>
      </c>
      <c r="G273" s="4">
        <v>125</v>
      </c>
      <c r="H273" s="4">
        <v>123.55</v>
      </c>
      <c r="I273" s="5">
        <v>395049.27039094997</v>
      </c>
      <c r="J273" s="4">
        <v>12.031356509884116</v>
      </c>
      <c r="K273" s="4">
        <v>11.75547098001903</v>
      </c>
      <c r="L273" s="4" t="s">
        <v>1238</v>
      </c>
      <c r="M273" s="4" t="s">
        <v>1238</v>
      </c>
      <c r="N273" s="4">
        <v>10.269</v>
      </c>
      <c r="O273" s="4">
        <v>14.100000000000001</v>
      </c>
      <c r="P273" s="4">
        <v>3.0036422501011737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-0.34220651861167051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91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3.0036422528611735</v>
      </c>
      <c r="AH273" t="str">
        <f t="shared" si="110"/>
        <v xml:space="preserve"> </v>
      </c>
      <c r="AI273">
        <f t="shared" si="94"/>
        <v>113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34.220651861167049</v>
      </c>
      <c r="AR273" t="e">
        <v>#VALUE!</v>
      </c>
      <c r="AS273">
        <v>1.1736139214892694</v>
      </c>
      <c r="AT273">
        <v>-34.220651861167049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3</v>
      </c>
      <c r="D274" s="3">
        <v>3</v>
      </c>
      <c r="E274" s="3">
        <v>14</v>
      </c>
      <c r="F274" s="3">
        <v>20</v>
      </c>
      <c r="G274" s="4">
        <v>32</v>
      </c>
      <c r="H274" s="4">
        <v>35.71</v>
      </c>
      <c r="I274" s="5">
        <v>5532.0079365200008</v>
      </c>
      <c r="J274" s="4">
        <v>10.053490990990991</v>
      </c>
      <c r="K274" s="4">
        <v>10.873934226552983</v>
      </c>
      <c r="L274" s="4">
        <v>5.824918090062833</v>
      </c>
      <c r="M274" s="4">
        <v>6.3861776691116541</v>
      </c>
      <c r="N274" s="4">
        <v>3.2840000000000003</v>
      </c>
      <c r="O274" s="4">
        <v>-12.215985030740439</v>
      </c>
      <c r="P274" s="4">
        <v>4.2565107812937555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-0.45034287416906849</v>
      </c>
      <c r="W274" s="37" t="str">
        <f t="shared" si="104"/>
        <v/>
      </c>
      <c r="X274" s="37">
        <f t="shared" si="105"/>
        <v>-0.53381197108941614</v>
      </c>
      <c r="Y274" t="str">
        <f t="shared" si="89"/>
        <v xml:space="preserve"> </v>
      </c>
      <c r="Z274" s="1">
        <f t="shared" si="106"/>
        <v>50</v>
      </c>
      <c r="AA274" t="str">
        <f t="shared" si="90"/>
        <v xml:space="preserve"> </v>
      </c>
      <c r="AB274" s="1">
        <f t="shared" si="107"/>
        <v>19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4.2565107840637557</v>
      </c>
      <c r="AH274" t="str">
        <f t="shared" si="110"/>
        <v xml:space="preserve"> </v>
      </c>
      <c r="AI274">
        <f t="shared" si="94"/>
        <v>41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45.034287416906849</v>
      </c>
      <c r="AR274">
        <v>53.381197108941613</v>
      </c>
      <c r="AS274">
        <v>-10.38924670960516</v>
      </c>
      <c r="AT274">
        <v>-45.034287416906849</v>
      </c>
      <c r="AU274">
        <v>-53.381197108941613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6</v>
      </c>
      <c r="D275" s="3">
        <v>4</v>
      </c>
      <c r="E275" s="3">
        <v>10</v>
      </c>
      <c r="F275" s="3">
        <v>20</v>
      </c>
      <c r="G275" s="4">
        <v>65</v>
      </c>
      <c r="H275" s="4">
        <v>62.5</v>
      </c>
      <c r="I275" s="5">
        <v>21289.49525</v>
      </c>
      <c r="J275" s="4">
        <v>16.280281323261267</v>
      </c>
      <c r="K275" s="4">
        <v>15.504837509302904</v>
      </c>
      <c r="L275" s="4">
        <v>13.860828808864266</v>
      </c>
      <c r="M275" s="4">
        <v>13.56669386643137</v>
      </c>
      <c r="N275" s="4">
        <v>3.839</v>
      </c>
      <c r="O275" s="4">
        <v>-11.339491916859124</v>
      </c>
      <c r="P275" s="4">
        <v>3.8064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3.8064000027799998</v>
      </c>
      <c r="AH275" t="str">
        <f t="shared" si="110"/>
        <v xml:space="preserve"> </v>
      </c>
      <c r="AI275">
        <f t="shared" si="94"/>
        <v>57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10.990394800356762</v>
      </c>
      <c r="AR275">
        <v>-10.932932644925231</v>
      </c>
      <c r="AS275">
        <v>4.0000000000000036</v>
      </c>
      <c r="AT275">
        <v>-10.990394800356762</v>
      </c>
      <c r="AU275">
        <v>10.932932644925231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16</v>
      </c>
      <c r="D276" s="3">
        <v>1</v>
      </c>
      <c r="E276" s="3">
        <v>8</v>
      </c>
      <c r="F276" s="3">
        <v>25</v>
      </c>
      <c r="G276" s="4">
        <v>20</v>
      </c>
      <c r="H276" s="4">
        <v>18.13</v>
      </c>
      <c r="I276" s="5">
        <v>17922.193940000001</v>
      </c>
      <c r="J276" s="4">
        <v>10.271954674220963</v>
      </c>
      <c r="K276" s="4">
        <v>9.6384901648059529</v>
      </c>
      <c r="L276" s="4" t="s">
        <v>1238</v>
      </c>
      <c r="M276" s="4" t="s">
        <v>1238</v>
      </c>
      <c r="N276" s="4">
        <v>1.7650000000000001</v>
      </c>
      <c r="O276" s="4">
        <v>2.0231213872832452</v>
      </c>
      <c r="P276" s="4">
        <v>4.3188086045228902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-0.43839875243759929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54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4.3188086073128904</v>
      </c>
      <c r="AH276" t="str">
        <f t="shared" si="110"/>
        <v xml:space="preserve"> </v>
      </c>
      <c r="AI276">
        <f t="shared" si="94"/>
        <v>36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43.839875243759927</v>
      </c>
      <c r="AR276" t="e">
        <v>#VALUE!</v>
      </c>
      <c r="AS276">
        <v>10.314396028681738</v>
      </c>
      <c r="AT276">
        <v>-43.839875243759927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2</v>
      </c>
      <c r="F277" s="3">
        <v>13</v>
      </c>
      <c r="G277" s="4">
        <v>110</v>
      </c>
      <c r="H277" s="4">
        <v>102.97</v>
      </c>
      <c r="I277" s="5">
        <v>19314.901820409999</v>
      </c>
      <c r="J277" s="4">
        <v>22.49235474006116</v>
      </c>
      <c r="K277" s="4">
        <v>21.096086867445194</v>
      </c>
      <c r="L277" s="4">
        <v>17.739394375703039</v>
      </c>
      <c r="M277" s="4">
        <v>16.376242575285566</v>
      </c>
      <c r="N277" s="4">
        <v>4.5780000000000003</v>
      </c>
      <c r="O277" s="4">
        <v>41.296296296296298</v>
      </c>
      <c r="P277" s="4">
        <v>0</v>
      </c>
      <c r="Q277" s="36">
        <f t="shared" si="98"/>
        <v>76.923076925876913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>
        <f t="shared" si="92"/>
        <v>50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-22.973035641752681</v>
      </c>
      <c r="AR277">
        <v>-41.974413549003067</v>
      </c>
      <c r="AS277">
        <v>6.8272312323977902</v>
      </c>
      <c r="AT277">
        <v>22.973035641752681</v>
      </c>
      <c r="AU277">
        <v>41.974413549003067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4</v>
      </c>
      <c r="E278" s="3">
        <v>14</v>
      </c>
      <c r="F278" s="3">
        <v>20</v>
      </c>
      <c r="G278" s="4">
        <v>30</v>
      </c>
      <c r="H278" s="4">
        <v>27.81</v>
      </c>
      <c r="I278" s="5">
        <v>33927.961529249995</v>
      </c>
      <c r="J278" s="4">
        <v>10.606407322654462</v>
      </c>
      <c r="K278" s="4">
        <v>10.745749613601236</v>
      </c>
      <c r="L278" s="4">
        <v>10.790824133070881</v>
      </c>
      <c r="M278" s="4">
        <v>10.892041159198124</v>
      </c>
      <c r="N278" s="4">
        <v>2.6219999999999999</v>
      </c>
      <c r="O278" s="4">
        <v>-25.722379603399443</v>
      </c>
      <c r="P278" s="4">
        <v>5.7713052858683929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-0.42011313586627741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60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5.7713052886783931</v>
      </c>
      <c r="AH278" t="str">
        <f t="shared" si="110"/>
        <v xml:space="preserve"> </v>
      </c>
      <c r="AI278">
        <f t="shared" si="94"/>
        <v>16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42.011313586627743</v>
      </c>
      <c r="AR278">
        <v>13.637360128735999</v>
      </c>
      <c r="AS278">
        <v>7.8748651564185534</v>
      </c>
      <c r="AT278">
        <v>-42.011313586627743</v>
      </c>
      <c r="AU278">
        <v>-13.637360128735999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5</v>
      </c>
      <c r="D279" s="3">
        <v>4</v>
      </c>
      <c r="E279" s="3">
        <v>14</v>
      </c>
      <c r="F279" s="3">
        <v>23</v>
      </c>
      <c r="G279" s="4">
        <v>19</v>
      </c>
      <c r="H279" s="4">
        <v>21.23</v>
      </c>
      <c r="I279" s="5">
        <v>8963.677822220001</v>
      </c>
      <c r="J279" s="4">
        <v>29.162087912087912</v>
      </c>
      <c r="K279" s="4">
        <v>29.042407660738714</v>
      </c>
      <c r="L279" s="4">
        <v>18.46421660825677</v>
      </c>
      <c r="M279" s="4">
        <v>18.062780986762938</v>
      </c>
      <c r="N279" s="4">
        <v>0.72799999999999998</v>
      </c>
      <c r="O279" s="4">
        <v>-15.250291036088475</v>
      </c>
      <c r="P279" s="4">
        <v>5.3509185115402733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5.3509185143602735</v>
      </c>
      <c r="AH279" t="str">
        <f t="shared" si="110"/>
        <v xml:space="preserve"> </v>
      </c>
      <c r="AI279">
        <f t="shared" si="94"/>
        <v>19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-59.438641158091585</v>
      </c>
      <c r="AR279">
        <v>-47.775412682042329</v>
      </c>
      <c r="AS279">
        <v>-10.504003768252479</v>
      </c>
      <c r="AT279">
        <v>59.438641158091585</v>
      </c>
      <c r="AU279">
        <v>47.775412682042329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11</v>
      </c>
      <c r="D280" s="3">
        <v>0</v>
      </c>
      <c r="E280" s="3">
        <v>6</v>
      </c>
      <c r="F280" s="3">
        <v>17</v>
      </c>
      <c r="G280" s="4">
        <v>165</v>
      </c>
      <c r="H280" s="4">
        <v>164</v>
      </c>
      <c r="I280" s="5">
        <v>25987.899856</v>
      </c>
      <c r="J280" s="4">
        <v>19.659554063773673</v>
      </c>
      <c r="K280" s="4">
        <v>17.319674728059987</v>
      </c>
      <c r="L280" s="4">
        <v>16.248375777490903</v>
      </c>
      <c r="M280" s="4">
        <v>13.225829131375717</v>
      </c>
      <c r="N280" s="4">
        <v>9.4689999999999994</v>
      </c>
      <c r="O280" s="4">
        <v>11.926713947990526</v>
      </c>
      <c r="P280" s="4">
        <v>2.0164634146341465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2.0164634174641463</v>
      </c>
      <c r="AH280" t="str">
        <f t="shared" si="110"/>
        <v xml:space="preserve"> </v>
      </c>
      <c r="AI280">
        <f t="shared" si="94"/>
        <v>191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-7.4851908804115519</v>
      </c>
      <c r="AR280">
        <v>-30.041284007570489</v>
      </c>
      <c r="AS280">
        <v>0.60975609756097615</v>
      </c>
      <c r="AT280">
        <v>7.4851908804115519</v>
      </c>
      <c r="AU280">
        <v>30.041284007570489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4</v>
      </c>
      <c r="E281" s="3">
        <v>9</v>
      </c>
      <c r="F281" s="3">
        <v>19</v>
      </c>
      <c r="G281" s="4">
        <v>141</v>
      </c>
      <c r="H281" s="4">
        <v>139.19</v>
      </c>
      <c r="I281" s="5">
        <v>47900.327838869998</v>
      </c>
      <c r="J281" s="4">
        <v>20.424064563462949</v>
      </c>
      <c r="K281" s="4">
        <v>19.369607570275537</v>
      </c>
      <c r="L281" s="4">
        <v>13.354034097366112</v>
      </c>
      <c r="M281" s="4">
        <v>12.929617719131068</v>
      </c>
      <c r="N281" s="4">
        <v>6.8150000000000004</v>
      </c>
      <c r="O281" s="4">
        <v>3.1013615733736772</v>
      </c>
      <c r="P281" s="4">
        <v>3.0576909260722753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3.0576909289122751</v>
      </c>
      <c r="AH281" t="str">
        <f t="shared" si="110"/>
        <v xml:space="preserve"> </v>
      </c>
      <c r="AI281">
        <f t="shared" si="94"/>
        <v>102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-11.665019004824639</v>
      </c>
      <c r="AR281">
        <v>-6.8768820024502908</v>
      </c>
      <c r="AS281">
        <v>1.3003807744809359</v>
      </c>
      <c r="AT281">
        <v>11.665019004824639</v>
      </c>
      <c r="AU281">
        <v>6.8768820024502908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13</v>
      </c>
      <c r="D282" s="3">
        <v>0</v>
      </c>
      <c r="E282" s="3">
        <v>13</v>
      </c>
      <c r="F282" s="3">
        <v>26</v>
      </c>
      <c r="G282" s="4">
        <v>22</v>
      </c>
      <c r="H282" s="4">
        <v>20.16</v>
      </c>
      <c r="I282" s="5">
        <v>45661.703209920001</v>
      </c>
      <c r="J282" s="4">
        <v>20.59244126659857</v>
      </c>
      <c r="K282" s="4">
        <v>19.273422562141491</v>
      </c>
      <c r="L282" s="4">
        <v>10.936878152938183</v>
      </c>
      <c r="M282" s="4">
        <v>10.730573129687674</v>
      </c>
      <c r="N282" s="4">
        <v>0.97899999999999998</v>
      </c>
      <c r="O282" s="4">
        <v>9.9999999999999964</v>
      </c>
      <c r="P282" s="4">
        <v>6.1706349206349209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6.1706349234849212</v>
      </c>
      <c r="AH282" t="str">
        <f t="shared" si="110"/>
        <v xml:space="preserve"> </v>
      </c>
      <c r="AI282">
        <f t="shared" si="94"/>
        <v>12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-12.585589329951974</v>
      </c>
      <c r="AR282">
        <v>12.468440075549969</v>
      </c>
      <c r="AS282">
        <v>9.1269841269841159</v>
      </c>
      <c r="AT282">
        <v>12.585589329951974</v>
      </c>
      <c r="AU282">
        <v>-12.468440075549969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97</v>
      </c>
      <c r="H283" s="4">
        <v>96.02</v>
      </c>
      <c r="I283" s="5">
        <v>15788.573401</v>
      </c>
      <c r="J283" s="4">
        <v>20.477713798251227</v>
      </c>
      <c r="K283" s="4">
        <v>18.059055858566861</v>
      </c>
      <c r="L283" s="4">
        <v>13.193478068884309</v>
      </c>
      <c r="M283" s="4">
        <v>12.443463594086207</v>
      </c>
      <c r="N283" s="4">
        <v>5.3170000000000002</v>
      </c>
      <c r="O283" s="4">
        <v>11.002087682672236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-11.958336860514551</v>
      </c>
      <c r="AR283">
        <v>-5.5918974363096341</v>
      </c>
      <c r="AS283">
        <v>1.0206207040200033</v>
      </c>
      <c r="AT283">
        <v>11.958336860514551</v>
      </c>
      <c r="AU283">
        <v>5.5918974363096341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14</v>
      </c>
      <c r="D284" s="3">
        <v>0</v>
      </c>
      <c r="E284" s="3">
        <v>15</v>
      </c>
      <c r="F284" s="3">
        <v>29</v>
      </c>
      <c r="G284" s="4">
        <v>59</v>
      </c>
      <c r="H284" s="4">
        <v>54.23</v>
      </c>
      <c r="I284" s="5">
        <v>231888.96790850998</v>
      </c>
      <c r="J284" s="4">
        <v>25.774714828897334</v>
      </c>
      <c r="K284" s="4">
        <v>24.006197432492254</v>
      </c>
      <c r="L284" s="4">
        <v>22.360310386927402</v>
      </c>
      <c r="M284" s="4">
        <v>20.765413026336539</v>
      </c>
      <c r="N284" s="4">
        <v>2.1040000000000001</v>
      </c>
      <c r="O284" s="4">
        <v>1.1538461538461549</v>
      </c>
      <c r="P284" s="4">
        <v>3.1182002581596904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3.1182002610296902</v>
      </c>
      <c r="AH284" t="str">
        <f t="shared" si="110"/>
        <v xml:space="preserve"> </v>
      </c>
      <c r="AI284">
        <f t="shared" si="94"/>
        <v>97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-40.918768263272739</v>
      </c>
      <c r="AR284">
        <v>-78.957177833861977</v>
      </c>
      <c r="AS284">
        <v>8.7958694449566721</v>
      </c>
      <c r="AT284">
        <v>40.918768263272739</v>
      </c>
      <c r="AU284">
        <v>78.957177833861977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2</v>
      </c>
      <c r="E285" s="3">
        <v>13</v>
      </c>
      <c r="F285" s="3">
        <v>25</v>
      </c>
      <c r="G285" s="4">
        <v>27</v>
      </c>
      <c r="H285" s="4">
        <v>24.11</v>
      </c>
      <c r="I285" s="5">
        <v>19327.091905779998</v>
      </c>
      <c r="J285" s="4">
        <v>11.125980618366404</v>
      </c>
      <c r="K285" s="4">
        <v>10.939201451905625</v>
      </c>
      <c r="L285" s="4">
        <v>7.330228435006152</v>
      </c>
      <c r="M285" s="4">
        <v>7.2100667803301048</v>
      </c>
      <c r="N285" s="4">
        <v>2.2040000000000002</v>
      </c>
      <c r="O285" s="4">
        <v>4.45497630331755</v>
      </c>
      <c r="P285" s="4">
        <v>2.5093322272915803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-0.3917063700338469</v>
      </c>
      <c r="W285" s="37" t="str">
        <f t="shared" si="104"/>
        <v/>
      </c>
      <c r="X285" s="37">
        <f t="shared" si="105"/>
        <v>-0.41333685852001911</v>
      </c>
      <c r="Y285" t="str">
        <f t="shared" si="89"/>
        <v xml:space="preserve"> </v>
      </c>
      <c r="Z285" s="1">
        <f t="shared" si="106"/>
        <v>74</v>
      </c>
      <c r="AA285" t="str">
        <f t="shared" si="90"/>
        <v xml:space="preserve"> </v>
      </c>
      <c r="AB285" s="1">
        <f t="shared" si="107"/>
        <v>49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2.5093322301715801</v>
      </c>
      <c r="AH285" t="str">
        <f t="shared" si="110"/>
        <v xml:space="preserve"> </v>
      </c>
      <c r="AI285">
        <f t="shared" si="94"/>
        <v>158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39.170637003384691</v>
      </c>
      <c r="AR285">
        <v>41.333685852001913</v>
      </c>
      <c r="AS285">
        <v>11.986727498963079</v>
      </c>
      <c r="AT285">
        <v>-39.170637003384691</v>
      </c>
      <c r="AU285">
        <v>-41.333685852001913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10</v>
      </c>
      <c r="D286" s="3">
        <v>2</v>
      </c>
      <c r="E286" s="3">
        <v>7</v>
      </c>
      <c r="F286" s="3">
        <v>19</v>
      </c>
      <c r="G286" s="4">
        <v>58.5</v>
      </c>
      <c r="H286" s="4">
        <v>51.23</v>
      </c>
      <c r="I286" s="5">
        <v>8152.0626852799996</v>
      </c>
      <c r="J286" s="4">
        <v>9.2356228592031719</v>
      </c>
      <c r="K286" s="4">
        <v>9.8367895545314887</v>
      </c>
      <c r="L286" s="4">
        <v>5.617099387360013</v>
      </c>
      <c r="M286" s="4">
        <v>6.1612617457583658</v>
      </c>
      <c r="N286" s="4">
        <v>5.2080000000000002</v>
      </c>
      <c r="O286" s="4">
        <v>-7.0000000000000062</v>
      </c>
      <c r="P286" s="4">
        <v>5.2274058169041586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-0.49505839110045569</v>
      </c>
      <c r="W286" s="37" t="str">
        <f t="shared" si="104"/>
        <v/>
      </c>
      <c r="X286" s="37">
        <f t="shared" si="105"/>
        <v>-0.55044440950070661</v>
      </c>
      <c r="Y286" t="str">
        <f t="shared" si="89"/>
        <v xml:space="preserve"> </v>
      </c>
      <c r="Z286" s="1">
        <f t="shared" si="106"/>
        <v>33</v>
      </c>
      <c r="AA286" t="str">
        <f t="shared" si="90"/>
        <v xml:space="preserve"> </v>
      </c>
      <c r="AB286" s="1">
        <f t="shared" si="107"/>
        <v>17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5.2274058197941589</v>
      </c>
      <c r="AH286" t="str">
        <f t="shared" si="110"/>
        <v xml:space="preserve"> </v>
      </c>
      <c r="AI286">
        <f t="shared" si="94"/>
        <v>21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49.505839110045571</v>
      </c>
      <c r="AR286">
        <v>55.044440950070658</v>
      </c>
      <c r="AS286">
        <v>14.190903767323837</v>
      </c>
      <c r="AT286">
        <v>-49.505839110045571</v>
      </c>
      <c r="AU286">
        <v>-55.044440950070658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0</v>
      </c>
      <c r="E287" s="3">
        <v>7</v>
      </c>
      <c r="F287" s="3">
        <v>18</v>
      </c>
      <c r="G287" s="4">
        <v>154</v>
      </c>
      <c r="H287" s="4">
        <v>146.69999999999999</v>
      </c>
      <c r="I287" s="5">
        <v>14540.846493599998</v>
      </c>
      <c r="J287" s="4">
        <v>21.141374837872892</v>
      </c>
      <c r="K287" s="4">
        <v>18.473743860974686</v>
      </c>
      <c r="L287" s="4">
        <v>12.639900366670158</v>
      </c>
      <c r="M287" s="4">
        <v>11.341696920334263</v>
      </c>
      <c r="N287" s="4">
        <v>6.9390000000000001</v>
      </c>
      <c r="O287" s="4">
        <v>16.231155778894479</v>
      </c>
      <c r="P287" s="4">
        <v>1.1220177232447173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-15.586788110844418</v>
      </c>
      <c r="AR287">
        <v>-1.1614265892718301</v>
      </c>
      <c r="AS287">
        <v>4.976141785957755</v>
      </c>
      <c r="AT287">
        <v>15.586788110844418</v>
      </c>
      <c r="AU287">
        <v>1.1614265892718301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53</v>
      </c>
      <c r="H288" s="4">
        <v>51.46</v>
      </c>
      <c r="I288" s="5">
        <v>15560.47675548</v>
      </c>
      <c r="J288" s="4">
        <v>15.13529411764706</v>
      </c>
      <c r="K288" s="4">
        <v>15.476691729323308</v>
      </c>
      <c r="L288" s="4" t="s">
        <v>1238</v>
      </c>
      <c r="M288" s="4" t="s">
        <v>1238</v>
      </c>
      <c r="N288" s="4">
        <v>3.4</v>
      </c>
      <c r="O288" s="4">
        <v>53.776571687019455</v>
      </c>
      <c r="P288" s="4">
        <v>0.48581422464049745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53.776571689929455</v>
      </c>
      <c r="AL288" t="str">
        <f t="shared" si="112"/>
        <v xml:space="preserve"> </v>
      </c>
      <c r="AM288">
        <f t="shared" si="96"/>
        <v>6</v>
      </c>
      <c r="AN288" t="str">
        <f t="shared" si="97"/>
        <v xml:space="preserve"> </v>
      </c>
      <c r="AO288" t="s">
        <v>372</v>
      </c>
      <c r="AP288" t="s">
        <v>1246</v>
      </c>
      <c r="AQ288">
        <v>17.250413107580187</v>
      </c>
      <c r="AR288" t="e">
        <v>#VALUE!</v>
      </c>
      <c r="AS288">
        <v>2.9926156237854551</v>
      </c>
      <c r="AT288">
        <v>-17.250413107580187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4</v>
      </c>
      <c r="E289" s="3">
        <v>16</v>
      </c>
      <c r="F289" s="3">
        <v>28</v>
      </c>
      <c r="G289" s="4">
        <v>21</v>
      </c>
      <c r="H289" s="4">
        <v>16.600000000000001</v>
      </c>
      <c r="I289" s="5">
        <v>4588.1006596000007</v>
      </c>
      <c r="J289" s="4">
        <v>6.0166727075027193</v>
      </c>
      <c r="K289" s="4">
        <v>6.7589576547231278</v>
      </c>
      <c r="L289" s="4">
        <v>6.6161109971459835</v>
      </c>
      <c r="M289" s="4">
        <v>7.0039912636275661</v>
      </c>
      <c r="N289" s="4">
        <v>2.456</v>
      </c>
      <c r="O289" s="4">
        <v>-12.907801418439712</v>
      </c>
      <c r="P289" s="4">
        <v>7.2349397590361448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0.26506024388385541</v>
      </c>
      <c r="T289" s="37" t="str">
        <f t="shared" si="101"/>
        <v/>
      </c>
      <c r="U289" s="37" t="str">
        <f t="shared" si="102"/>
        <v/>
      </c>
      <c r="V289" s="37">
        <f t="shared" si="103"/>
        <v>-0.67104888934253015</v>
      </c>
      <c r="W289" s="37" t="str">
        <f t="shared" si="104"/>
        <v/>
      </c>
      <c r="X289" s="37">
        <f t="shared" si="105"/>
        <v>-0.47049010868067798</v>
      </c>
      <c r="Y289" t="str">
        <f t="shared" si="89"/>
        <v xml:space="preserve"> </v>
      </c>
      <c r="Z289" s="1">
        <f t="shared" si="106"/>
        <v>6</v>
      </c>
      <c r="AA289" t="str">
        <f t="shared" si="90"/>
        <v xml:space="preserve"> </v>
      </c>
      <c r="AB289" s="1">
        <f t="shared" si="107"/>
        <v>32</v>
      </c>
      <c r="AC289">
        <f t="shared" si="91"/>
        <v>33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7.2349397619561451</v>
      </c>
      <c r="AH289" t="str">
        <f t="shared" si="110"/>
        <v xml:space="preserve"> </v>
      </c>
      <c r="AI289">
        <f t="shared" si="94"/>
        <v>9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67.104888934253012</v>
      </c>
      <c r="AR289">
        <v>47.049010868067796</v>
      </c>
      <c r="AS289">
        <v>26.506024096385538</v>
      </c>
      <c r="AT289">
        <v>-67.104888934253012</v>
      </c>
      <c r="AU289">
        <v>-47.049010868067796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3</v>
      </c>
      <c r="D290" s="3">
        <v>0</v>
      </c>
      <c r="E290" s="3">
        <v>2</v>
      </c>
      <c r="F290" s="3">
        <v>5</v>
      </c>
      <c r="G290" s="4">
        <v>46</v>
      </c>
      <c r="H290" s="4">
        <v>44.01</v>
      </c>
      <c r="I290" s="5">
        <v>5785.9997611499994</v>
      </c>
      <c r="J290" s="4">
        <v>17.992641046606703</v>
      </c>
      <c r="K290" s="4">
        <v>16.595022624434389</v>
      </c>
      <c r="L290" s="4">
        <v>11.113798790544255</v>
      </c>
      <c r="M290" s="4">
        <v>10.409886714727085</v>
      </c>
      <c r="N290" s="4">
        <v>2.4460000000000002</v>
      </c>
      <c r="O290" s="4">
        <v>-1.370967741935476</v>
      </c>
      <c r="P290" s="4">
        <v>3.6809815950920246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3.6809815980220244</v>
      </c>
      <c r="AH290" t="str">
        <f t="shared" si="110"/>
        <v xml:space="preserve"> </v>
      </c>
      <c r="AI290">
        <f t="shared" si="94"/>
        <v>61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1.6283659810528262</v>
      </c>
      <c r="AR290">
        <v>11.05248397034938</v>
      </c>
      <c r="AS290">
        <v>4.5216996137241505</v>
      </c>
      <c r="AT290">
        <v>-1.6283659810528262</v>
      </c>
      <c r="AU290">
        <v>-11.05248397034938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17</v>
      </c>
      <c r="D291" s="3">
        <v>0</v>
      </c>
      <c r="E291" s="3">
        <v>3</v>
      </c>
      <c r="F291" s="3">
        <v>20</v>
      </c>
      <c r="G291" s="4">
        <v>65</v>
      </c>
      <c r="H291" s="4">
        <v>61.02</v>
      </c>
      <c r="I291" s="5">
        <v>18907.878976740001</v>
      </c>
      <c r="J291" s="4">
        <v>11.012452625879805</v>
      </c>
      <c r="K291" s="4">
        <v>10.126120146033854</v>
      </c>
      <c r="L291" s="4">
        <v>9.8631594360086758</v>
      </c>
      <c r="M291" s="4">
        <v>9.391221686746988</v>
      </c>
      <c r="N291" s="4">
        <v>5.5410000000000004</v>
      </c>
      <c r="O291" s="4">
        <v>-12.740157480314963</v>
      </c>
      <c r="P291" s="4">
        <v>0.26220911176663386</v>
      </c>
      <c r="Q291" s="36">
        <f t="shared" si="98"/>
        <v>85.000000002939998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-0.39791331547274555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71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26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39.791331547274552</v>
      </c>
      <c r="AR291">
        <v>21.061776574198809</v>
      </c>
      <c r="AS291">
        <v>6.5224516551950051</v>
      </c>
      <c r="AT291">
        <v>-39.791331547274552</v>
      </c>
      <c r="AU291">
        <v>-21.061776574198809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12</v>
      </c>
      <c r="D292" s="3">
        <v>1</v>
      </c>
      <c r="E292" s="3">
        <v>7</v>
      </c>
      <c r="F292" s="3">
        <v>20</v>
      </c>
      <c r="G292" s="4">
        <v>185.5</v>
      </c>
      <c r="H292" s="4">
        <v>168.04</v>
      </c>
      <c r="I292" s="5">
        <v>16417.507999999998</v>
      </c>
      <c r="J292" s="4">
        <v>14.918323863636363</v>
      </c>
      <c r="K292" s="4">
        <v>13.907142265993544</v>
      </c>
      <c r="L292" s="4">
        <v>11.573700316871308</v>
      </c>
      <c r="M292" s="4">
        <v>11.200795059355098</v>
      </c>
      <c r="N292" s="4">
        <v>11.263999999999999</v>
      </c>
      <c r="O292" s="4">
        <v>2.2141560798548077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18.43666021634267</v>
      </c>
      <c r="AR292">
        <v>7.3717354561833144</v>
      </c>
      <c r="AS292">
        <v>10.390383242085232</v>
      </c>
      <c r="AT292">
        <v>-18.43666021634267</v>
      </c>
      <c r="AU292">
        <v>-7.3717354561833144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16</v>
      </c>
      <c r="D293" s="3">
        <v>0</v>
      </c>
      <c r="E293" s="3">
        <v>1</v>
      </c>
      <c r="F293" s="3">
        <v>17</v>
      </c>
      <c r="G293" s="4">
        <v>239</v>
      </c>
      <c r="H293" s="4">
        <v>199.66</v>
      </c>
      <c r="I293" s="5">
        <v>44439.301938419994</v>
      </c>
      <c r="J293" s="4">
        <v>20.645228001240824</v>
      </c>
      <c r="K293" s="4">
        <v>17.916367552045944</v>
      </c>
      <c r="L293" s="4">
        <v>15.968791179193671</v>
      </c>
      <c r="M293" s="4">
        <v>12.999457343052923</v>
      </c>
      <c r="N293" s="4">
        <v>11.144</v>
      </c>
      <c r="O293" s="4">
        <v>34.427020506634484</v>
      </c>
      <c r="P293" s="4">
        <v>1.5311028748873083</v>
      </c>
      <c r="Q293" s="36">
        <f t="shared" si="98"/>
        <v>94.117647061783529</v>
      </c>
      <c r="R293" t="str">
        <f t="shared" si="99"/>
        <v xml:space="preserve"> </v>
      </c>
      <c r="S293" s="37">
        <f t="shared" si="100"/>
        <v>0.19703496239103277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55</v>
      </c>
      <c r="AD293" s="1" t="str">
        <f t="shared" si="108"/>
        <v xml:space="preserve"> </v>
      </c>
      <c r="AE293">
        <f t="shared" si="92"/>
        <v>7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-12.874191616177333</v>
      </c>
      <c r="AR293">
        <v>-27.803673267321649</v>
      </c>
      <c r="AS293">
        <v>19.703495943103277</v>
      </c>
      <c r="AT293">
        <v>12.874191616177333</v>
      </c>
      <c r="AU293">
        <v>27.803673267321649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15</v>
      </c>
      <c r="D294" s="3">
        <v>6</v>
      </c>
      <c r="E294" s="3">
        <v>10</v>
      </c>
      <c r="F294" s="3">
        <v>31</v>
      </c>
      <c r="G294" s="4">
        <v>210</v>
      </c>
      <c r="H294" s="4">
        <v>194.97</v>
      </c>
      <c r="I294" s="5">
        <v>105399.12280530001</v>
      </c>
      <c r="J294" s="4">
        <v>27.211444521981857</v>
      </c>
      <c r="K294" s="4">
        <v>24.268110530246449</v>
      </c>
      <c r="L294" s="4">
        <v>14.929824148745521</v>
      </c>
      <c r="M294" s="4">
        <v>13.96585154656362</v>
      </c>
      <c r="N294" s="4">
        <v>7.165</v>
      </c>
      <c r="O294" s="4">
        <v>12.83464566929133</v>
      </c>
      <c r="P294" s="4">
        <v>1.9936400471867466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-48.773837854566551</v>
      </c>
      <c r="AR294">
        <v>-19.488466348721346</v>
      </c>
      <c r="AS294">
        <v>7.7088782889675356</v>
      </c>
      <c r="AT294">
        <v>48.773837854566551</v>
      </c>
      <c r="AU294">
        <v>19.488466348721346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14</v>
      </c>
      <c r="D295" s="3">
        <v>0</v>
      </c>
      <c r="E295" s="3">
        <v>2</v>
      </c>
      <c r="F295" s="3">
        <v>16</v>
      </c>
      <c r="G295" s="4">
        <v>36.5</v>
      </c>
      <c r="H295" s="4">
        <v>31.65</v>
      </c>
      <c r="I295" s="5">
        <v>9754.6891995000005</v>
      </c>
      <c r="J295" s="4">
        <v>13.624623331898407</v>
      </c>
      <c r="K295" s="4">
        <v>12.368112543962484</v>
      </c>
      <c r="L295" s="4">
        <v>11.607478811986418</v>
      </c>
      <c r="M295" s="4">
        <v>10.659138175278551</v>
      </c>
      <c r="N295" s="4">
        <v>2.323</v>
      </c>
      <c r="O295" s="4">
        <v>6.0730593607305945</v>
      </c>
      <c r="P295" s="4" t="s">
        <v>137</v>
      </c>
      <c r="Q295" s="36">
        <f t="shared" si="98"/>
        <v>87.500000002980002</v>
      </c>
      <c r="R295" t="str">
        <f t="shared" si="99"/>
        <v xml:space="preserve"> </v>
      </c>
      <c r="S295" s="37">
        <f t="shared" si="100"/>
        <v>0.15323854958347558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94</v>
      </c>
      <c r="AD295" s="1" t="str">
        <f t="shared" si="108"/>
        <v xml:space="preserve"> </v>
      </c>
      <c r="AE295">
        <f t="shared" si="92"/>
        <v>17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25.509742756509535</v>
      </c>
      <c r="AR295">
        <v>7.1013946580158134</v>
      </c>
      <c r="AS295">
        <v>15.323854660347557</v>
      </c>
      <c r="AT295">
        <v>-25.509742756509535</v>
      </c>
      <c r="AU295">
        <v>-7.1013946580158134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8</v>
      </c>
      <c r="D296" s="3">
        <v>0</v>
      </c>
      <c r="E296" s="3">
        <v>11</v>
      </c>
      <c r="F296" s="3">
        <v>19</v>
      </c>
      <c r="G296" s="4">
        <v>126</v>
      </c>
      <c r="H296" s="4">
        <v>107.91</v>
      </c>
      <c r="I296" s="5">
        <v>104179.86985032</v>
      </c>
      <c r="J296" s="4">
        <v>18.865384615384617</v>
      </c>
      <c r="K296" s="4">
        <v>16.312925170068027</v>
      </c>
      <c r="L296" s="4">
        <v>15.006756722475901</v>
      </c>
      <c r="M296" s="4">
        <v>13.45998521046644</v>
      </c>
      <c r="N296" s="4">
        <v>5.72</v>
      </c>
      <c r="O296" s="4">
        <v>3.063063063063062</v>
      </c>
      <c r="P296" s="4">
        <v>2.5326661106477624</v>
      </c>
      <c r="Q296" s="36" t="str">
        <f t="shared" si="98"/>
        <v xml:space="preserve"> </v>
      </c>
      <c r="R296" t="str">
        <f t="shared" si="99"/>
        <v xml:space="preserve"> </v>
      </c>
      <c r="S296" s="37">
        <f t="shared" si="100"/>
        <v>0.16763970273979154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78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2.5326661136377622</v>
      </c>
      <c r="AH296" t="str">
        <f t="shared" si="110"/>
        <v xml:space="preserve"> </v>
      </c>
      <c r="AI296">
        <f t="shared" si="94"/>
        <v>150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-3.1432076149425336</v>
      </c>
      <c r="AR296">
        <v>-20.104183932245292</v>
      </c>
      <c r="AS296">
        <v>16.763969974979155</v>
      </c>
      <c r="AT296">
        <v>3.1432076149425336</v>
      </c>
      <c r="AU296">
        <v>20.104183932245292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397.5</v>
      </c>
      <c r="H297" s="4">
        <v>374.05</v>
      </c>
      <c r="I297" s="5">
        <v>105630.78524904999</v>
      </c>
      <c r="J297" s="4">
        <v>17.626407803590784</v>
      </c>
      <c r="K297" s="4">
        <v>14.734499330339558</v>
      </c>
      <c r="L297" s="4">
        <v>12.522934984296247</v>
      </c>
      <c r="M297" s="4">
        <v>11.146047092501123</v>
      </c>
      <c r="N297" s="4">
        <v>21.221</v>
      </c>
      <c r="O297" s="4">
        <v>20.642410460488918</v>
      </c>
      <c r="P297" s="4">
        <v>2.5886913514236061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2.5886913544236059</v>
      </c>
      <c r="AH297" t="str">
        <f t="shared" si="110"/>
        <v xml:space="preserve"> </v>
      </c>
      <c r="AI297">
        <f t="shared" si="94"/>
        <v>147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3.6306825089162276</v>
      </c>
      <c r="AR297">
        <v>-0.22531280678466103</v>
      </c>
      <c r="AS297">
        <v>6.2692153455420341</v>
      </c>
      <c r="AT297">
        <v>-3.6306825089162276</v>
      </c>
      <c r="AU297">
        <v>0.22531280678466103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10</v>
      </c>
      <c r="D298" s="3">
        <v>0</v>
      </c>
      <c r="E298" s="3">
        <v>5</v>
      </c>
      <c r="F298" s="3">
        <v>15</v>
      </c>
      <c r="G298" s="4">
        <v>71</v>
      </c>
      <c r="H298" s="4">
        <v>60.88</v>
      </c>
      <c r="I298" s="5">
        <v>12187.730967200001</v>
      </c>
      <c r="J298" s="4">
        <v>6.5216925549009099</v>
      </c>
      <c r="K298" s="4">
        <v>5.9015122140364484</v>
      </c>
      <c r="L298" s="4" t="s">
        <v>1238</v>
      </c>
      <c r="M298" s="4" t="s">
        <v>1238</v>
      </c>
      <c r="N298" s="4">
        <v>9.3350000000000009</v>
      </c>
      <c r="O298" s="4">
        <v>10.082547169811324</v>
      </c>
      <c r="P298" s="4">
        <v>2.6938239159001314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0.16622864952773983</v>
      </c>
      <c r="T298" s="37" t="str">
        <f t="shared" si="101"/>
        <v/>
      </c>
      <c r="U298" s="37" t="str">
        <f t="shared" si="102"/>
        <v/>
      </c>
      <c r="V298" s="37">
        <f t="shared" si="103"/>
        <v>-0.64343780797216699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9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80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2.6938239189101312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133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64.343780797216695</v>
      </c>
      <c r="AR298" t="e">
        <v>#VALUE!</v>
      </c>
      <c r="AS298">
        <v>16.622864651773984</v>
      </c>
      <c r="AT298">
        <v>-64.343780797216695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3</v>
      </c>
      <c r="D299" s="3">
        <v>1</v>
      </c>
      <c r="E299" s="3">
        <v>8</v>
      </c>
      <c r="F299" s="3">
        <v>12</v>
      </c>
      <c r="G299" s="4">
        <v>54</v>
      </c>
      <c r="H299" s="4">
        <v>53.15</v>
      </c>
      <c r="I299" s="5">
        <v>12624.245083099999</v>
      </c>
      <c r="J299" s="4">
        <v>23.528109783089864</v>
      </c>
      <c r="K299" s="4">
        <v>22.008281573498962</v>
      </c>
      <c r="L299" s="4">
        <v>14.717582375478926</v>
      </c>
      <c r="M299" s="4">
        <v>13.437348049754675</v>
      </c>
      <c r="N299" s="4">
        <v>2.2589999999999999</v>
      </c>
      <c r="O299" s="4">
        <v>4.1013824884792616</v>
      </c>
      <c r="P299" s="4">
        <v>2.8410159924741301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2.8410159954941299</v>
      </c>
      <c r="AH299" t="str">
        <f t="shared" si="110"/>
        <v xml:space="preserve"> </v>
      </c>
      <c r="AI299">
        <f t="shared" si="118"/>
        <v>129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-28.635846107552187</v>
      </c>
      <c r="AR299">
        <v>-17.789823167790807</v>
      </c>
      <c r="AS299">
        <v>1.5992474129821188</v>
      </c>
      <c r="AT299">
        <v>28.635846107552187</v>
      </c>
      <c r="AU299">
        <v>17.789823167790807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21</v>
      </c>
      <c r="D300" s="3">
        <v>1</v>
      </c>
      <c r="E300" s="3">
        <v>10</v>
      </c>
      <c r="F300" s="3">
        <v>32</v>
      </c>
      <c r="G300" s="4">
        <v>122</v>
      </c>
      <c r="H300" s="4">
        <v>111.95</v>
      </c>
      <c r="I300" s="5">
        <v>86402.857524100007</v>
      </c>
      <c r="J300" s="4">
        <v>21.908023483365948</v>
      </c>
      <c r="K300" s="4">
        <v>19.678326595183687</v>
      </c>
      <c r="L300" s="4">
        <v>14.051870227122869</v>
      </c>
      <c r="M300" s="4">
        <v>13.592160812388952</v>
      </c>
      <c r="N300" s="4">
        <v>5.6890000000000001</v>
      </c>
      <c r="O300" s="4">
        <v>10.983222785797887</v>
      </c>
      <c r="P300" s="4">
        <v>1.8704778919160336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-19.778306175380457</v>
      </c>
      <c r="AR300">
        <v>-12.461902165890649</v>
      </c>
      <c r="AS300">
        <v>8.9772219740955848</v>
      </c>
      <c r="AT300">
        <v>19.778306175380457</v>
      </c>
      <c r="AU300">
        <v>12.461902165890649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14</v>
      </c>
      <c r="D301" s="3">
        <v>1</v>
      </c>
      <c r="E301" s="3">
        <v>9</v>
      </c>
      <c r="F301" s="3">
        <v>24</v>
      </c>
      <c r="G301" s="4">
        <v>241.5</v>
      </c>
      <c r="H301" s="4">
        <v>238.46</v>
      </c>
      <c r="I301" s="5">
        <v>34537.126370700003</v>
      </c>
      <c r="J301" s="4">
        <v>16.696541100686179</v>
      </c>
      <c r="K301" s="4">
        <v>17.611521418020679</v>
      </c>
      <c r="L301" s="4">
        <v>11.770250481021515</v>
      </c>
      <c r="M301" s="4">
        <v>13.072583455821071</v>
      </c>
      <c r="N301" s="4">
        <v>13.540000000000001</v>
      </c>
      <c r="O301" s="4">
        <v>-6.9415807560137432</v>
      </c>
      <c r="P301" s="4">
        <v>1.8632055690681877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8.7145669007402944</v>
      </c>
      <c r="AR301">
        <v>5.7986775660894825</v>
      </c>
      <c r="AS301">
        <v>1.2748469344963542</v>
      </c>
      <c r="AT301">
        <v>-8.7145669007402944</v>
      </c>
      <c r="AU301">
        <v>-5.7986775660894825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12</v>
      </c>
      <c r="D302" s="3">
        <v>2</v>
      </c>
      <c r="E302" s="3">
        <v>10</v>
      </c>
      <c r="F302" s="3">
        <v>24</v>
      </c>
      <c r="G302" s="4">
        <v>59</v>
      </c>
      <c r="H302" s="4">
        <v>53.23</v>
      </c>
      <c r="I302" s="5">
        <v>28612.032039199996</v>
      </c>
      <c r="J302" s="4">
        <v>12.53650494583137</v>
      </c>
      <c r="K302" s="4">
        <v>10.439301823887035</v>
      </c>
      <c r="L302" s="4">
        <v>6.7199243891194094</v>
      </c>
      <c r="M302" s="4">
        <v>5.9851769968738555</v>
      </c>
      <c r="N302" s="4">
        <v>4.2460000000000004</v>
      </c>
      <c r="O302" s="4">
        <v>0.1415094339622695</v>
      </c>
      <c r="P302" s="4">
        <v>1.4146158181476611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-0.31458840688614464</v>
      </c>
      <c r="W302" s="37" t="str">
        <f t="shared" si="104"/>
        <v/>
      </c>
      <c r="X302" s="37">
        <f t="shared" si="105"/>
        <v>-0.46218156943079969</v>
      </c>
      <c r="Y302" t="str">
        <f t="shared" si="113"/>
        <v xml:space="preserve"> </v>
      </c>
      <c r="Z302" s="1">
        <f t="shared" si="106"/>
        <v>100</v>
      </c>
      <c r="AA302" t="str">
        <f t="shared" si="114"/>
        <v xml:space="preserve"> </v>
      </c>
      <c r="AB302" s="1">
        <f t="shared" si="107"/>
        <v>34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31.458840688614465</v>
      </c>
      <c r="AR302">
        <v>46.218156943079968</v>
      </c>
      <c r="AS302">
        <v>10.839752019537862</v>
      </c>
      <c r="AT302">
        <v>-31.458840688614465</v>
      </c>
      <c r="AU302">
        <v>-46.218156943079968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6</v>
      </c>
      <c r="D303" s="3">
        <v>0</v>
      </c>
      <c r="E303" s="3">
        <v>1</v>
      </c>
      <c r="F303" s="3">
        <v>7</v>
      </c>
      <c r="G303" s="4">
        <v>82</v>
      </c>
      <c r="H303" s="4">
        <v>76.819999999999993</v>
      </c>
      <c r="I303" s="5">
        <v>11220.538304039999</v>
      </c>
      <c r="J303" s="4">
        <v>23.886815920398007</v>
      </c>
      <c r="K303" s="4">
        <v>22.215153267784842</v>
      </c>
      <c r="L303" s="4">
        <v>15.098766500277316</v>
      </c>
      <c r="M303" s="4">
        <v>14.003639917695473</v>
      </c>
      <c r="N303" s="4">
        <v>3.4580000000000002</v>
      </c>
      <c r="O303" s="4">
        <v>7.391304347826086</v>
      </c>
      <c r="P303" s="4">
        <v>1.0804478000520699</v>
      </c>
      <c r="Q303" s="36">
        <f t="shared" si="98"/>
        <v>85.714285717345703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24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-30.597009494751639</v>
      </c>
      <c r="AR303">
        <v>-20.840569513819695</v>
      </c>
      <c r="AS303">
        <v>6.7430356677948611</v>
      </c>
      <c r="AT303">
        <v>30.597009494751639</v>
      </c>
      <c r="AU303">
        <v>20.840569513819695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1</v>
      </c>
      <c r="E304" s="3">
        <v>11</v>
      </c>
      <c r="F304" s="3">
        <v>23</v>
      </c>
      <c r="G304" s="4">
        <v>95</v>
      </c>
      <c r="H304" s="4">
        <v>87.99</v>
      </c>
      <c r="I304" s="5">
        <v>29498.271078779999</v>
      </c>
      <c r="J304" s="4">
        <v>8.5843902439024387</v>
      </c>
      <c r="K304" s="4">
        <v>7.4290780141843973</v>
      </c>
      <c r="L304" s="4">
        <v>6.6375783685825489</v>
      </c>
      <c r="M304" s="4">
        <v>6.1084295427130835</v>
      </c>
      <c r="N304" s="4">
        <v>10.25</v>
      </c>
      <c r="O304" s="4">
        <v>-9.5641432856890738</v>
      </c>
      <c r="P304" s="4">
        <v>5.1744516422320723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-0.5306634011307354</v>
      </c>
      <c r="W304" s="37" t="str">
        <f t="shared" si="104"/>
        <v/>
      </c>
      <c r="X304" s="37">
        <f t="shared" si="105"/>
        <v>-0.46877200184704249</v>
      </c>
      <c r="Y304" t="str">
        <f t="shared" si="113"/>
        <v xml:space="preserve"> </v>
      </c>
      <c r="Z304" s="1">
        <f t="shared" si="106"/>
        <v>25</v>
      </c>
      <c r="AA304" t="str">
        <f t="shared" si="114"/>
        <v xml:space="preserve"> </v>
      </c>
      <c r="AB304" s="1">
        <f t="shared" si="107"/>
        <v>33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5.1744516453020726</v>
      </c>
      <c r="AH304" t="str">
        <f t="shared" si="110"/>
        <v xml:space="preserve"> </v>
      </c>
      <c r="AI304">
        <f t="shared" si="118"/>
        <v>22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53.066340113073537</v>
      </c>
      <c r="AR304">
        <v>46.87720018470425</v>
      </c>
      <c r="AS304">
        <v>7.9668144107285066</v>
      </c>
      <c r="AT304">
        <v>-53.066340113073537</v>
      </c>
      <c r="AU304">
        <v>-46.87720018470425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18</v>
      </c>
      <c r="H305" s="4">
        <v>15.43</v>
      </c>
      <c r="I305" s="5">
        <v>4766.5567989900001</v>
      </c>
      <c r="J305" s="4">
        <v>3.8759105752323539</v>
      </c>
      <c r="K305" s="4">
        <v>5.5583573487031694</v>
      </c>
      <c r="L305" s="4">
        <v>4.3503161322530524</v>
      </c>
      <c r="M305" s="4">
        <v>5.2292644230769234</v>
      </c>
      <c r="N305" s="4">
        <v>2.7760000000000002</v>
      </c>
      <c r="O305" s="4">
        <v>-33.588516746411472</v>
      </c>
      <c r="P305" s="4">
        <v>9.7861309138042767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0.16655865505666886</v>
      </c>
      <c r="T305" s="37" t="str">
        <f t="shared" si="101"/>
        <v/>
      </c>
      <c r="U305" s="37" t="str">
        <f t="shared" si="102"/>
        <v/>
      </c>
      <c r="V305" s="37">
        <f t="shared" si="103"/>
        <v>-0.78809133377957818</v>
      </c>
      <c r="W305" s="37" t="str">
        <f t="shared" si="104"/>
        <v/>
      </c>
      <c r="X305" s="37">
        <f t="shared" si="105"/>
        <v>-0.65182938687278802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6</v>
      </c>
      <c r="AC305">
        <f t="shared" si="115"/>
        <v>79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9.7861309168842769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78.809133377957821</v>
      </c>
      <c r="AR305">
        <v>65.182938687278806</v>
      </c>
      <c r="AS305">
        <v>16.655865197666884</v>
      </c>
      <c r="AT305">
        <v>-78.809133377957821</v>
      </c>
      <c r="AU305">
        <v>-65.182938687278806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38</v>
      </c>
      <c r="D306" s="3">
        <v>1</v>
      </c>
      <c r="E306" s="3">
        <v>2</v>
      </c>
      <c r="F306" s="3">
        <v>41</v>
      </c>
      <c r="G306" s="4">
        <v>315</v>
      </c>
      <c r="H306" s="4">
        <v>274.3</v>
      </c>
      <c r="I306" s="5">
        <v>278293.66179809999</v>
      </c>
      <c r="J306" s="4">
        <v>35.99737532808399</v>
      </c>
      <c r="K306" s="4">
        <v>30.481164573841536</v>
      </c>
      <c r="L306" s="4">
        <v>27.557649989807988</v>
      </c>
      <c r="M306" s="4">
        <v>23.747142924115341</v>
      </c>
      <c r="N306" s="4">
        <v>7.62</v>
      </c>
      <c r="O306" s="4">
        <v>17.411402157164868</v>
      </c>
      <c r="P306" s="4">
        <v>0.49471381698869843</v>
      </c>
      <c r="Q306" s="36">
        <f t="shared" si="98"/>
        <v>92.682926832358291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>
        <v>-96.809385695202849</v>
      </c>
      <c r="AR306">
        <v>-120.55325639811318</v>
      </c>
      <c r="AS306">
        <v>14.83776886620487</v>
      </c>
      <c r="AT306">
        <v>96.809385695202849</v>
      </c>
      <c r="AU306">
        <v>120.55325639811318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8</v>
      </c>
      <c r="D307" s="3">
        <v>1</v>
      </c>
      <c r="E307" s="3">
        <v>8</v>
      </c>
      <c r="F307" s="3">
        <v>17</v>
      </c>
      <c r="G307" s="4">
        <v>130</v>
      </c>
      <c r="H307" s="4">
        <v>136.86000000000001</v>
      </c>
      <c r="I307" s="5">
        <v>15608.128764540001</v>
      </c>
      <c r="J307" s="4" t="s">
        <v>1238</v>
      </c>
      <c r="K307" s="4" t="s">
        <v>1238</v>
      </c>
      <c r="L307" s="4">
        <v>22.03695254043307</v>
      </c>
      <c r="M307" s="4">
        <v>21.229901695653581</v>
      </c>
      <c r="N307" s="4">
        <v>2.2370000000000001</v>
      </c>
      <c r="O307" s="4">
        <v>12.074148296593192</v>
      </c>
      <c r="P307" s="4">
        <v>2.92415607189829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2.9241560749982898</v>
      </c>
      <c r="AH307" t="str">
        <f t="shared" si="110"/>
        <v xml:space="preserve"> </v>
      </c>
      <c r="AI307">
        <f t="shared" si="118"/>
        <v>123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-76.369234883262678</v>
      </c>
      <c r="AS307">
        <v>-5.0124214525792858</v>
      </c>
      <c r="AT307" t="e">
        <v>#VALUE!</v>
      </c>
      <c r="AU307">
        <v>76.369234883262678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2</v>
      </c>
      <c r="E308" s="3">
        <v>14</v>
      </c>
      <c r="F308" s="3">
        <v>19</v>
      </c>
      <c r="G308" s="4">
        <v>33</v>
      </c>
      <c r="H308" s="4">
        <v>28.26</v>
      </c>
      <c r="I308" s="5">
        <v>3992.1597235800004</v>
      </c>
      <c r="J308" s="4" t="s">
        <v>1238</v>
      </c>
      <c r="K308" s="4" t="s">
        <v>1238</v>
      </c>
      <c r="L308" s="4">
        <v>11.676588419405322</v>
      </c>
      <c r="M308" s="4">
        <v>11.433251608948822</v>
      </c>
      <c r="N308" s="4">
        <v>0.40700000000000003</v>
      </c>
      <c r="O308" s="4">
        <v>-38.796992481203006</v>
      </c>
      <c r="P308" s="4">
        <v>10.626326963906582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0.16772824090193203</v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77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10.626326967016581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6.5482869376451873</v>
      </c>
      <c r="AS308">
        <v>16.772823779193203</v>
      </c>
      <c r="AT308" t="e">
        <v>#VALUE!</v>
      </c>
      <c r="AU308">
        <v>-6.5482869376451873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0</v>
      </c>
      <c r="E309" s="3">
        <v>18</v>
      </c>
      <c r="F309" s="3">
        <v>26</v>
      </c>
      <c r="G309" s="4">
        <v>133.5</v>
      </c>
      <c r="H309" s="4">
        <v>123</v>
      </c>
      <c r="I309" s="5">
        <v>40511.134982999996</v>
      </c>
      <c r="J309" s="4">
        <v>20.462485443353852</v>
      </c>
      <c r="K309" s="4">
        <v>18.518518518518519</v>
      </c>
      <c r="L309" s="4">
        <v>14.321421621972224</v>
      </c>
      <c r="M309" s="4">
        <v>13.532031074849089</v>
      </c>
      <c r="N309" s="4">
        <v>6.0110000000000001</v>
      </c>
      <c r="O309" s="4">
        <v>-3.2045088566827675</v>
      </c>
      <c r="P309" s="4">
        <v>1.6382113821138211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-11.875078480002511</v>
      </c>
      <c r="AR309">
        <v>-14.619213762585792</v>
      </c>
      <c r="AS309">
        <v>8.5365853658536661</v>
      </c>
      <c r="AT309">
        <v>11.875078480002511</v>
      </c>
      <c r="AU309">
        <v>14.619213762585792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12</v>
      </c>
      <c r="D310" s="3">
        <v>0</v>
      </c>
      <c r="E310" s="3">
        <v>6</v>
      </c>
      <c r="F310" s="3">
        <v>18</v>
      </c>
      <c r="G310" s="4">
        <v>48</v>
      </c>
      <c r="H310" s="4">
        <v>44.12</v>
      </c>
      <c r="I310" s="5">
        <v>12770.798984719999</v>
      </c>
      <c r="J310" s="4">
        <v>16.636500754147811</v>
      </c>
      <c r="K310" s="4">
        <v>15.240069084628669</v>
      </c>
      <c r="L310" s="4">
        <v>11.087739790615075</v>
      </c>
      <c r="M310" s="4">
        <v>10.93163266712612</v>
      </c>
      <c r="N310" s="4">
        <v>2.6520000000000001</v>
      </c>
      <c r="O310" s="4">
        <v>6.0800000000000054</v>
      </c>
      <c r="P310" s="4">
        <v>1.1106074342701724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9.0428270478050905</v>
      </c>
      <c r="AR310">
        <v>11.261043020013794</v>
      </c>
      <c r="AS310">
        <v>8.7941976427923905</v>
      </c>
      <c r="AT310">
        <v>-9.0428270478050905</v>
      </c>
      <c r="AU310">
        <v>-11.261043020013794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230</v>
      </c>
      <c r="H311" s="4">
        <v>209.85</v>
      </c>
      <c r="I311" s="5">
        <v>159369.3599139</v>
      </c>
      <c r="J311" s="4">
        <v>26.152791625124621</v>
      </c>
      <c r="K311" s="4">
        <v>24.043308890925758</v>
      </c>
      <c r="L311" s="4">
        <v>18.835275521762629</v>
      </c>
      <c r="M311" s="4">
        <v>17.815822829131651</v>
      </c>
      <c r="N311" s="4">
        <v>8.0240000000000009</v>
      </c>
      <c r="O311" s="4">
        <v>1.569620253164564</v>
      </c>
      <c r="P311" s="4">
        <v>2.3783654991660717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58</v>
      </c>
      <c r="AF311" t="str">
        <f t="shared" si="117"/>
        <v xml:space="preserve"> </v>
      </c>
      <c r="AG311">
        <f t="shared" si="109"/>
        <v>2.3783655023060715</v>
      </c>
      <c r="AH311" t="str">
        <f t="shared" si="110"/>
        <v xml:space="preserve"> </v>
      </c>
      <c r="AI311">
        <f t="shared" si="118"/>
        <v>167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-42.985837357420053</v>
      </c>
      <c r="AR311">
        <v>-50.745123514407588</v>
      </c>
      <c r="AS311">
        <v>9.6020967357636433</v>
      </c>
      <c r="AT311">
        <v>42.985837357420053</v>
      </c>
      <c r="AU311">
        <v>50.745123514407588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17</v>
      </c>
      <c r="D312" s="3">
        <v>0</v>
      </c>
      <c r="E312" s="3">
        <v>5</v>
      </c>
      <c r="F312" s="3">
        <v>22</v>
      </c>
      <c r="G312" s="4">
        <v>104.5</v>
      </c>
      <c r="H312" s="4">
        <v>97.78</v>
      </c>
      <c r="I312" s="5">
        <v>23275.904185800002</v>
      </c>
      <c r="J312" s="4">
        <v>15.1011583011583</v>
      </c>
      <c r="K312" s="4">
        <v>16.768993311610359</v>
      </c>
      <c r="L312" s="4">
        <v>14.790987641894537</v>
      </c>
      <c r="M312" s="4">
        <v>14.835952615992104</v>
      </c>
      <c r="N312" s="4">
        <v>5.8310000000000004</v>
      </c>
      <c r="O312" s="4">
        <v>-10.977099236641214</v>
      </c>
      <c r="P312" s="4">
        <v>1.4154223767641645</v>
      </c>
      <c r="Q312" s="36">
        <f t="shared" si="98"/>
        <v>77.272727275877273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47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17.437044744251651</v>
      </c>
      <c r="AR312">
        <v>-18.37731050980733</v>
      </c>
      <c r="AS312">
        <v>6.8725710779300453</v>
      </c>
      <c r="AT312">
        <v>-17.437044744251651</v>
      </c>
      <c r="AU312">
        <v>18.37731050980733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6</v>
      </c>
      <c r="D313" s="3">
        <v>0</v>
      </c>
      <c r="E313" s="3">
        <v>15</v>
      </c>
      <c r="F313" s="3">
        <v>21</v>
      </c>
      <c r="G313" s="4">
        <v>155</v>
      </c>
      <c r="H313" s="4">
        <v>147.35</v>
      </c>
      <c r="I313" s="5">
        <v>27245.622818749998</v>
      </c>
      <c r="J313" s="4">
        <v>10.878552971576227</v>
      </c>
      <c r="K313" s="4">
        <v>10.264716126785091</v>
      </c>
      <c r="L313" s="4">
        <v>9.1023564524186629</v>
      </c>
      <c r="M313" s="4">
        <v>8.6829034619562648</v>
      </c>
      <c r="N313" s="4">
        <v>14.355</v>
      </c>
      <c r="O313" s="4">
        <v>5.7848194546794405</v>
      </c>
      <c r="P313" s="4">
        <v>1.1333559552086869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-0.40523404607271452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67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40.523404607271452</v>
      </c>
      <c r="AR313">
        <v>27.150741909422837</v>
      </c>
      <c r="AS313">
        <v>5.1917203936206358</v>
      </c>
      <c r="AT313">
        <v>-40.523404607271452</v>
      </c>
      <c r="AU313">
        <v>-27.150741909422837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1</v>
      </c>
      <c r="E314" s="3">
        <v>8</v>
      </c>
      <c r="F314" s="3">
        <v>16</v>
      </c>
      <c r="G314" s="4">
        <v>222.5</v>
      </c>
      <c r="H314" s="4">
        <v>219.29</v>
      </c>
      <c r="I314" s="5">
        <v>41489.667999999998</v>
      </c>
      <c r="J314" s="4">
        <v>27.227464613856466</v>
      </c>
      <c r="K314" s="4">
        <v>24.644864014385256</v>
      </c>
      <c r="L314" s="4">
        <v>20.368100297870448</v>
      </c>
      <c r="M314" s="4">
        <v>18.790077926339102</v>
      </c>
      <c r="N314" s="4">
        <v>8.0540000000000003</v>
      </c>
      <c r="O314" s="4">
        <v>8.9851150202976946</v>
      </c>
      <c r="P314" s="4">
        <v>1.0378950248529346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-48.861424919231311</v>
      </c>
      <c r="AR314">
        <v>-63.012842132770231</v>
      </c>
      <c r="AS314">
        <v>1.4638150394454819</v>
      </c>
      <c r="AT314">
        <v>48.861424919231311</v>
      </c>
      <c r="AU314">
        <v>63.012842132770231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4</v>
      </c>
      <c r="F315" s="3">
        <v>23</v>
      </c>
      <c r="G315" s="4">
        <v>61</v>
      </c>
      <c r="H315" s="4">
        <v>53.57</v>
      </c>
      <c r="I315" s="5">
        <v>77256.002338570004</v>
      </c>
      <c r="J315" s="4">
        <v>21.644444444444442</v>
      </c>
      <c r="K315" s="4">
        <v>20.026168224299063</v>
      </c>
      <c r="L315" s="4">
        <v>18.326899220201454</v>
      </c>
      <c r="M315" s="4">
        <v>17.219198242763198</v>
      </c>
      <c r="N315" s="4">
        <v>2.4750000000000001</v>
      </c>
      <c r="O315" s="4">
        <v>1.851851851851849</v>
      </c>
      <c r="P315" s="4">
        <v>2.2120589882396864</v>
      </c>
      <c r="Q315" s="36">
        <f t="shared" si="98"/>
        <v>82.608695655353912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31</v>
      </c>
      <c r="AF315" t="str">
        <f t="shared" si="117"/>
        <v xml:space="preserve"> </v>
      </c>
      <c r="AG315">
        <f t="shared" si="109"/>
        <v>2.2120589914196862</v>
      </c>
      <c r="AH315" t="str">
        <f t="shared" si="110"/>
        <v xml:space="preserve"> </v>
      </c>
      <c r="AI315">
        <f t="shared" si="118"/>
        <v>175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-18.337233645522911</v>
      </c>
      <c r="AR315">
        <v>-46.676414868118286</v>
      </c>
      <c r="AS315">
        <v>13.869703192085115</v>
      </c>
      <c r="AT315">
        <v>18.337233645522911</v>
      </c>
      <c r="AU315">
        <v>46.676414868118286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19</v>
      </c>
      <c r="D316" s="2">
        <v>0</v>
      </c>
      <c r="E316">
        <v>9</v>
      </c>
      <c r="F316">
        <v>28</v>
      </c>
      <c r="G316">
        <v>118</v>
      </c>
      <c r="H316">
        <v>106.62</v>
      </c>
      <c r="I316">
        <v>143048.79899802001</v>
      </c>
      <c r="J316">
        <v>20.698893418753642</v>
      </c>
      <c r="K316">
        <v>19.172810645567345</v>
      </c>
      <c r="L316">
        <v>15.425543221414474</v>
      </c>
      <c r="M316">
        <v>14.922944948893472</v>
      </c>
      <c r="N316">
        <v>5.5609999999999999</v>
      </c>
      <c r="O316">
        <v>6.5325670498084323</v>
      </c>
      <c r="P316">
        <v>1.9743012567998499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-13.16759794809772</v>
      </c>
      <c r="AR316">
        <v>-23.455874882330939</v>
      </c>
      <c r="AS316">
        <v>10.673419621084212</v>
      </c>
      <c r="AT316">
        <v>13.16759794809772</v>
      </c>
      <c r="AU316">
        <v>23.455874882330939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8</v>
      </c>
      <c r="F317">
        <v>19</v>
      </c>
      <c r="G317">
        <v>54</v>
      </c>
      <c r="H317">
        <v>46.54</v>
      </c>
      <c r="I317">
        <v>43582.270931679996</v>
      </c>
      <c r="J317">
        <v>8.226975428672441</v>
      </c>
      <c r="K317">
        <v>7.6963783694393912</v>
      </c>
      <c r="L317" t="s">
        <v>1238</v>
      </c>
      <c r="M317" t="s">
        <v>1238</v>
      </c>
      <c r="N317">
        <v>5.657</v>
      </c>
      <c r="O317">
        <v>4.9536178107606741</v>
      </c>
      <c r="P317">
        <v>3.9299527288354108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0.16029222494473577</v>
      </c>
      <c r="T317" s="37" t="str">
        <f t="shared" si="101"/>
        <v/>
      </c>
      <c r="U317" s="37" t="str">
        <f t="shared" si="102"/>
        <v/>
      </c>
      <c r="V317" s="37">
        <f t="shared" si="103"/>
        <v>-0.55020443421513965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23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86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3.9299527320354106</v>
      </c>
      <c r="AH317" t="str">
        <f t="shared" si="110"/>
        <v xml:space="preserve"> </v>
      </c>
      <c r="AI317">
        <f t="shared" si="118"/>
        <v>54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55.020443421513967</v>
      </c>
      <c r="AR317" t="e">
        <v>#VALUE!</v>
      </c>
      <c r="AS317">
        <v>16.029222174473578</v>
      </c>
      <c r="AT317">
        <v>-55.020443421513967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10</v>
      </c>
      <c r="D318" s="2">
        <v>1</v>
      </c>
      <c r="E318">
        <v>7</v>
      </c>
      <c r="F318">
        <v>18</v>
      </c>
      <c r="G318">
        <v>35</v>
      </c>
      <c r="H318">
        <v>28</v>
      </c>
      <c r="I318">
        <v>14599.946339999999</v>
      </c>
      <c r="J318">
        <v>31.076581576026637</v>
      </c>
      <c r="K318">
        <v>18.592297476759629</v>
      </c>
      <c r="L318">
        <v>10.714218770143097</v>
      </c>
      <c r="M318">
        <v>9.7683326232277974</v>
      </c>
      <c r="N318">
        <v>0.90100000000000002</v>
      </c>
      <c r="O318">
        <v>-12.183235867446394</v>
      </c>
      <c r="P318">
        <v>1.9535714285714287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0.25000000320999999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39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-69.90580212421844</v>
      </c>
      <c r="AR318">
        <v>14.250458932789712</v>
      </c>
      <c r="AS318">
        <v>25</v>
      </c>
      <c r="AT318">
        <v>69.90580212421844</v>
      </c>
      <c r="AU318">
        <v>-14.250458932789712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4</v>
      </c>
      <c r="E319">
        <v>5</v>
      </c>
      <c r="F319">
        <v>18</v>
      </c>
      <c r="G319">
        <v>145</v>
      </c>
      <c r="H319">
        <v>125.87</v>
      </c>
      <c r="I319">
        <v>9081.8394545800002</v>
      </c>
      <c r="J319">
        <v>12.69106674732809</v>
      </c>
      <c r="K319">
        <v>11.536064522041977</v>
      </c>
      <c r="L319">
        <v>8.2071521543524355</v>
      </c>
      <c r="M319">
        <v>7.6624925015461205</v>
      </c>
      <c r="N319">
        <v>9.918000000000001</v>
      </c>
      <c r="O319">
        <v>-19.562043795620429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0.15198220708112647</v>
      </c>
      <c r="T319" s="37" t="str">
        <f t="shared" si="101"/>
        <v/>
      </c>
      <c r="U319" s="37" t="str">
        <f t="shared" si="102"/>
        <v/>
      </c>
      <c r="V319" s="37">
        <f t="shared" si="103"/>
        <v>-0.3061380093426378</v>
      </c>
      <c r="W319" s="37" t="str">
        <f t="shared" si="104"/>
        <v/>
      </c>
      <c r="X319" s="37">
        <f t="shared" si="105"/>
        <v>-0.34315366728778463</v>
      </c>
      <c r="Y319" t="str">
        <f t="shared" si="113"/>
        <v xml:space="preserve"> </v>
      </c>
      <c r="Z319" s="1">
        <f t="shared" si="106"/>
        <v>102</v>
      </c>
      <c r="AA319" t="str">
        <f t="shared" si="114"/>
        <v xml:space="preserve"> </v>
      </c>
      <c r="AB319" s="1">
        <f t="shared" si="107"/>
        <v>71</v>
      </c>
      <c r="AC319">
        <f t="shared" si="115"/>
        <v>97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30.613800934263779</v>
      </c>
      <c r="AR319">
        <v>34.315366728778464</v>
      </c>
      <c r="AS319">
        <v>15.198220386112649</v>
      </c>
      <c r="AT319">
        <v>-30.613800934263779</v>
      </c>
      <c r="AU319">
        <v>-34.315366728778464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2</v>
      </c>
      <c r="E320">
        <v>8</v>
      </c>
      <c r="F320">
        <v>11</v>
      </c>
      <c r="G320">
        <v>155</v>
      </c>
      <c r="H320">
        <v>162.38</v>
      </c>
      <c r="I320">
        <v>21576.137863035998</v>
      </c>
      <c r="J320">
        <v>30.368430895829434</v>
      </c>
      <c r="K320">
        <v>28.8572951839346</v>
      </c>
      <c r="L320">
        <v>22.603158061744587</v>
      </c>
      <c r="M320">
        <v>21.480462448319784</v>
      </c>
      <c r="N320">
        <v>5.3470000000000004</v>
      </c>
      <c r="O320">
        <v>7.5855130784708384</v>
      </c>
      <c r="P320">
        <v>1.5069589850966869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-66.034111505693843</v>
      </c>
      <c r="AR320">
        <v>-80.900770466377779</v>
      </c>
      <c r="AS320">
        <v>-4.5448946914644628</v>
      </c>
      <c r="AT320">
        <v>66.034111505693843</v>
      </c>
      <c r="AU320">
        <v>80.900770466377779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2</v>
      </c>
      <c r="E321">
        <v>11</v>
      </c>
      <c r="F321">
        <v>13</v>
      </c>
      <c r="G321">
        <v>338</v>
      </c>
      <c r="H321">
        <v>353.4</v>
      </c>
      <c r="I321">
        <v>13343.206471199999</v>
      </c>
      <c r="J321" t="s">
        <v>1238</v>
      </c>
      <c r="K321" t="s">
        <v>1238</v>
      </c>
      <c r="L321" t="s">
        <v>1238</v>
      </c>
      <c r="M321" t="s">
        <v>1238</v>
      </c>
      <c r="N321">
        <v>5.36</v>
      </c>
      <c r="O321">
        <v>17.38939991239598</v>
      </c>
      <c r="P321">
        <v>0.65534804753820042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-4.3576683644595331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4</v>
      </c>
      <c r="F322">
        <v>17</v>
      </c>
      <c r="G322">
        <v>278</v>
      </c>
      <c r="H322">
        <v>268.61</v>
      </c>
      <c r="I322">
        <v>16771.88000442</v>
      </c>
      <c r="J322">
        <v>28.253918165562219</v>
      </c>
      <c r="K322">
        <v>23.808721857826626</v>
      </c>
      <c r="L322">
        <v>16.201333829350457</v>
      </c>
      <c r="M322">
        <v>14.570560375059193</v>
      </c>
      <c r="N322">
        <v>9.5069999999999997</v>
      </c>
      <c r="O322">
        <v>25.059194948697698</v>
      </c>
      <c r="P322">
        <v>0.80376754402293293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-54.473381099777129</v>
      </c>
      <c r="AR322">
        <v>-29.664791278563342</v>
      </c>
      <c r="AS322">
        <v>3.4957745430177489</v>
      </c>
      <c r="AT322">
        <v>54.473381099777129</v>
      </c>
      <c r="AU322">
        <v>29.664791278563342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3</v>
      </c>
      <c r="D323" s="2">
        <v>2</v>
      </c>
      <c r="E323">
        <v>12</v>
      </c>
      <c r="F323">
        <v>17</v>
      </c>
      <c r="G323">
        <v>102</v>
      </c>
      <c r="H323">
        <v>99.74</v>
      </c>
      <c r="I323">
        <v>50499.478090600001</v>
      </c>
      <c r="J323">
        <v>21.640269038837058</v>
      </c>
      <c r="K323">
        <v>19.653201970443348</v>
      </c>
      <c r="L323">
        <v>15.861600268726907</v>
      </c>
      <c r="M323">
        <v>14.170890598570416</v>
      </c>
      <c r="N323">
        <v>4.609</v>
      </c>
      <c r="O323">
        <v>5.9540229885057343</v>
      </c>
      <c r="P323">
        <v>1.9229997994786447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-18.314405341927763</v>
      </c>
      <c r="AR323">
        <v>-26.945787911768228</v>
      </c>
      <c r="AS323">
        <v>2.265891317425317</v>
      </c>
      <c r="AT323">
        <v>18.314405341927763</v>
      </c>
      <c r="AU323">
        <v>26.945787911768228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3</v>
      </c>
      <c r="D324" s="2">
        <v>4</v>
      </c>
      <c r="E324">
        <v>14</v>
      </c>
      <c r="F324">
        <v>21</v>
      </c>
      <c r="G324">
        <v>174</v>
      </c>
      <c r="H324">
        <v>165.94</v>
      </c>
      <c r="I324">
        <v>95461.805557</v>
      </c>
      <c r="J324">
        <v>17.829590630708068</v>
      </c>
      <c r="K324">
        <v>16.579078829053852</v>
      </c>
      <c r="L324">
        <v>12.585669080388806</v>
      </c>
      <c r="M324">
        <v>11.726480287548132</v>
      </c>
      <c r="N324">
        <v>9.3070000000000004</v>
      </c>
      <c r="O324">
        <v>-11.022944550669219</v>
      </c>
      <c r="P324">
        <v>3.5844281065445345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3.5844281098145343</v>
      </c>
      <c r="AH324" t="str">
        <f t="shared" si="110"/>
        <v xml:space="preserve"> </v>
      </c>
      <c r="AI324">
        <f t="shared" si="118"/>
        <v>65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2.5198157575403335</v>
      </c>
      <c r="AR324">
        <v>-0.72739513911428411</v>
      </c>
      <c r="AS324">
        <v>4.857177292997461</v>
      </c>
      <c r="AT324">
        <v>-2.5198157575403335</v>
      </c>
      <c r="AU324">
        <v>0.72739513911428411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8</v>
      </c>
      <c r="D325" s="2">
        <v>1</v>
      </c>
      <c r="E325">
        <v>10</v>
      </c>
      <c r="F325">
        <v>19</v>
      </c>
      <c r="G325">
        <v>65</v>
      </c>
      <c r="H325">
        <v>56.29</v>
      </c>
      <c r="I325">
        <v>30671.258161179998</v>
      </c>
      <c r="J325">
        <v>27.660933660933658</v>
      </c>
      <c r="K325">
        <v>24.995559502664296</v>
      </c>
      <c r="L325">
        <v>19.968833134528154</v>
      </c>
      <c r="M325">
        <v>18.240636984260608</v>
      </c>
      <c r="N325">
        <v>2.0350000000000001</v>
      </c>
      <c r="O325">
        <v>13.307349665924281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0.15473441436545027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93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-51.231341506082863</v>
      </c>
      <c r="AR325">
        <v>-59.817371071901505</v>
      </c>
      <c r="AS325">
        <v>15.473441108545028</v>
      </c>
      <c r="AT325">
        <v>51.231341506082863</v>
      </c>
      <c r="AU325">
        <v>59.817371071901505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1</v>
      </c>
      <c r="E326">
        <v>8</v>
      </c>
      <c r="F326">
        <v>18</v>
      </c>
      <c r="G326">
        <v>51</v>
      </c>
      <c r="H326">
        <v>45.56</v>
      </c>
      <c r="I326">
        <v>85110.448702840004</v>
      </c>
      <c r="J326">
        <v>10.860548271752085</v>
      </c>
      <c r="K326">
        <v>10.181005586592178</v>
      </c>
      <c r="L326">
        <v>10.450247732272615</v>
      </c>
      <c r="M326">
        <v>10.192719703770116</v>
      </c>
      <c r="N326">
        <v>4.1950000000000003</v>
      </c>
      <c r="O326">
        <v>5.1378446115288234</v>
      </c>
      <c r="P326">
        <v>7.5790166812993851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-0.4062184217055822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66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7.5790166845893854</v>
      </c>
      <c r="AH326" t="str">
        <f t="shared" si="110"/>
        <v xml:space="preserve"> </v>
      </c>
      <c r="AI326">
        <f t="shared" si="118"/>
        <v>6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40.621842170558217</v>
      </c>
      <c r="AR326">
        <v>16.363109032441049</v>
      </c>
      <c r="AS326">
        <v>11.940298507462677</v>
      </c>
      <c r="AT326">
        <v>-40.621842170558217</v>
      </c>
      <c r="AU326">
        <v>-16.363109032441049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14</v>
      </c>
      <c r="D327" s="2">
        <v>0</v>
      </c>
      <c r="E327">
        <v>7</v>
      </c>
      <c r="F327">
        <v>21</v>
      </c>
      <c r="G327">
        <v>25.5</v>
      </c>
      <c r="H327">
        <v>19.47</v>
      </c>
      <c r="I327">
        <v>7512.8386089899996</v>
      </c>
      <c r="J327">
        <v>19.548192771084338</v>
      </c>
      <c r="K327">
        <v>11.366024518388791</v>
      </c>
      <c r="L327">
        <v>7.5770186039401315</v>
      </c>
      <c r="M327">
        <v>6.1712404897899926</v>
      </c>
      <c r="N327">
        <v>0.996</v>
      </c>
      <c r="O327">
        <v>-53.018867924528301</v>
      </c>
      <c r="P327">
        <v>1.1299435028248588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0.30970724521063192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-0.39358540096628702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54</v>
      </c>
      <c r="AC327">
        <f t="shared" si="115"/>
        <v>24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-53.018867921228299</v>
      </c>
      <c r="AM327" t="str">
        <f t="shared" si="120"/>
        <v xml:space="preserve"> </v>
      </c>
      <c r="AN327">
        <f t="shared" si="121"/>
        <v>2</v>
      </c>
      <c r="AO327" t="s">
        <v>613</v>
      </c>
      <c r="AP327" t="s">
        <v>1242</v>
      </c>
      <c r="AQ327">
        <v>-6.8763423906353482</v>
      </c>
      <c r="AR327">
        <v>39.358540096628701</v>
      </c>
      <c r="AS327">
        <v>30.970724191063191</v>
      </c>
      <c r="AT327">
        <v>6.8763423906353482</v>
      </c>
      <c r="AU327">
        <v>-39.358540096628701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20</v>
      </c>
      <c r="D328" s="2">
        <v>0</v>
      </c>
      <c r="E328">
        <v>1</v>
      </c>
      <c r="F328">
        <v>21</v>
      </c>
      <c r="G328">
        <v>75</v>
      </c>
      <c r="H328">
        <v>64.67</v>
      </c>
      <c r="I328">
        <v>42573.510683080007</v>
      </c>
      <c r="J328">
        <v>15.769324554986589</v>
      </c>
      <c r="K328">
        <v>8.7250404749055583</v>
      </c>
      <c r="L328">
        <v>8.6771736013490219</v>
      </c>
      <c r="M328">
        <v>6.6440221654992824</v>
      </c>
      <c r="N328">
        <v>4.101</v>
      </c>
      <c r="O328">
        <v>-17.60096443640748</v>
      </c>
      <c r="P328">
        <v>3.670944796659966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95.238095241405247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0.15973403763812749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-0.30553625043606103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83</v>
      </c>
      <c r="AC328">
        <f t="shared" si="115"/>
        <v>87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3.6709447999699658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63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13.783962019200381</v>
      </c>
      <c r="AR328">
        <v>30.553625043606104</v>
      </c>
      <c r="AS328">
        <v>15.973403432812749</v>
      </c>
      <c r="AT328">
        <v>-13.783962019200381</v>
      </c>
      <c r="AU328">
        <v>-30.553625043606104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3</v>
      </c>
      <c r="F329">
        <v>19</v>
      </c>
      <c r="G329">
        <v>96</v>
      </c>
      <c r="H329">
        <v>84.52</v>
      </c>
      <c r="I329">
        <v>216402.86482635999</v>
      </c>
      <c r="J329">
        <v>17.164906580016243</v>
      </c>
      <c r="K329">
        <v>15.49404216315307</v>
      </c>
      <c r="L329">
        <v>12.721929428951032</v>
      </c>
      <c r="M329">
        <v>11.87224325758349</v>
      </c>
      <c r="N329">
        <v>4.9240000000000004</v>
      </c>
      <c r="O329">
        <v>13.456221198156696</v>
      </c>
      <c r="P329">
        <v>2.7141504969238053</v>
      </c>
      <c r="Q329" s="36">
        <f t="shared" si="122"/>
        <v>84.210526319109476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29</v>
      </c>
      <c r="AF329" t="str">
        <f t="shared" si="117"/>
        <v xml:space="preserve"> </v>
      </c>
      <c r="AG329">
        <f t="shared" si="133"/>
        <v>2.7141505002438051</v>
      </c>
      <c r="AH329" t="str">
        <f t="shared" si="134"/>
        <v xml:space="preserve"> </v>
      </c>
      <c r="AI329">
        <f t="shared" si="118"/>
        <v>131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6.1538601428819177</v>
      </c>
      <c r="AR329">
        <v>-1.8179331060474313</v>
      </c>
      <c r="AS329">
        <v>13.582584003786092</v>
      </c>
      <c r="AT329">
        <v>-6.1538601428819177</v>
      </c>
      <c r="AU329">
        <v>1.8179331060474313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18</v>
      </c>
      <c r="D330" s="2">
        <v>0</v>
      </c>
      <c r="E330">
        <v>10</v>
      </c>
      <c r="F330">
        <v>28</v>
      </c>
      <c r="G330">
        <v>17</v>
      </c>
      <c r="H330">
        <v>11.53</v>
      </c>
      <c r="I330">
        <v>9270.6060010299989</v>
      </c>
      <c r="J330">
        <v>16.471428571428568</v>
      </c>
      <c r="K330">
        <v>26.939252336448597</v>
      </c>
      <c r="L330">
        <v>4.4238204659484266</v>
      </c>
      <c r="M330">
        <v>4.2444567971703631</v>
      </c>
      <c r="N330">
        <v>0.70000000000000007</v>
      </c>
      <c r="O330">
        <v>-1.4084507042253378</v>
      </c>
      <c r="P330">
        <v>1.7346053772766696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0.47441457401516923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-0.64594658476089384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7</v>
      </c>
      <c r="AC330">
        <f t="shared" si="115"/>
        <v>8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9.9453304825761979</v>
      </c>
      <c r="AR330">
        <v>64.594658476089378</v>
      </c>
      <c r="AS330">
        <v>47.441457068516925</v>
      </c>
      <c r="AT330">
        <v>-9.9453304825761979</v>
      </c>
      <c r="AU330">
        <v>-64.594658476089378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21</v>
      </c>
      <c r="D331" s="2">
        <v>1</v>
      </c>
      <c r="E331">
        <v>5</v>
      </c>
      <c r="F331">
        <v>27</v>
      </c>
      <c r="G331">
        <v>52</v>
      </c>
      <c r="H331">
        <v>44.98</v>
      </c>
      <c r="I331">
        <v>73047.51999999999</v>
      </c>
      <c r="J331">
        <v>9.1664968412471968</v>
      </c>
      <c r="K331">
        <v>8.6383714230843101</v>
      </c>
      <c r="L331" t="s">
        <v>1238</v>
      </c>
      <c r="M331" t="s">
        <v>1238</v>
      </c>
      <c r="N331">
        <v>4.907</v>
      </c>
      <c r="O331">
        <v>6.4425162689804711</v>
      </c>
      <c r="P331">
        <v>3.3059137394397515</v>
      </c>
      <c r="Q331" s="36">
        <f t="shared" si="122"/>
        <v>77.777777781117777</v>
      </c>
      <c r="R331" t="str">
        <f t="shared" si="123"/>
        <v xml:space="preserve"> </v>
      </c>
      <c r="S331" s="37">
        <f t="shared" si="124"/>
        <v>0.1560693675018498</v>
      </c>
      <c r="T331" s="37" t="str">
        <f t="shared" si="125"/>
        <v/>
      </c>
      <c r="U331" s="37" t="str">
        <f t="shared" si="126"/>
        <v/>
      </c>
      <c r="V331" s="37">
        <f t="shared" si="127"/>
        <v>-0.49883773584586466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32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91</v>
      </c>
      <c r="AD331" s="1" t="str">
        <f t="shared" si="132"/>
        <v xml:space="preserve"> </v>
      </c>
      <c r="AE331">
        <f t="shared" si="116"/>
        <v>46</v>
      </c>
      <c r="AF331" t="str">
        <f t="shared" si="117"/>
        <v xml:space="preserve"> </v>
      </c>
      <c r="AG331">
        <f t="shared" si="133"/>
        <v>3.3059137427797514</v>
      </c>
      <c r="AH331" t="str">
        <f t="shared" si="134"/>
        <v xml:space="preserve"> </v>
      </c>
      <c r="AI331">
        <f t="shared" si="118"/>
        <v>82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49.883773584586464</v>
      </c>
      <c r="AR331" t="e">
        <v>#VALUE!</v>
      </c>
      <c r="AS331">
        <v>15.606936416184979</v>
      </c>
      <c r="AT331">
        <v>-49.883773584586464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5</v>
      </c>
      <c r="D332" s="2">
        <v>0</v>
      </c>
      <c r="E332">
        <v>8</v>
      </c>
      <c r="F332">
        <v>13</v>
      </c>
      <c r="G332">
        <v>246</v>
      </c>
      <c r="H332">
        <v>226.15</v>
      </c>
      <c r="I332">
        <v>19154.595174499998</v>
      </c>
      <c r="J332">
        <v>35.794555238999685</v>
      </c>
      <c r="K332">
        <v>32.059824213212359</v>
      </c>
      <c r="L332">
        <v>25.28934648729447</v>
      </c>
      <c r="M332">
        <v>22.632524879149244</v>
      </c>
      <c r="N332">
        <v>6.3180000000000005</v>
      </c>
      <c r="O332">
        <v>18.09345794392523</v>
      </c>
      <c r="P332">
        <v>1.1872650895423391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>
        <v>-95.700502150902153</v>
      </c>
      <c r="AR332">
        <v>-102.39925109781987</v>
      </c>
      <c r="AS332">
        <v>8.7773601591863759</v>
      </c>
      <c r="AT332">
        <v>95.700502150902153</v>
      </c>
      <c r="AU332">
        <v>102.39925109781987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35</v>
      </c>
      <c r="D333" s="2">
        <v>0</v>
      </c>
      <c r="E333">
        <v>2</v>
      </c>
      <c r="F333">
        <v>37</v>
      </c>
      <c r="G333">
        <v>160</v>
      </c>
      <c r="H333">
        <v>138.43</v>
      </c>
      <c r="I333">
        <v>1065267.53237025</v>
      </c>
      <c r="J333">
        <v>30.191930207197384</v>
      </c>
      <c r="K333">
        <v>26.372642408077731</v>
      </c>
      <c r="L333">
        <v>19.006162314564992</v>
      </c>
      <c r="M333">
        <v>16.479876204648622</v>
      </c>
      <c r="N333">
        <v>5.2489999999999997</v>
      </c>
      <c r="O333">
        <v>10.50526315789473</v>
      </c>
      <c r="P333">
        <v>1.4324929567290328</v>
      </c>
      <c r="Q333" s="36">
        <f t="shared" si="122"/>
        <v>94.594594597954597</v>
      </c>
      <c r="R333" t="str">
        <f t="shared" si="123"/>
        <v xml:space="preserve"> </v>
      </c>
      <c r="S333" s="37">
        <f t="shared" si="124"/>
        <v>0.15581882875911862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92</v>
      </c>
      <c r="AD333" s="1" t="str">
        <f t="shared" si="132"/>
        <v xml:space="preserve"> </v>
      </c>
      <c r="AE333">
        <f t="shared" si="116"/>
        <v>6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-65.069124703521268</v>
      </c>
      <c r="AR333">
        <v>-52.112788705087134</v>
      </c>
      <c r="AS333">
        <v>15.581882539911863</v>
      </c>
      <c r="AT333">
        <v>65.069124703521268</v>
      </c>
      <c r="AU333">
        <v>52.112788705087134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3</v>
      </c>
      <c r="F334">
        <v>14</v>
      </c>
      <c r="G334">
        <v>185.5</v>
      </c>
      <c r="H334">
        <v>176.01</v>
      </c>
      <c r="I334">
        <v>29315.469813059997</v>
      </c>
      <c r="J334">
        <v>22.629210593983025</v>
      </c>
      <c r="K334">
        <v>20.258977900552484</v>
      </c>
      <c r="L334">
        <v>15.386859318996416</v>
      </c>
      <c r="M334">
        <v>14.070389084382258</v>
      </c>
      <c r="N334">
        <v>7.7780000000000005</v>
      </c>
      <c r="O334">
        <v>8.7832167832167833</v>
      </c>
      <c r="P334">
        <v>1.4771887960911312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-23.721271208753624</v>
      </c>
      <c r="AR334">
        <v>-23.146274439200077</v>
      </c>
      <c r="AS334">
        <v>5.3917391057326292</v>
      </c>
      <c r="AT334">
        <v>23.721271208753624</v>
      </c>
      <c r="AU334">
        <v>23.146274439200077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1</v>
      </c>
      <c r="E335">
        <v>17</v>
      </c>
      <c r="F335">
        <v>22</v>
      </c>
      <c r="G335">
        <v>165.5</v>
      </c>
      <c r="H335">
        <v>154.04</v>
      </c>
      <c r="I335">
        <v>20590.015233159997</v>
      </c>
      <c r="J335">
        <v>11.127645741530015</v>
      </c>
      <c r="K335">
        <v>11.221679900925183</v>
      </c>
      <c r="L335" t="s">
        <v>1238</v>
      </c>
      <c r="M335" t="s">
        <v>1238</v>
      </c>
      <c r="N335">
        <v>13.843</v>
      </c>
      <c r="O335">
        <v>8.6577708006279419</v>
      </c>
      <c r="P335">
        <v>3.0466112698000525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-0.3916153323223609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75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3.0466112731800523</v>
      </c>
      <c r="AH335" t="str">
        <f t="shared" si="134"/>
        <v xml:space="preserve"> </v>
      </c>
      <c r="AI335">
        <f t="shared" si="118"/>
        <v>103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39.161533232236089</v>
      </c>
      <c r="AR335" t="e">
        <v>#VALUE!</v>
      </c>
      <c r="AS335">
        <v>7.4396260711503626</v>
      </c>
      <c r="AT335">
        <v>-39.161533232236089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1</v>
      </c>
      <c r="D336" s="2">
        <v>4</v>
      </c>
      <c r="E336">
        <v>7</v>
      </c>
      <c r="F336">
        <v>12</v>
      </c>
      <c r="G336">
        <v>710</v>
      </c>
      <c r="H336">
        <v>685.22</v>
      </c>
      <c r="I336">
        <v>16862.737951039999</v>
      </c>
      <c r="J336">
        <v>30.259218370501216</v>
      </c>
      <c r="K336">
        <v>27.078442995455443</v>
      </c>
      <c r="L336">
        <v>21.884069427527404</v>
      </c>
      <c r="M336">
        <v>19.840322846027533</v>
      </c>
      <c r="N336">
        <v>22.645</v>
      </c>
      <c r="O336">
        <v>11.441929133858263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-65.437011027557062</v>
      </c>
      <c r="AR336">
        <v>-75.145659273147317</v>
      </c>
      <c r="AS336">
        <v>3.6163567905198368</v>
      </c>
      <c r="AT336">
        <v>65.437011027557062</v>
      </c>
      <c r="AU336">
        <v>75.145659273147317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18</v>
      </c>
      <c r="D337" s="2">
        <v>3</v>
      </c>
      <c r="E337">
        <v>10</v>
      </c>
      <c r="F337">
        <v>31</v>
      </c>
      <c r="G337">
        <v>52.5</v>
      </c>
      <c r="H337">
        <v>45.22</v>
      </c>
      <c r="I337">
        <v>50060.838216060001</v>
      </c>
      <c r="J337">
        <v>7.2444729253444411</v>
      </c>
      <c r="K337">
        <v>17.378939277478864</v>
      </c>
      <c r="L337">
        <v>3.6410776833949532</v>
      </c>
      <c r="M337">
        <v>5.5396110781003181</v>
      </c>
      <c r="N337">
        <v>2.6019999999999999</v>
      </c>
      <c r="O337">
        <v>-59.023622047244096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0.16099071547430349</v>
      </c>
      <c r="T337" s="37" t="str">
        <f t="shared" si="125"/>
        <v/>
      </c>
      <c r="U337" s="37" t="str">
        <f t="shared" si="126"/>
        <v/>
      </c>
      <c r="V337" s="37">
        <f t="shared" si="127"/>
        <v>-0.60392104892985876</v>
      </c>
      <c r="W337" s="37" t="str">
        <f t="shared" si="128"/>
        <v/>
      </c>
      <c r="X337" s="37">
        <f t="shared" si="129"/>
        <v>-0.70859215493038841</v>
      </c>
      <c r="Y337" t="str">
        <f t="shared" si="113"/>
        <v xml:space="preserve"> </v>
      </c>
      <c r="Z337" s="1">
        <f t="shared" si="130"/>
        <v>17</v>
      </c>
      <c r="AA337" t="str">
        <f t="shared" si="114"/>
        <v xml:space="preserve"> </v>
      </c>
      <c r="AB337" s="1">
        <f t="shared" si="131"/>
        <v>5</v>
      </c>
      <c r="AC337">
        <f t="shared" si="115"/>
        <v>85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-59.023622043844099</v>
      </c>
      <c r="AM337" t="str">
        <f t="shared" si="120"/>
        <v xml:space="preserve"> </v>
      </c>
      <c r="AN337">
        <f t="shared" si="121"/>
        <v>3</v>
      </c>
      <c r="AO337" t="s">
        <v>380</v>
      </c>
      <c r="AP337" t="s">
        <v>1293</v>
      </c>
      <c r="AQ337">
        <v>60.392104892985877</v>
      </c>
      <c r="AR337">
        <v>70.859215493038846</v>
      </c>
      <c r="AS337">
        <v>16.099071207430349</v>
      </c>
      <c r="AT337">
        <v>-60.392104892985877</v>
      </c>
      <c r="AU337">
        <v>-70.859215493038846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2</v>
      </c>
      <c r="E338">
        <v>16</v>
      </c>
      <c r="F338">
        <v>23</v>
      </c>
      <c r="G338">
        <v>60</v>
      </c>
      <c r="H338">
        <v>58.52</v>
      </c>
      <c r="I338">
        <v>15864.529844240002</v>
      </c>
      <c r="J338">
        <v>23.954154727793696</v>
      </c>
      <c r="K338">
        <v>26.980175195942831</v>
      </c>
      <c r="L338">
        <v>16.669023846668154</v>
      </c>
      <c r="M338">
        <v>18.647197706307654</v>
      </c>
      <c r="N338">
        <v>2.169</v>
      </c>
      <c r="O338">
        <v>-10.740740740740746</v>
      </c>
      <c r="P338">
        <v>3.1254272043745726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3.1254272077845724</v>
      </c>
      <c r="AH338" t="str">
        <f t="shared" si="134"/>
        <v xml:space="preserve"> </v>
      </c>
      <c r="AI338">
        <f t="shared" si="118"/>
        <v>95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-30.965172706547083</v>
      </c>
      <c r="AR338">
        <v>-33.407873738151061</v>
      </c>
      <c r="AS338">
        <v>2.5290498974709363</v>
      </c>
      <c r="AT338">
        <v>30.965172706547083</v>
      </c>
      <c r="AU338">
        <v>33.407873738151061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13</v>
      </c>
      <c r="D339" s="2">
        <v>0</v>
      </c>
      <c r="E339">
        <v>6</v>
      </c>
      <c r="F339">
        <v>19</v>
      </c>
      <c r="G339">
        <v>26</v>
      </c>
      <c r="H339">
        <v>18.149999999999999</v>
      </c>
      <c r="I339">
        <v>9363.0390661499987</v>
      </c>
      <c r="J339">
        <v>4.220930232558139</v>
      </c>
      <c r="K339">
        <v>4.0181536417976531</v>
      </c>
      <c r="L339">
        <v>6.5165590974629195</v>
      </c>
      <c r="M339">
        <v>6.3697350684923055</v>
      </c>
      <c r="N339">
        <v>4.3</v>
      </c>
      <c r="O339">
        <v>-6.1135371179039355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0.43250689047234164</v>
      </c>
      <c r="T339" s="37" t="str">
        <f t="shared" si="125"/>
        <v/>
      </c>
      <c r="U339" s="37" t="str">
        <f t="shared" si="126"/>
        <v/>
      </c>
      <c r="V339" s="37">
        <f t="shared" si="127"/>
        <v>-0.7692279843847456</v>
      </c>
      <c r="W339" s="37" t="str">
        <f t="shared" si="128"/>
        <v/>
      </c>
      <c r="X339" s="37">
        <f t="shared" si="129"/>
        <v>-0.47845758619194567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28</v>
      </c>
      <c r="AC339">
        <f t="shared" si="115"/>
        <v>11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76.922798438474558</v>
      </c>
      <c r="AR339">
        <v>47.845758619194569</v>
      </c>
      <c r="AS339">
        <v>43.250688705234161</v>
      </c>
      <c r="AT339">
        <v>-76.922798438474558</v>
      </c>
      <c r="AU339">
        <v>-47.845758619194569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7</v>
      </c>
      <c r="F340">
        <v>32</v>
      </c>
      <c r="G340">
        <v>27</v>
      </c>
      <c r="H340">
        <v>19.600000000000001</v>
      </c>
      <c r="I340">
        <v>9373.761171600001</v>
      </c>
      <c r="J340" t="s">
        <v>1238</v>
      </c>
      <c r="K340" t="s">
        <v>1238</v>
      </c>
      <c r="L340">
        <v>7.2499015650741345</v>
      </c>
      <c r="M340">
        <v>5.520891571955886</v>
      </c>
      <c r="N340">
        <v>-0.39200000000000002</v>
      </c>
      <c r="O340" t="s">
        <v>132</v>
      </c>
      <c r="P340">
        <v>2.4489795918367343</v>
      </c>
      <c r="Q340" s="36">
        <f t="shared" si="122"/>
        <v>78.125000003430003</v>
      </c>
      <c r="R340" t="str">
        <f t="shared" si="123"/>
        <v xml:space="preserve"> </v>
      </c>
      <c r="S340" s="37">
        <f t="shared" si="124"/>
        <v>0.37755102383816314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-0.41976569143803877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45</v>
      </c>
      <c r="AC340">
        <f t="shared" si="115"/>
        <v>14</v>
      </c>
      <c r="AD340" s="1" t="str">
        <f t="shared" si="132"/>
        <v xml:space="preserve"> </v>
      </c>
      <c r="AE340">
        <f t="shared" si="116"/>
        <v>44</v>
      </c>
      <c r="AF340" t="str">
        <f t="shared" si="117"/>
        <v xml:space="preserve"> </v>
      </c>
      <c r="AG340">
        <f t="shared" si="133"/>
        <v>2.4489795952667341</v>
      </c>
      <c r="AH340" t="str">
        <f t="shared" si="134"/>
        <v xml:space="preserve"> </v>
      </c>
      <c r="AI340">
        <f t="shared" si="118"/>
        <v>165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41.976569143803879</v>
      </c>
      <c r="AS340">
        <v>37.755102040816311</v>
      </c>
      <c r="AT340" t="e">
        <v>#VALUE!</v>
      </c>
      <c r="AU340">
        <v>-41.976569143803879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18</v>
      </c>
      <c r="D341" s="2">
        <v>0</v>
      </c>
      <c r="E341">
        <v>2</v>
      </c>
      <c r="F341">
        <v>20</v>
      </c>
      <c r="G341">
        <v>65</v>
      </c>
      <c r="H341">
        <v>50.95</v>
      </c>
      <c r="I341">
        <v>10984.6836578</v>
      </c>
      <c r="J341">
        <v>10.01375786163522</v>
      </c>
      <c r="K341">
        <v>8.9511595221363311</v>
      </c>
      <c r="L341">
        <v>8.8864388166752963</v>
      </c>
      <c r="M341">
        <v>7.846193580563571</v>
      </c>
      <c r="N341">
        <v>5.0880000000000001</v>
      </c>
      <c r="O341">
        <v>3.4146341463414664</v>
      </c>
      <c r="P341">
        <v>0.66339548577036311</v>
      </c>
      <c r="Q341" s="36">
        <f t="shared" si="122"/>
        <v>90.000000003439993</v>
      </c>
      <c r="R341" t="str">
        <f t="shared" si="123"/>
        <v xml:space="preserve"> </v>
      </c>
      <c r="S341" s="37">
        <f t="shared" si="124"/>
        <v>0.27576055299839058</v>
      </c>
      <c r="T341" s="37" t="str">
        <f t="shared" si="125"/>
        <v/>
      </c>
      <c r="U341" s="37" t="str">
        <f t="shared" si="126"/>
        <v/>
      </c>
      <c r="V341" s="37">
        <f t="shared" si="127"/>
        <v>-0.45251521387689064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49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31</v>
      </c>
      <c r="AD341" s="1" t="str">
        <f t="shared" si="132"/>
        <v xml:space="preserve"> </v>
      </c>
      <c r="AE341">
        <f t="shared" si="116"/>
        <v>12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45.251521387689067</v>
      </c>
      <c r="AR341">
        <v>28.878804269406132</v>
      </c>
      <c r="AS341">
        <v>27.576054955839059</v>
      </c>
      <c r="AT341">
        <v>-45.251521387689067</v>
      </c>
      <c r="AU341">
        <v>-28.878804269406132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7</v>
      </c>
      <c r="F342">
        <v>18</v>
      </c>
      <c r="G342">
        <v>104</v>
      </c>
      <c r="H342">
        <v>98.16</v>
      </c>
      <c r="I342">
        <v>16165.749539999999</v>
      </c>
      <c r="J342">
        <v>19.898641800121631</v>
      </c>
      <c r="K342">
        <v>18.286140089418776</v>
      </c>
      <c r="L342">
        <v>14.757599878705177</v>
      </c>
      <c r="M342">
        <v>13.879046057322114</v>
      </c>
      <c r="N342">
        <v>4.9329999999999998</v>
      </c>
      <c r="O342">
        <v>1.9214876033057846</v>
      </c>
      <c r="P342">
        <v>2.0120211898940505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>
        <f t="shared" si="133"/>
        <v>2.0120211933440504</v>
      </c>
      <c r="AH342" t="str">
        <f t="shared" si="134"/>
        <v xml:space="preserve"> </v>
      </c>
      <c r="AI342">
        <f t="shared" si="118"/>
        <v>194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-8.7923614751851176</v>
      </c>
      <c r="AR342">
        <v>-18.110096872287972</v>
      </c>
      <c r="AS342">
        <v>5.9494702526487364</v>
      </c>
      <c r="AT342">
        <v>8.7923614751851176</v>
      </c>
      <c r="AU342">
        <v>18.110096872287972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17</v>
      </c>
      <c r="D343" s="2">
        <v>1</v>
      </c>
      <c r="E343">
        <v>3</v>
      </c>
      <c r="F343">
        <v>21</v>
      </c>
      <c r="G343">
        <v>236</v>
      </c>
      <c r="H343">
        <v>232.8</v>
      </c>
      <c r="I343">
        <v>113781.28611120001</v>
      </c>
      <c r="J343">
        <v>27.757243352807915</v>
      </c>
      <c r="K343">
        <v>25.667034178610805</v>
      </c>
      <c r="L343">
        <v>15.518308788878416</v>
      </c>
      <c r="M343">
        <v>14.391893324106784</v>
      </c>
      <c r="N343">
        <v>8.3870000000000005</v>
      </c>
      <c r="O343">
        <v>8.9220779220779249</v>
      </c>
      <c r="P343">
        <v>2.4080756013745703</v>
      </c>
      <c r="Q343" s="36">
        <f t="shared" si="122"/>
        <v>80.952380955840951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35</v>
      </c>
      <c r="AF343" t="str">
        <f t="shared" si="117"/>
        <v xml:space="preserve"> </v>
      </c>
      <c r="AG343">
        <f t="shared" si="133"/>
        <v>2.4080756048345702</v>
      </c>
      <c r="AH343" t="str">
        <f t="shared" si="134"/>
        <v xml:space="preserve"> </v>
      </c>
      <c r="AI343">
        <f t="shared" si="118"/>
        <v>166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-51.75789798753496</v>
      </c>
      <c r="AR343">
        <v>-24.198309305925036</v>
      </c>
      <c r="AS343">
        <v>1.3745704467353903</v>
      </c>
      <c r="AT343">
        <v>51.75789798753496</v>
      </c>
      <c r="AU343">
        <v>24.198309305925036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12</v>
      </c>
      <c r="D344" s="2">
        <v>0</v>
      </c>
      <c r="E344">
        <v>7</v>
      </c>
      <c r="F344">
        <v>19</v>
      </c>
      <c r="G344">
        <v>45</v>
      </c>
      <c r="H344">
        <v>37.96</v>
      </c>
      <c r="I344">
        <v>31123.169597</v>
      </c>
      <c r="J344">
        <v>28.801213960546281</v>
      </c>
      <c r="K344">
        <v>16.931311329170384</v>
      </c>
      <c r="L344">
        <v>10.02022186147769</v>
      </c>
      <c r="M344">
        <v>6.9604028814230219</v>
      </c>
      <c r="N344">
        <v>1.3180000000000001</v>
      </c>
      <c r="O344">
        <v>-2.3703703703703725</v>
      </c>
      <c r="P344">
        <v>1.475237091675448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0.18545838070919912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>
        <f t="shared" si="115"/>
        <v>64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-57.465625623792384</v>
      </c>
      <c r="AR344">
        <v>19.804752502560309</v>
      </c>
      <c r="AS344">
        <v>18.545837723919909</v>
      </c>
      <c r="AT344">
        <v>57.465625623792384</v>
      </c>
      <c r="AU344">
        <v>-19.804752502560309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5</v>
      </c>
      <c r="E345">
        <v>11</v>
      </c>
      <c r="F345">
        <v>45</v>
      </c>
      <c r="G345">
        <v>397.5</v>
      </c>
      <c r="H345">
        <v>278.05</v>
      </c>
      <c r="I345">
        <v>121855.77090644999</v>
      </c>
      <c r="J345" t="s">
        <v>1238</v>
      </c>
      <c r="K345" t="s">
        <v>1238</v>
      </c>
      <c r="L345" t="s">
        <v>1238</v>
      </c>
      <c r="M345">
        <v>29.095220332333053</v>
      </c>
      <c r="N345">
        <v>3.9340000000000002</v>
      </c>
      <c r="O345">
        <v>21.195317313616766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>
        <f t="shared" si="124"/>
        <v>0.42959899646687288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12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42.95989929868729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5</v>
      </c>
      <c r="D346" s="2">
        <v>1</v>
      </c>
      <c r="E346">
        <v>9</v>
      </c>
      <c r="F346">
        <v>15</v>
      </c>
      <c r="G346">
        <v>31</v>
      </c>
      <c r="H346">
        <v>28.05</v>
      </c>
      <c r="I346">
        <v>10472.389997850001</v>
      </c>
      <c r="J346">
        <v>21.510736196319019</v>
      </c>
      <c r="K346">
        <v>20.29667149059334</v>
      </c>
      <c r="L346">
        <v>11.478020078081428</v>
      </c>
      <c r="M346">
        <v>11.046747181964573</v>
      </c>
      <c r="N346">
        <v>1.304</v>
      </c>
      <c r="O346">
        <v>0.30769230769230793</v>
      </c>
      <c r="P346">
        <v>3.0303030303030303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3.0303030337930301</v>
      </c>
      <c r="AH346" t="str">
        <f t="shared" si="134"/>
        <v xml:space="preserve"> </v>
      </c>
      <c r="AI346">
        <f t="shared" si="118"/>
        <v>109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-17.606207065498445</v>
      </c>
      <c r="AR346">
        <v>8.137496986860338</v>
      </c>
      <c r="AS346">
        <v>10.516934046345817</v>
      </c>
      <c r="AT346">
        <v>17.606207065498445</v>
      </c>
      <c r="AU346">
        <v>-8.137496986860338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24</v>
      </c>
      <c r="D347" s="2">
        <v>2</v>
      </c>
      <c r="E347">
        <v>9</v>
      </c>
      <c r="F347">
        <v>35</v>
      </c>
      <c r="G347">
        <v>102</v>
      </c>
      <c r="H347">
        <v>96.22</v>
      </c>
      <c r="I347">
        <v>150204.45548126</v>
      </c>
      <c r="J347">
        <v>37.309034509499803</v>
      </c>
      <c r="K347">
        <v>32.419137466307276</v>
      </c>
      <c r="L347">
        <v>27.044033856735687</v>
      </c>
      <c r="M347">
        <v>24.419910046170994</v>
      </c>
      <c r="N347">
        <v>2.968</v>
      </c>
      <c r="O347">
        <v>19.244676576938534</v>
      </c>
      <c r="P347">
        <v>0.95926002909997932</v>
      </c>
      <c r="Q347" s="36" t="str">
        <f t="shared" si="122"/>
        <v xml:space="preserve"> 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-103.98065402749488</v>
      </c>
      <c r="AR347">
        <v>-116.4426115960492</v>
      </c>
      <c r="AS347">
        <v>6.0070671378091856</v>
      </c>
      <c r="AT347">
        <v>103.98065402749488</v>
      </c>
      <c r="AU347">
        <v>116.4426115960492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7</v>
      </c>
      <c r="D348" s="2">
        <v>1</v>
      </c>
      <c r="E348">
        <v>6</v>
      </c>
      <c r="F348">
        <v>14</v>
      </c>
      <c r="G348">
        <v>24.5</v>
      </c>
      <c r="H348">
        <v>17.73</v>
      </c>
      <c r="I348">
        <v>3107.6160516899999</v>
      </c>
      <c r="J348" t="s">
        <v>1238</v>
      </c>
      <c r="K348" t="s">
        <v>1238</v>
      </c>
      <c r="L348" t="s">
        <v>1238</v>
      </c>
      <c r="M348" t="s">
        <v>1238</v>
      </c>
      <c r="N348">
        <v>-2.8919999999999999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0.38183869499336159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13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38.183869148336157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1</v>
      </c>
      <c r="E349">
        <v>6</v>
      </c>
      <c r="F349">
        <v>17</v>
      </c>
      <c r="G349">
        <v>27</v>
      </c>
      <c r="H349">
        <v>20.97</v>
      </c>
      <c r="I349">
        <v>7458.4746999899999</v>
      </c>
      <c r="J349">
        <v>11.814084507042253</v>
      </c>
      <c r="K349">
        <v>11.427792915531334</v>
      </c>
      <c r="L349">
        <v>8.8602404560320966</v>
      </c>
      <c r="M349">
        <v>8.5102233105458378</v>
      </c>
      <c r="N349">
        <v>1.7750000000000001</v>
      </c>
      <c r="O349">
        <v>-3.0054644808743132</v>
      </c>
      <c r="P349">
        <v>6.8907963757749169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0.28755365158866958</v>
      </c>
      <c r="T349" s="37" t="str">
        <f t="shared" si="125"/>
        <v/>
      </c>
      <c r="U349" s="37" t="str">
        <f t="shared" si="126"/>
        <v/>
      </c>
      <c r="V349" s="37">
        <f t="shared" si="127"/>
        <v>-0.35408548729156553</v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>
        <f t="shared" si="130"/>
        <v>86</v>
      </c>
      <c r="AA349" t="str">
        <f t="shared" si="114"/>
        <v xml:space="preserve"> </v>
      </c>
      <c r="AB349" s="1" t="str">
        <f t="shared" si="131"/>
        <v xml:space="preserve"> </v>
      </c>
      <c r="AC349">
        <f t="shared" si="115"/>
        <v>29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6.8907963792949172</v>
      </c>
      <c r="AH349" t="str">
        <f t="shared" si="134"/>
        <v xml:space="preserve"> </v>
      </c>
      <c r="AI349">
        <f t="shared" si="118"/>
        <v>10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35.40854872915655</v>
      </c>
      <c r="AR349">
        <v>29.088478670317919</v>
      </c>
      <c r="AS349">
        <v>28.755364806866957</v>
      </c>
      <c r="AT349">
        <v>-35.40854872915655</v>
      </c>
      <c r="AU349">
        <v>-29.088478670317919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0</v>
      </c>
      <c r="E350">
        <v>5</v>
      </c>
      <c r="F350">
        <v>21</v>
      </c>
      <c r="G350">
        <v>385</v>
      </c>
      <c r="H350">
        <v>350.39</v>
      </c>
      <c r="I350">
        <v>59285.347487079998</v>
      </c>
      <c r="J350">
        <v>17.720629140747484</v>
      </c>
      <c r="K350">
        <v>15.554914321228802</v>
      </c>
      <c r="L350">
        <v>15.012665620271491</v>
      </c>
      <c r="M350">
        <v>13.717860828569306</v>
      </c>
      <c r="N350">
        <v>19.773</v>
      </c>
      <c r="O350">
        <v>-7.299578059071739</v>
      </c>
      <c r="P350">
        <v>1.6307543023488116</v>
      </c>
      <c r="Q350" s="36">
        <f t="shared" si="122"/>
        <v>76.190476194006195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53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3.1155437434873035</v>
      </c>
      <c r="AR350">
        <v>-20.151474853315232</v>
      </c>
      <c r="AS350">
        <v>9.8775649990011196</v>
      </c>
      <c r="AT350">
        <v>-3.1155437434873035</v>
      </c>
      <c r="AU350">
        <v>20.151474853315232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13</v>
      </c>
      <c r="D351" s="2">
        <v>5</v>
      </c>
      <c r="E351">
        <v>12</v>
      </c>
      <c r="F351">
        <v>30</v>
      </c>
      <c r="G351">
        <v>25</v>
      </c>
      <c r="H351">
        <v>20.76</v>
      </c>
      <c r="I351">
        <v>8011.2097830000012</v>
      </c>
      <c r="J351" t="s">
        <v>1238</v>
      </c>
      <c r="K351">
        <v>27.137254901960787</v>
      </c>
      <c r="L351">
        <v>13.414872018124939</v>
      </c>
      <c r="M351">
        <v>10.522440097869715</v>
      </c>
      <c r="N351">
        <v>0.155</v>
      </c>
      <c r="O351" t="s">
        <v>132</v>
      </c>
      <c r="P351">
        <v>0.96339113680154131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0.20423892454192663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52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-7.3637885979260354</v>
      </c>
      <c r="AS351">
        <v>20.423892100192663</v>
      </c>
      <c r="AT351" t="e">
        <v>#VALUE!</v>
      </c>
      <c r="AU351">
        <v>7.3637885979260354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9</v>
      </c>
      <c r="D352" s="2">
        <v>1</v>
      </c>
      <c r="E352">
        <v>1</v>
      </c>
      <c r="F352">
        <v>11</v>
      </c>
      <c r="G352">
        <v>46</v>
      </c>
      <c r="H352">
        <v>40.35</v>
      </c>
      <c r="I352">
        <v>10208.06132115</v>
      </c>
      <c r="J352">
        <v>11.407972858354539</v>
      </c>
      <c r="K352">
        <v>9.7463768115942049</v>
      </c>
      <c r="L352">
        <v>8.3950135821508987</v>
      </c>
      <c r="M352">
        <v>8.4348983686213277</v>
      </c>
      <c r="N352">
        <v>3.5369999999999999</v>
      </c>
      <c r="O352">
        <v>306.55172413793099</v>
      </c>
      <c r="P352">
        <v>0.29739776951672864</v>
      </c>
      <c r="Q352" s="36">
        <f t="shared" si="122"/>
        <v>81.818181821731812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>
        <f t="shared" si="127"/>
        <v>-0.37628893500780469</v>
      </c>
      <c r="W352" s="37" t="str">
        <f t="shared" si="128"/>
        <v/>
      </c>
      <c r="X352" s="37">
        <f t="shared" si="129"/>
        <v>-0.32811847754269607</v>
      </c>
      <c r="Y352" t="str">
        <f t="shared" si="113"/>
        <v xml:space="preserve"> </v>
      </c>
      <c r="Z352" s="1">
        <f t="shared" si="130"/>
        <v>83</v>
      </c>
      <c r="AA352" t="str">
        <f t="shared" si="114"/>
        <v xml:space="preserve"> </v>
      </c>
      <c r="AB352" s="1">
        <f t="shared" si="131"/>
        <v>77</v>
      </c>
      <c r="AC352" t="str">
        <f t="shared" si="115"/>
        <v xml:space="preserve"> </v>
      </c>
      <c r="AD352" s="1" t="str">
        <f t="shared" si="132"/>
        <v xml:space="preserve"> </v>
      </c>
      <c r="AE352">
        <f t="shared" si="116"/>
        <v>33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37.628893500780471</v>
      </c>
      <c r="AR352">
        <v>32.811847754269607</v>
      </c>
      <c r="AS352">
        <v>14.00247831474597</v>
      </c>
      <c r="AT352">
        <v>-37.628893500780471</v>
      </c>
      <c r="AU352">
        <v>-32.811847754269607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13</v>
      </c>
      <c r="D353" s="2">
        <v>2</v>
      </c>
      <c r="E353">
        <v>10</v>
      </c>
      <c r="F353">
        <v>25</v>
      </c>
      <c r="G353">
        <v>200</v>
      </c>
      <c r="H353">
        <v>186.19</v>
      </c>
      <c r="I353">
        <v>49043.707064869996</v>
      </c>
      <c r="J353">
        <v>17.918390915215088</v>
      </c>
      <c r="K353">
        <v>16.068870285664971</v>
      </c>
      <c r="L353">
        <v>11.533845390781449</v>
      </c>
      <c r="M353">
        <v>10.713337203089278</v>
      </c>
      <c r="N353">
        <v>10.391</v>
      </c>
      <c r="O353">
        <v>9.2639327024185096</v>
      </c>
      <c r="P353">
        <v>2.0387775927815674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2.0387775963415673</v>
      </c>
      <c r="AH353" t="str">
        <f t="shared" si="134"/>
        <v xml:space="preserve"> </v>
      </c>
      <c r="AI353">
        <f t="shared" si="118"/>
        <v>186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2.0343156541549945</v>
      </c>
      <c r="AR353">
        <v>7.6907080004995247</v>
      </c>
      <c r="AS353">
        <v>7.4171545195767852</v>
      </c>
      <c r="AT353">
        <v>-2.0343156541549945</v>
      </c>
      <c r="AU353">
        <v>-7.6907080004995247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9</v>
      </c>
      <c r="D354" s="2">
        <v>4</v>
      </c>
      <c r="E354">
        <v>15</v>
      </c>
      <c r="F354">
        <v>28</v>
      </c>
      <c r="G354">
        <v>50</v>
      </c>
      <c r="H354">
        <v>54.57</v>
      </c>
      <c r="I354">
        <v>12982.88823549</v>
      </c>
      <c r="J354">
        <v>11.996043086392612</v>
      </c>
      <c r="K354">
        <v>13.457459926017263</v>
      </c>
      <c r="L354">
        <v>6.9470207443089116</v>
      </c>
      <c r="M354">
        <v>8.435387169811321</v>
      </c>
      <c r="N354">
        <v>4.0549999999999997</v>
      </c>
      <c r="O354">
        <v>-10.287610619469042</v>
      </c>
      <c r="P354">
        <v>3.5037566428440536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-0.34413721859210367</v>
      </c>
      <c r="W354" s="37" t="str">
        <f t="shared" si="128"/>
        <v/>
      </c>
      <c r="X354" s="37">
        <f t="shared" si="129"/>
        <v>-0.44400627484954491</v>
      </c>
      <c r="Y354" t="str">
        <f t="shared" si="113"/>
        <v xml:space="preserve"> </v>
      </c>
      <c r="Z354" s="1">
        <f t="shared" si="130"/>
        <v>90</v>
      </c>
      <c r="AA354" t="str">
        <f t="shared" si="114"/>
        <v xml:space="preserve"> </v>
      </c>
      <c r="AB354" s="1">
        <f t="shared" si="131"/>
        <v>39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3.5037566464140535</v>
      </c>
      <c r="AH354" t="str">
        <f t="shared" si="134"/>
        <v xml:space="preserve"> </v>
      </c>
      <c r="AI354">
        <f t="shared" si="118"/>
        <v>72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34.413721859210369</v>
      </c>
      <c r="AR354">
        <v>44.400627484954491</v>
      </c>
      <c r="AS354">
        <v>-8.3745647791827018</v>
      </c>
      <c r="AT354">
        <v>-34.413721859210369</v>
      </c>
      <c r="AU354">
        <v>-44.400627484954491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6</v>
      </c>
      <c r="D355" s="2">
        <v>3</v>
      </c>
      <c r="E355">
        <v>11</v>
      </c>
      <c r="F355">
        <v>20</v>
      </c>
      <c r="G355">
        <v>98</v>
      </c>
      <c r="H355">
        <v>96.85</v>
      </c>
      <c r="I355">
        <v>20812.168750099998</v>
      </c>
      <c r="J355">
        <v>14.616661635979472</v>
      </c>
      <c r="K355">
        <v>13.993642537205604</v>
      </c>
      <c r="L355" t="s">
        <v>1238</v>
      </c>
      <c r="M355" t="s">
        <v>1238</v>
      </c>
      <c r="N355">
        <v>6.6260000000000003</v>
      </c>
      <c r="O355">
        <v>0.63791008505467517</v>
      </c>
      <c r="P355">
        <v>2.9736706246773363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2.9736706282573362</v>
      </c>
      <c r="AH355" t="str">
        <f t="shared" si="134"/>
        <v xml:space="preserve"> </v>
      </c>
      <c r="AI355">
        <f t="shared" si="118"/>
        <v>118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20.085945953746986</v>
      </c>
      <c r="AR355" t="e">
        <v>#VALUE!</v>
      </c>
      <c r="AS355">
        <v>1.1874032008260205</v>
      </c>
      <c r="AT355">
        <v>-20.085945953746986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1</v>
      </c>
      <c r="E356">
        <v>5</v>
      </c>
      <c r="F356">
        <v>15</v>
      </c>
      <c r="G356">
        <v>57</v>
      </c>
      <c r="H356">
        <v>51.79</v>
      </c>
      <c r="I356">
        <v>15700.501029999999</v>
      </c>
      <c r="J356">
        <v>11.693384511176337</v>
      </c>
      <c r="K356">
        <v>12.709202453987729</v>
      </c>
      <c r="L356">
        <v>7.002726038623285</v>
      </c>
      <c r="M356">
        <v>7.44014316261645</v>
      </c>
      <c r="N356">
        <v>4.4290000000000003</v>
      </c>
      <c r="O356">
        <v>-42.308193304676308</v>
      </c>
      <c r="P356">
        <v>3.1048464954624446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-0.36068454953520968</v>
      </c>
      <c r="W356" s="37" t="str">
        <f t="shared" si="128"/>
        <v/>
      </c>
      <c r="X356" s="37">
        <f t="shared" si="129"/>
        <v>-0.43954799046600923</v>
      </c>
      <c r="Y356" t="str">
        <f t="shared" si="113"/>
        <v xml:space="preserve"> </v>
      </c>
      <c r="Z356" s="1">
        <f t="shared" si="130"/>
        <v>84</v>
      </c>
      <c r="AA356" t="str">
        <f t="shared" si="114"/>
        <v xml:space="preserve"> </v>
      </c>
      <c r="AB356" s="1">
        <f t="shared" si="131"/>
        <v>40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3.1048464990524445</v>
      </c>
      <c r="AH356" t="str">
        <f t="shared" si="134"/>
        <v xml:space="preserve"> </v>
      </c>
      <c r="AI356">
        <f t="shared" si="118"/>
        <v>98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36.06845495352097</v>
      </c>
      <c r="AR356">
        <v>43.954799046600925</v>
      </c>
      <c r="AS356">
        <v>10.059857115273218</v>
      </c>
      <c r="AT356">
        <v>-36.06845495352097</v>
      </c>
      <c r="AU356">
        <v>-43.954799046600925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28</v>
      </c>
      <c r="D357" s="2">
        <v>4</v>
      </c>
      <c r="E357">
        <v>8</v>
      </c>
      <c r="F357">
        <v>40</v>
      </c>
      <c r="G357">
        <v>190</v>
      </c>
      <c r="H357">
        <v>196.01</v>
      </c>
      <c r="I357">
        <v>119370.09</v>
      </c>
      <c r="J357">
        <v>29.716494845360824</v>
      </c>
      <c r="K357">
        <v>36.927279577995478</v>
      </c>
      <c r="L357">
        <v>26.55068804118886</v>
      </c>
      <c r="M357">
        <v>33.432699252700154</v>
      </c>
      <c r="N357">
        <v>5.3079999999999998</v>
      </c>
      <c r="O357">
        <v>-20.060240963855431</v>
      </c>
      <c r="P357">
        <v>0.33059537778684761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-62.469764593290414</v>
      </c>
      <c r="AR357">
        <v>-112.49419704729493</v>
      </c>
      <c r="AS357">
        <v>-3.0661700933625746</v>
      </c>
      <c r="AT357">
        <v>62.469764593290414</v>
      </c>
      <c r="AU357">
        <v>112.49419704729493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3</v>
      </c>
      <c r="D358" s="2">
        <v>0</v>
      </c>
      <c r="E358">
        <v>10</v>
      </c>
      <c r="F358">
        <v>13</v>
      </c>
      <c r="G358">
        <v>18</v>
      </c>
      <c r="H358">
        <v>19.920000000000002</v>
      </c>
      <c r="I358">
        <v>8434.1280000000006</v>
      </c>
      <c r="J358">
        <v>12.504708097928438</v>
      </c>
      <c r="K358">
        <v>12.84332688588008</v>
      </c>
      <c r="L358">
        <v>12.611070074196208</v>
      </c>
      <c r="M358">
        <v>11.105065698729584</v>
      </c>
      <c r="N358">
        <v>1.593</v>
      </c>
      <c r="O358">
        <v>-40.559701492537322</v>
      </c>
      <c r="P358">
        <v>4.6385542168674698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-0.3163268442154733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99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4.6385542204774701</v>
      </c>
      <c r="AH358" t="str">
        <f t="shared" si="134"/>
        <v xml:space="preserve"> </v>
      </c>
      <c r="AI358">
        <f t="shared" si="118"/>
        <v>30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31.632684421547332</v>
      </c>
      <c r="AR358">
        <v>-0.93068794173143399</v>
      </c>
      <c r="AS358">
        <v>-9.6385542168674796</v>
      </c>
      <c r="AT358">
        <v>-31.632684421547332</v>
      </c>
      <c r="AU358">
        <v>0.93068794173143399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14</v>
      </c>
      <c r="I359">
        <v>8097.7130202500011</v>
      </c>
      <c r="J359">
        <v>33.816425120772941</v>
      </c>
      <c r="K359">
        <v>35.353535353535349</v>
      </c>
      <c r="L359">
        <v>7.2947853697749192</v>
      </c>
      <c r="M359">
        <v>7.58544067579846</v>
      </c>
      <c r="N359">
        <v>0.39600000000000002</v>
      </c>
      <c r="O359">
        <v>395</v>
      </c>
      <c r="P359">
        <v>1.4285714285714286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-0.41617348771603913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46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-84.885419944348769</v>
      </c>
      <c r="AR359">
        <v>41.617348771603915</v>
      </c>
      <c r="AS359">
        <v>1.7857142857142794</v>
      </c>
      <c r="AT359">
        <v>84.885419944348769</v>
      </c>
      <c r="AU359">
        <v>-41.617348771603915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4</v>
      </c>
      <c r="D360" s="2">
        <v>3</v>
      </c>
      <c r="E360">
        <v>2</v>
      </c>
      <c r="F360">
        <v>9</v>
      </c>
      <c r="G360">
        <v>14.899999618530273</v>
      </c>
      <c r="H360">
        <v>13.65</v>
      </c>
      <c r="I360">
        <v>8097.7130202500011</v>
      </c>
      <c r="J360">
        <v>32.971014492753625</v>
      </c>
      <c r="K360">
        <v>34.469696969696969</v>
      </c>
      <c r="L360">
        <v>7.2947853697749192</v>
      </c>
      <c r="M360">
        <v>7.58544067579846</v>
      </c>
      <c r="N360">
        <v>0.39600000000000002</v>
      </c>
      <c r="O360">
        <v>395</v>
      </c>
      <c r="P360">
        <v>1.413919413919414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-0.41617348771603913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46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-80.263284445740084</v>
      </c>
      <c r="AR360">
        <v>41.617348771603915</v>
      </c>
      <c r="AS360">
        <v>9.1575063628591469</v>
      </c>
      <c r="AT360">
        <v>80.263284445740084</v>
      </c>
      <c r="AU360">
        <v>-41.617348771603915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6</v>
      </c>
      <c r="D361" s="2">
        <v>2</v>
      </c>
      <c r="E361">
        <v>14</v>
      </c>
      <c r="F361">
        <v>22</v>
      </c>
      <c r="G361">
        <v>76</v>
      </c>
      <c r="H361">
        <v>79.95</v>
      </c>
      <c r="I361">
        <v>25442.312929799999</v>
      </c>
      <c r="J361" t="s">
        <v>1238</v>
      </c>
      <c r="K361" t="s">
        <v>1238</v>
      </c>
      <c r="L361">
        <v>24.414275956539665</v>
      </c>
      <c r="M361">
        <v>21.373494678199908</v>
      </c>
      <c r="N361">
        <v>1.337</v>
      </c>
      <c r="O361">
        <v>0.45078888054094707</v>
      </c>
      <c r="P361">
        <v>3.5422138836772978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3.5422138873172977</v>
      </c>
      <c r="AH361" t="str">
        <f t="shared" si="134"/>
        <v xml:space="preserve"> </v>
      </c>
      <c r="AI361">
        <f t="shared" si="118"/>
        <v>69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-95.395763673914828</v>
      </c>
      <c r="AS361">
        <v>-4.9405878674171344</v>
      </c>
      <c r="AT361" t="e">
        <v>#VALUE!</v>
      </c>
      <c r="AU361">
        <v>95.395763673914828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12</v>
      </c>
      <c r="D362" s="2">
        <v>0</v>
      </c>
      <c r="E362">
        <v>13</v>
      </c>
      <c r="F362">
        <v>25</v>
      </c>
      <c r="G362">
        <v>76</v>
      </c>
      <c r="H362">
        <v>69.599999999999994</v>
      </c>
      <c r="I362">
        <v>28742.592148799999</v>
      </c>
      <c r="J362">
        <v>22.144447979637285</v>
      </c>
      <c r="K362">
        <v>18.238993710691823</v>
      </c>
      <c r="L362">
        <v>15.176187901447607</v>
      </c>
      <c r="M362">
        <v>12.300523403990798</v>
      </c>
      <c r="N362">
        <v>3.1430000000000002</v>
      </c>
      <c r="O362">
        <v>13.179690313287724</v>
      </c>
      <c r="P362">
        <v>5.5445402298850572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5.5445402335350575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18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-21.070915968466043</v>
      </c>
      <c r="AR362">
        <v>-21.460199349793662</v>
      </c>
      <c r="AS362">
        <v>9.1954022988505848</v>
      </c>
      <c r="AT362">
        <v>21.070915968466043</v>
      </c>
      <c r="AU362">
        <v>21.460199349793662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5</v>
      </c>
      <c r="E363">
        <v>8</v>
      </c>
      <c r="F363">
        <v>17</v>
      </c>
      <c r="G363">
        <v>80.5</v>
      </c>
      <c r="H363">
        <v>75.38</v>
      </c>
      <c r="I363">
        <v>16412.640798299999</v>
      </c>
      <c r="J363">
        <v>12.554963357761491</v>
      </c>
      <c r="K363">
        <v>11.989820264036901</v>
      </c>
      <c r="L363">
        <v>9.0564307079611766</v>
      </c>
      <c r="M363">
        <v>8.892771278050736</v>
      </c>
      <c r="N363">
        <v>6.0040000000000004</v>
      </c>
      <c r="O363">
        <v>4.4173913043478343</v>
      </c>
      <c r="P363">
        <v>3.5248076412841605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-0.31357922533338789</v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>
        <f t="shared" si="130"/>
        <v>101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3.5248076449441603</v>
      </c>
      <c r="AH363" t="str">
        <f t="shared" si="134"/>
        <v xml:space="preserve"> </v>
      </c>
      <c r="AI363">
        <f t="shared" si="142"/>
        <v>70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31.35792253333879</v>
      </c>
      <c r="AR363">
        <v>27.518301280281833</v>
      </c>
      <c r="AS363">
        <v>6.7922525868930883</v>
      </c>
      <c r="AT363">
        <v>-31.35792253333879</v>
      </c>
      <c r="AU363">
        <v>-27.518301280281833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23</v>
      </c>
      <c r="F364">
        <v>34</v>
      </c>
      <c r="G364">
        <v>56</v>
      </c>
      <c r="H364">
        <v>55.13</v>
      </c>
      <c r="I364">
        <v>180965.17086541001</v>
      </c>
      <c r="J364">
        <v>16.0075493612079</v>
      </c>
      <c r="K364">
        <v>14.183174684846927</v>
      </c>
      <c r="L364">
        <v>11.023518988582882</v>
      </c>
      <c r="M364">
        <v>10.686949131392373</v>
      </c>
      <c r="N364">
        <v>3.887</v>
      </c>
      <c r="O364">
        <v>10.426136363636363</v>
      </c>
      <c r="P364">
        <v>1.6978051877380738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12.481509344735608</v>
      </c>
      <c r="AR364">
        <v>11.775023966209751</v>
      </c>
      <c r="AS364">
        <v>1.5780881552693637</v>
      </c>
      <c r="AT364">
        <v>-12.481509344735608</v>
      </c>
      <c r="AU364">
        <v>-11.775023966209751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10</v>
      </c>
      <c r="F365">
        <v>22</v>
      </c>
      <c r="G365">
        <v>430</v>
      </c>
      <c r="H365">
        <v>402.47</v>
      </c>
      <c r="I365">
        <v>30794.109433289999</v>
      </c>
      <c r="J365">
        <v>22.93537725096877</v>
      </c>
      <c r="K365">
        <v>20.503846349788578</v>
      </c>
      <c r="L365">
        <v>16.638709112093551</v>
      </c>
      <c r="M365">
        <v>15.612184151002863</v>
      </c>
      <c r="N365">
        <v>17.548000000000002</v>
      </c>
      <c r="O365">
        <v>9.0141020065850803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-25.395184129696723</v>
      </c>
      <c r="AR365">
        <v>-33.165254595018553</v>
      </c>
      <c r="AS365">
        <v>6.8402613859418038</v>
      </c>
      <c r="AT365">
        <v>25.395184129696723</v>
      </c>
      <c r="AU365">
        <v>33.165254595018553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5</v>
      </c>
      <c r="D366" s="2">
        <v>2</v>
      </c>
      <c r="E366">
        <v>22</v>
      </c>
      <c r="F366">
        <v>29</v>
      </c>
      <c r="G366">
        <v>54</v>
      </c>
      <c r="H366">
        <v>40.82</v>
      </c>
      <c r="I366">
        <v>36512.664456320003</v>
      </c>
      <c r="J366">
        <v>17.093802345058627</v>
      </c>
      <c r="K366">
        <v>25.608531994981178</v>
      </c>
      <c r="L366">
        <v>4.7216229203488478</v>
      </c>
      <c r="M366">
        <v>3.3854686002698329</v>
      </c>
      <c r="N366">
        <v>2.3879999999999999</v>
      </c>
      <c r="O366">
        <v>-52.335329341317362</v>
      </c>
      <c r="P366">
        <v>7.7829495345418911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0.32288094440533566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-0.62211244030167645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8</v>
      </c>
      <c r="AC366">
        <f t="shared" si="139"/>
        <v>23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7.7829495382318914</v>
      </c>
      <c r="AH366" t="str">
        <f t="shared" si="134"/>
        <v xml:space="preserve"> </v>
      </c>
      <c r="AI366">
        <f t="shared" si="142"/>
        <v>5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-52.335329337627364</v>
      </c>
      <c r="AM366" t="str">
        <f t="shared" si="144"/>
        <v xml:space="preserve"> </v>
      </c>
      <c r="AN366">
        <f t="shared" si="145"/>
        <v>1</v>
      </c>
      <c r="AO366" t="s">
        <v>395</v>
      </c>
      <c r="AP366" t="s">
        <v>1295</v>
      </c>
      <c r="AQ366">
        <v>6.5426101746493215</v>
      </c>
      <c r="AR366">
        <v>62.211244030167649</v>
      </c>
      <c r="AS366">
        <v>32.288094071533571</v>
      </c>
      <c r="AT366">
        <v>-6.5426101746493215</v>
      </c>
      <c r="AU366">
        <v>-62.211244030167649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3</v>
      </c>
      <c r="E367">
        <v>18</v>
      </c>
      <c r="F367">
        <v>23</v>
      </c>
      <c r="G367">
        <v>83.5</v>
      </c>
      <c r="H367">
        <v>84.68</v>
      </c>
      <c r="I367">
        <v>30310.713924520001</v>
      </c>
      <c r="J367">
        <v>29.639481974098704</v>
      </c>
      <c r="K367">
        <v>27.280927835051546</v>
      </c>
      <c r="L367">
        <v>19.932607756029235</v>
      </c>
      <c r="M367">
        <v>17.797873927141058</v>
      </c>
      <c r="N367">
        <v>3.1040000000000001</v>
      </c>
      <c r="O367">
        <v>9.2957746478873329</v>
      </c>
      <c r="P367">
        <v>2.9475673122342934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2.9475673159342932</v>
      </c>
      <c r="AH367" t="str">
        <f t="shared" si="134"/>
        <v xml:space="preserve"> </v>
      </c>
      <c r="AI367">
        <f t="shared" si="142"/>
        <v>122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-62.048710120691219</v>
      </c>
      <c r="AR367">
        <v>-59.527447032836278</v>
      </c>
      <c r="AS367">
        <v>-1.3934813415210301</v>
      </c>
      <c r="AT367">
        <v>62.048710120691219</v>
      </c>
      <c r="AU367">
        <v>59.527447032836278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8</v>
      </c>
      <c r="F368">
        <v>10</v>
      </c>
      <c r="G368">
        <v>17</v>
      </c>
      <c r="H368">
        <v>16.62</v>
      </c>
      <c r="I368">
        <v>6627.2261634000006</v>
      </c>
      <c r="J368">
        <v>12.366071428571429</v>
      </c>
      <c r="K368">
        <v>11.974063400576368</v>
      </c>
      <c r="L368" t="s">
        <v>1238</v>
      </c>
      <c r="M368" t="s">
        <v>1238</v>
      </c>
      <c r="N368">
        <v>1.3440000000000001</v>
      </c>
      <c r="O368">
        <v>2.5954198473282464</v>
      </c>
      <c r="P368">
        <v>4.27797833935018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-0.32390656287059849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96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4.2779783430601803</v>
      </c>
      <c r="AH368" t="str">
        <f t="shared" si="134"/>
        <v xml:space="preserve"> </v>
      </c>
      <c r="AI368">
        <f t="shared" si="142"/>
        <v>38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32.390656287059848</v>
      </c>
      <c r="AR368" t="e">
        <v>#VALUE!</v>
      </c>
      <c r="AS368">
        <v>2.2864019253910906</v>
      </c>
      <c r="AT368">
        <v>-32.390656287059848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3</v>
      </c>
      <c r="D369" s="2">
        <v>4</v>
      </c>
      <c r="E369">
        <v>16</v>
      </c>
      <c r="F369">
        <v>23</v>
      </c>
      <c r="G369">
        <v>70</v>
      </c>
      <c r="H369">
        <v>73</v>
      </c>
      <c r="I369">
        <v>25284.948314999998</v>
      </c>
      <c r="J369">
        <v>10.781273076355044</v>
      </c>
      <c r="K369">
        <v>13.155523517750945</v>
      </c>
      <c r="L369">
        <v>6.4417859075703792</v>
      </c>
      <c r="M369">
        <v>7.6177658064932983</v>
      </c>
      <c r="N369">
        <v>6.7709999999999999</v>
      </c>
      <c r="O369">
        <v>8.5096153846153797</v>
      </c>
      <c r="P369">
        <v>3.8917808219178087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-0.4105526550669758</v>
      </c>
      <c r="W369" s="37" t="str">
        <f t="shared" si="128"/>
        <v/>
      </c>
      <c r="X369" s="37">
        <f t="shared" si="129"/>
        <v>-0.48444193918582334</v>
      </c>
      <c r="Y369" t="str">
        <f t="shared" si="137"/>
        <v xml:space="preserve"> </v>
      </c>
      <c r="Z369" s="1">
        <f t="shared" si="130"/>
        <v>64</v>
      </c>
      <c r="AA369" t="str">
        <f t="shared" si="138"/>
        <v xml:space="preserve"> </v>
      </c>
      <c r="AB369" s="1">
        <f t="shared" si="131"/>
        <v>27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3.8917808256378086</v>
      </c>
      <c r="AH369" t="str">
        <f t="shared" si="134"/>
        <v xml:space="preserve"> </v>
      </c>
      <c r="AI369">
        <f t="shared" si="142"/>
        <v>55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41.05526550669758</v>
      </c>
      <c r="AR369">
        <v>48.444193918582336</v>
      </c>
      <c r="AS369">
        <v>-4.1095890410958962</v>
      </c>
      <c r="AT369">
        <v>-41.05526550669758</v>
      </c>
      <c r="AU369">
        <v>-48.444193918582336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10</v>
      </c>
      <c r="D370" s="2">
        <v>1</v>
      </c>
      <c r="E370">
        <v>7</v>
      </c>
      <c r="F370">
        <v>18</v>
      </c>
      <c r="G370">
        <v>64.5</v>
      </c>
      <c r="H370">
        <v>62.37</v>
      </c>
      <c r="I370">
        <v>31536.54488754</v>
      </c>
      <c r="J370">
        <v>19.238124614435534</v>
      </c>
      <c r="K370">
        <v>18.247513165593912</v>
      </c>
      <c r="L370">
        <v>12.56275487266284</v>
      </c>
      <c r="M370">
        <v>11.664754198998134</v>
      </c>
      <c r="N370">
        <v>3.242</v>
      </c>
      <c r="O370">
        <v>3.9102564102564066</v>
      </c>
      <c r="P370">
        <v>3.156966490299824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3.1569664940298239</v>
      </c>
      <c r="AH370" t="str">
        <f t="shared" si="134"/>
        <v xml:space="preserve"> </v>
      </c>
      <c r="AI370">
        <f t="shared" si="142"/>
        <v>91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-5.1810986991852603</v>
      </c>
      <c r="AR370">
        <v>-0.54400493227102498</v>
      </c>
      <c r="AS370">
        <v>3.4151034151034265</v>
      </c>
      <c r="AT370">
        <v>5.1810986991852603</v>
      </c>
      <c r="AU370">
        <v>0.54400493227102498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10</v>
      </c>
      <c r="D371" s="2">
        <v>2</v>
      </c>
      <c r="E371">
        <v>14</v>
      </c>
      <c r="F371">
        <v>26</v>
      </c>
      <c r="G371">
        <v>140</v>
      </c>
      <c r="H371">
        <v>136.12</v>
      </c>
      <c r="I371">
        <v>189810.53820856</v>
      </c>
      <c r="J371">
        <v>24.686253173739573</v>
      </c>
      <c r="K371">
        <v>22.827435854435688</v>
      </c>
      <c r="L371">
        <v>16.703789697730681</v>
      </c>
      <c r="M371">
        <v>15.651280283206045</v>
      </c>
      <c r="N371">
        <v>5.5140000000000002</v>
      </c>
      <c r="O371">
        <v>-2.5795053003533552</v>
      </c>
      <c r="P371">
        <v>2.9488686453129591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2.948868649052959</v>
      </c>
      <c r="AH371" t="str">
        <f t="shared" si="134"/>
        <v xml:space="preserve"> </v>
      </c>
      <c r="AI371">
        <f t="shared" si="142"/>
        <v>121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-34.967793567146629</v>
      </c>
      <c r="AR371">
        <v>-33.68611668216581</v>
      </c>
      <c r="AS371">
        <v>2.8504260946223825</v>
      </c>
      <c r="AT371">
        <v>34.967793567146629</v>
      </c>
      <c r="AU371">
        <v>33.68611668216581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9</v>
      </c>
      <c r="F372">
        <v>16</v>
      </c>
      <c r="G372">
        <v>41</v>
      </c>
      <c r="H372">
        <v>36.46</v>
      </c>
      <c r="I372">
        <v>201662.02295038002</v>
      </c>
      <c r="J372">
        <v>12.933664420007096</v>
      </c>
      <c r="K372">
        <v>13.434045689019896</v>
      </c>
      <c r="L372">
        <v>10.247623746542185</v>
      </c>
      <c r="M372">
        <v>10.947454541256869</v>
      </c>
      <c r="N372">
        <v>2.819</v>
      </c>
      <c r="O372">
        <v>-6.033333333333335</v>
      </c>
      <c r="P372">
        <v>4.0482720789906743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4.0482720827406746</v>
      </c>
      <c r="AH372" t="str">
        <f t="shared" si="134"/>
        <v xml:space="preserve"> </v>
      </c>
      <c r="AI372">
        <f t="shared" si="142"/>
        <v>50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29.287440373365005</v>
      </c>
      <c r="AR372">
        <v>17.984777784810678</v>
      </c>
      <c r="AS372">
        <v>12.452002194185408</v>
      </c>
      <c r="AT372">
        <v>-29.287440373365005</v>
      </c>
      <c r="AU372">
        <v>-17.984777784810678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59</v>
      </c>
      <c r="H373">
        <v>56.83</v>
      </c>
      <c r="I373">
        <v>15843.997309289998</v>
      </c>
      <c r="J373">
        <v>9.7428424481398928</v>
      </c>
      <c r="K373">
        <v>9.2662644708951571</v>
      </c>
      <c r="L373" t="s">
        <v>1238</v>
      </c>
      <c r="M373" t="s">
        <v>1238</v>
      </c>
      <c r="N373">
        <v>5.8330000000000002</v>
      </c>
      <c r="O373">
        <v>5.4792043399638324</v>
      </c>
      <c r="P373">
        <v>4.0559563610768965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-0.46732704268924841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43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4.0559563648368968</v>
      </c>
      <c r="AH373" t="str">
        <f t="shared" si="134"/>
        <v xml:space="preserve"> </v>
      </c>
      <c r="AI373">
        <f t="shared" si="142"/>
        <v>49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46.732704268924842</v>
      </c>
      <c r="AR373" t="e">
        <v>#VALUE!</v>
      </c>
      <c r="AS373">
        <v>3.818405771599509</v>
      </c>
      <c r="AT373">
        <v>-46.732704268924842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14</v>
      </c>
      <c r="D374" s="2">
        <v>3</v>
      </c>
      <c r="E374">
        <v>11</v>
      </c>
      <c r="F374">
        <v>28</v>
      </c>
      <c r="G374">
        <v>124</v>
      </c>
      <c r="H374">
        <v>119.08</v>
      </c>
      <c r="I374">
        <v>298013.55192960001</v>
      </c>
      <c r="J374">
        <v>26.604110813226093</v>
      </c>
      <c r="K374">
        <v>24.562706270627064</v>
      </c>
      <c r="L374">
        <v>18.807331734443153</v>
      </c>
      <c r="M374">
        <v>17.46198074746157</v>
      </c>
      <c r="N374">
        <v>4.8479999999999999</v>
      </c>
      <c r="O374">
        <v>7.2566371681415793</v>
      </c>
      <c r="P374">
        <v>2.5226738327175009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2.5226738364875008</v>
      </c>
      <c r="AH374" t="str">
        <f t="shared" si="134"/>
        <v xml:space="preserve"> </v>
      </c>
      <c r="AI374">
        <f t="shared" si="142"/>
        <v>153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-45.453346484214933</v>
      </c>
      <c r="AR374">
        <v>-50.521479869478284</v>
      </c>
      <c r="AS374">
        <v>4.1316761840779259</v>
      </c>
      <c r="AT374">
        <v>45.453346484214933</v>
      </c>
      <c r="AU374">
        <v>50.521479869478284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12</v>
      </c>
      <c r="D375" s="2">
        <v>1</v>
      </c>
      <c r="E375">
        <v>8</v>
      </c>
      <c r="F375">
        <v>21</v>
      </c>
      <c r="G375">
        <v>85</v>
      </c>
      <c r="H375">
        <v>70</v>
      </c>
      <c r="I375">
        <v>40922</v>
      </c>
      <c r="J375">
        <v>12.836970474967908</v>
      </c>
      <c r="K375">
        <v>12.681159420289854</v>
      </c>
      <c r="L375" t="s">
        <v>1238</v>
      </c>
      <c r="M375" t="s">
        <v>1238</v>
      </c>
      <c r="N375">
        <v>5.4530000000000003</v>
      </c>
      <c r="O375">
        <v>8.9728217426059125</v>
      </c>
      <c r="P375">
        <v>2.495714285714286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0.2142857180657142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49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2.4957142894942859</v>
      </c>
      <c r="AH375" t="str">
        <f t="shared" si="134"/>
        <v xml:space="preserve"> </v>
      </c>
      <c r="AI375">
        <f t="shared" si="142"/>
        <v>159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29.816097692132391</v>
      </c>
      <c r="AR375" t="e">
        <v>#VALUE!</v>
      </c>
      <c r="AS375">
        <v>21.42857142857142</v>
      </c>
      <c r="AT375">
        <v>-29.816097692132391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6</v>
      </c>
      <c r="D376" s="2">
        <v>3</v>
      </c>
      <c r="E376">
        <v>14</v>
      </c>
      <c r="F376">
        <v>23</v>
      </c>
      <c r="G376">
        <v>179.5</v>
      </c>
      <c r="H376">
        <v>183.39</v>
      </c>
      <c r="I376">
        <v>23565.392731319997</v>
      </c>
      <c r="J376">
        <v>15.778198399724682</v>
      </c>
      <c r="K376">
        <v>15.534942820838626</v>
      </c>
      <c r="L376">
        <v>10.475626821620619</v>
      </c>
      <c r="M376">
        <v>10.207059758383</v>
      </c>
      <c r="N376">
        <v>11.805</v>
      </c>
      <c r="O376">
        <v>-0.37974683544303739</v>
      </c>
      <c r="P376">
        <v>1.8468836904956651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13.735445817234504</v>
      </c>
      <c r="AR376">
        <v>16.159991538671036</v>
      </c>
      <c r="AS376">
        <v>-2.1211625497573383</v>
      </c>
      <c r="AT376">
        <v>-13.735445817234504</v>
      </c>
      <c r="AU376">
        <v>-16.159991538671036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4</v>
      </c>
      <c r="D377" s="2">
        <v>1</v>
      </c>
      <c r="E377">
        <v>13</v>
      </c>
      <c r="F377">
        <v>18</v>
      </c>
      <c r="G377">
        <v>34</v>
      </c>
      <c r="H377">
        <v>38.19</v>
      </c>
      <c r="I377">
        <v>10472.41135101</v>
      </c>
      <c r="J377">
        <v>11.147110332749561</v>
      </c>
      <c r="K377">
        <v>10.36082474226804</v>
      </c>
      <c r="L377">
        <v>8.7712724184782616</v>
      </c>
      <c r="M377">
        <v>8.3900986109982938</v>
      </c>
      <c r="N377">
        <v>3.4260000000000002</v>
      </c>
      <c r="O377">
        <v>-4.8333333333333313</v>
      </c>
      <c r="P377">
        <v>1.2228332024090078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-0.39055113966780974</v>
      </c>
      <c r="W377" s="37" t="str">
        <f t="shared" si="128"/>
        <v/>
      </c>
      <c r="X377" s="37" t="str">
        <f t="shared" si="129"/>
        <v/>
      </c>
      <c r="Y377" t="str">
        <f t="shared" si="137"/>
        <v xml:space="preserve"> </v>
      </c>
      <c r="Z377" s="1">
        <f t="shared" si="130"/>
        <v>76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39.055113966780972</v>
      </c>
      <c r="AR377">
        <v>29.800520168961853</v>
      </c>
      <c r="AS377">
        <v>-10.97145849698874</v>
      </c>
      <c r="AT377">
        <v>-39.055113966780972</v>
      </c>
      <c r="AU377">
        <v>-29.800520168961853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3</v>
      </c>
      <c r="D378" s="2">
        <v>2</v>
      </c>
      <c r="E378">
        <v>9</v>
      </c>
      <c r="F378">
        <v>14</v>
      </c>
      <c r="G378">
        <v>100</v>
      </c>
      <c r="H378">
        <v>108.49</v>
      </c>
      <c r="I378">
        <v>10269.969450289998</v>
      </c>
      <c r="J378">
        <v>14.005938548928478</v>
      </c>
      <c r="K378">
        <v>15.143774427694023</v>
      </c>
      <c r="L378">
        <v>8.5786140592694693</v>
      </c>
      <c r="M378">
        <v>9.1124224011713029</v>
      </c>
      <c r="N378">
        <v>7.7460000000000004</v>
      </c>
      <c r="O378">
        <v>-3.536737235367359</v>
      </c>
      <c r="P378">
        <v>2.9938243156051252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-0.31342430618928807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81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2.9938243194151251</v>
      </c>
      <c r="AH378" t="str">
        <f t="shared" si="134"/>
        <v xml:space="preserve"> </v>
      </c>
      <c r="AI378">
        <f t="shared" si="142"/>
        <v>115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23.424968160141326</v>
      </c>
      <c r="AR378">
        <v>31.342430618928809</v>
      </c>
      <c r="AS378">
        <v>-7.8256060466402433</v>
      </c>
      <c r="AT378">
        <v>-23.424968160141326</v>
      </c>
      <c r="AU378">
        <v>-31.342430618928809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9</v>
      </c>
      <c r="F379">
        <v>14</v>
      </c>
      <c r="G379">
        <v>96</v>
      </c>
      <c r="H379">
        <v>84.1</v>
      </c>
      <c r="I379">
        <v>9341.5068221000001</v>
      </c>
      <c r="J379">
        <v>20.842627013630729</v>
      </c>
      <c r="K379">
        <v>18.223185265438783</v>
      </c>
      <c r="L379">
        <v>17.837041227526349</v>
      </c>
      <c r="M379">
        <v>15.782308008776742</v>
      </c>
      <c r="N379">
        <v>4.0350000000000001</v>
      </c>
      <c r="O379">
        <v>11.772853185595576</v>
      </c>
      <c r="P379">
        <v>0.33293697978596914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-13.953436366974149</v>
      </c>
      <c r="AR379">
        <v>-42.755914553429065</v>
      </c>
      <c r="AS379">
        <v>14.149821640903703</v>
      </c>
      <c r="AT379">
        <v>13.953436366974149</v>
      </c>
      <c r="AU379">
        <v>42.755914553429065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0</v>
      </c>
      <c r="E380">
        <v>5</v>
      </c>
      <c r="F380">
        <v>20</v>
      </c>
      <c r="G380">
        <v>91</v>
      </c>
      <c r="H380">
        <v>90.62</v>
      </c>
      <c r="I380">
        <v>57154.053392679998</v>
      </c>
      <c r="J380">
        <v>36.717990275526745</v>
      </c>
      <c r="K380" t="s">
        <v>1238</v>
      </c>
      <c r="L380">
        <v>32.03067123233911</v>
      </c>
      <c r="M380">
        <v>29.802532222544475</v>
      </c>
      <c r="N380">
        <v>2.468</v>
      </c>
      <c r="O380">
        <v>-14.006968641114986</v>
      </c>
      <c r="P380">
        <v>2.4542043698962703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57</v>
      </c>
      <c r="AF380" t="str">
        <f t="shared" si="141"/>
        <v xml:space="preserve"> </v>
      </c>
      <c r="AG380">
        <f t="shared" si="133"/>
        <v>2.4542043737262702</v>
      </c>
      <c r="AH380" t="str">
        <f t="shared" si="134"/>
        <v xml:space="preserve"> </v>
      </c>
      <c r="AI380">
        <f t="shared" si="142"/>
        <v>164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-100.74922252598265</v>
      </c>
      <c r="AR380">
        <v>-156.35236849014711</v>
      </c>
      <c r="AS380">
        <v>0.41933348046787611</v>
      </c>
      <c r="AT380">
        <v>100.74922252598265</v>
      </c>
      <c r="AU380">
        <v>156.35236849014711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15</v>
      </c>
      <c r="D381" s="2">
        <v>1</v>
      </c>
      <c r="E381">
        <v>4</v>
      </c>
      <c r="F381">
        <v>20</v>
      </c>
      <c r="G381">
        <v>93</v>
      </c>
      <c r="H381">
        <v>81.8</v>
      </c>
      <c r="I381">
        <v>127267.6998936</v>
      </c>
      <c r="J381">
        <v>15.898931000971816</v>
      </c>
      <c r="K381">
        <v>14.699011680143753</v>
      </c>
      <c r="L381">
        <v>12.142766158200976</v>
      </c>
      <c r="M381">
        <v>11.446662718971625</v>
      </c>
      <c r="N381">
        <v>5.1450000000000005</v>
      </c>
      <c r="O381">
        <v>0.88235294117646923</v>
      </c>
      <c r="P381">
        <v>5.9229828850855748</v>
      </c>
      <c r="Q381" s="36">
        <f t="shared" si="122"/>
        <v>75.00000000384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>
        <f t="shared" si="140"/>
        <v>56</v>
      </c>
      <c r="AF381" t="str">
        <f t="shared" si="141"/>
        <v xml:space="preserve"> </v>
      </c>
      <c r="AG381">
        <f t="shared" si="133"/>
        <v>5.9229828889255751</v>
      </c>
      <c r="AH381" t="str">
        <f t="shared" si="134"/>
        <v xml:space="preserve"> </v>
      </c>
      <c r="AI381">
        <f t="shared" si="142"/>
        <v>15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13.075361328621959</v>
      </c>
      <c r="AR381">
        <v>2.817307758008436</v>
      </c>
      <c r="AS381">
        <v>13.691931540342296</v>
      </c>
      <c r="AT381">
        <v>-13.075361328621959</v>
      </c>
      <c r="AU381">
        <v>-2.817307758008436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0</v>
      </c>
      <c r="E382">
        <v>17</v>
      </c>
      <c r="F382">
        <v>26</v>
      </c>
      <c r="G382">
        <v>147.75</v>
      </c>
      <c r="H382">
        <v>145.53</v>
      </c>
      <c r="I382">
        <v>64798.237239120004</v>
      </c>
      <c r="J382">
        <v>12.86737400530504</v>
      </c>
      <c r="K382">
        <v>12.358186141304348</v>
      </c>
      <c r="L382" t="s">
        <v>1238</v>
      </c>
      <c r="M382" t="s">
        <v>1238</v>
      </c>
      <c r="N382">
        <v>11.31</v>
      </c>
      <c r="O382">
        <v>5.6022408963585395</v>
      </c>
      <c r="P382">
        <v>3.3106575963718825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3.3106576002218824</v>
      </c>
      <c r="AH382" t="str">
        <f t="shared" si="134"/>
        <v xml:space="preserve"> </v>
      </c>
      <c r="AI382">
        <f t="shared" si="142"/>
        <v>80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29.649871680539043</v>
      </c>
      <c r="AR382" t="e">
        <v>#VALUE!</v>
      </c>
      <c r="AS382">
        <v>1.5254586683158156</v>
      </c>
      <c r="AT382">
        <v>-29.649871680539043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5</v>
      </c>
      <c r="D383" s="2">
        <v>2</v>
      </c>
      <c r="E383">
        <v>10</v>
      </c>
      <c r="F383">
        <v>17</v>
      </c>
      <c r="G383">
        <v>41.5</v>
      </c>
      <c r="H383">
        <v>39</v>
      </c>
      <c r="I383">
        <v>6553.9161089999998</v>
      </c>
      <c r="J383">
        <v>16.745384285100901</v>
      </c>
      <c r="K383">
        <v>15.270164447924822</v>
      </c>
      <c r="L383">
        <v>13.47860537727667</v>
      </c>
      <c r="M383">
        <v>12.574933366131061</v>
      </c>
      <c r="N383">
        <v>2.3290000000000002</v>
      </c>
      <c r="O383">
        <v>-0.89361702127659182</v>
      </c>
      <c r="P383">
        <v>2.1512820512820512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2.1512820551420511</v>
      </c>
      <c r="AH383" t="str">
        <f t="shared" si="134"/>
        <v xml:space="preserve"> </v>
      </c>
      <c r="AI383">
        <f t="shared" si="142"/>
        <v>179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8.4475252891659363</v>
      </c>
      <c r="AR383">
        <v>-7.8738683727727299</v>
      </c>
      <c r="AS383">
        <v>6.4102564102564097</v>
      </c>
      <c r="AT383">
        <v>-8.4475252891659363</v>
      </c>
      <c r="AU383">
        <v>7.8738683727727299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100</v>
      </c>
      <c r="H384">
        <v>93.99</v>
      </c>
      <c r="I384">
        <v>10555.439237459999</v>
      </c>
      <c r="J384">
        <v>19.720939991607217</v>
      </c>
      <c r="K384">
        <v>18.656212782850336</v>
      </c>
      <c r="L384">
        <v>11.47321809256662</v>
      </c>
      <c r="M384">
        <v>10.463103077573422</v>
      </c>
      <c r="N384">
        <v>4.766</v>
      </c>
      <c r="O384">
        <v>4.9779735682819375</v>
      </c>
      <c r="P384">
        <v>3.3929141398021065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3.3929141436721064</v>
      </c>
      <c r="AH384" t="str">
        <f t="shared" si="134"/>
        <v xml:space="preserve"> </v>
      </c>
      <c r="AI384">
        <f t="shared" si="142"/>
        <v>77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-7.8208077590628422</v>
      </c>
      <c r="AR384">
        <v>8.1759289120375342</v>
      </c>
      <c r="AS384">
        <v>6.3942972656665598</v>
      </c>
      <c r="AT384">
        <v>7.8208077590628422</v>
      </c>
      <c r="AU384">
        <v>-8.1759289120375342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11</v>
      </c>
      <c r="D385" s="2">
        <v>2</v>
      </c>
      <c r="E385">
        <v>14</v>
      </c>
      <c r="F385">
        <v>27</v>
      </c>
      <c r="G385">
        <v>129</v>
      </c>
      <c r="H385">
        <v>124.68</v>
      </c>
      <c r="I385">
        <v>29482.233147480001</v>
      </c>
      <c r="J385">
        <v>19.916932907348244</v>
      </c>
      <c r="K385">
        <v>18.135272727272728</v>
      </c>
      <c r="L385">
        <v>13.344811615583206</v>
      </c>
      <c r="M385">
        <v>12.486961686422237</v>
      </c>
      <c r="N385">
        <v>6.26</v>
      </c>
      <c r="O385">
        <v>5.7432432432432412</v>
      </c>
      <c r="P385">
        <v>1.7292268206608921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-8.8923649211070774</v>
      </c>
      <c r="AR385">
        <v>-6.8030713404364951</v>
      </c>
      <c r="AS385">
        <v>3.4648700673724608</v>
      </c>
      <c r="AT385">
        <v>8.8923649211070774</v>
      </c>
      <c r="AU385">
        <v>6.8030713404364951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10</v>
      </c>
      <c r="F386">
        <v>15</v>
      </c>
      <c r="G386">
        <v>31.625</v>
      </c>
      <c r="H386">
        <v>32.65</v>
      </c>
      <c r="I386">
        <v>23568.076000000001</v>
      </c>
      <c r="J386">
        <v>13.430686960098724</v>
      </c>
      <c r="K386">
        <v>12.93069306930693</v>
      </c>
      <c r="L386">
        <v>10.86384853900536</v>
      </c>
      <c r="M386">
        <v>10.243949211119727</v>
      </c>
      <c r="N386">
        <v>2.431</v>
      </c>
      <c r="O386">
        <v>1.2916666666666725</v>
      </c>
      <c r="P386">
        <v>5.1669218989280257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5.166921902818026</v>
      </c>
      <c r="AH386" t="str">
        <f t="shared" si="134"/>
        <v xml:space="preserve"> </v>
      </c>
      <c r="AI386">
        <f t="shared" si="142"/>
        <v>23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26.570056122414144</v>
      </c>
      <c r="AR386">
        <v>13.052920942835033</v>
      </c>
      <c r="AS386">
        <v>-3.1393568147013773</v>
      </c>
      <c r="AT386">
        <v>-26.570056122414144</v>
      </c>
      <c r="AU386">
        <v>-13.052920942835033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54.5</v>
      </c>
      <c r="H387">
        <v>53.91</v>
      </c>
      <c r="I387">
        <v>7334.70628932</v>
      </c>
      <c r="J387">
        <v>13.707093821510295</v>
      </c>
      <c r="K387">
        <v>12.333562113932736</v>
      </c>
      <c r="L387">
        <v>10.98957496393297</v>
      </c>
      <c r="M387">
        <v>10.140552662703715</v>
      </c>
      <c r="N387">
        <v>3.9330000000000003</v>
      </c>
      <c r="O387">
        <v>-13.560439560439551</v>
      </c>
      <c r="P387">
        <v>1.43758115377481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25.05884970526434</v>
      </c>
      <c r="AR387">
        <v>12.046689553607981</v>
      </c>
      <c r="AS387">
        <v>1.0944166202930816</v>
      </c>
      <c r="AT387">
        <v>-25.05884970526434</v>
      </c>
      <c r="AU387">
        <v>-12.046689553607981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10</v>
      </c>
      <c r="D388" s="2">
        <v>0</v>
      </c>
      <c r="E388">
        <v>9</v>
      </c>
      <c r="F388">
        <v>19</v>
      </c>
      <c r="G388">
        <v>101.5</v>
      </c>
      <c r="H388">
        <v>90.88</v>
      </c>
      <c r="I388">
        <v>36533.759999999995</v>
      </c>
      <c r="J388">
        <v>7.5563315872619929</v>
      </c>
      <c r="K388">
        <v>6.9762800337760025</v>
      </c>
      <c r="L388" t="s">
        <v>1238</v>
      </c>
      <c r="M388" t="s">
        <v>1238</v>
      </c>
      <c r="N388">
        <v>12.027000000000001</v>
      </c>
      <c r="O388">
        <v>2.8828058169375668</v>
      </c>
      <c r="P388">
        <v>4.764524647887324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-0.58687071925545142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19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4.7645246517973243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58.687071925545141</v>
      </c>
      <c r="AR388" t="e">
        <v>#VALUE!</v>
      </c>
      <c r="AS388">
        <v>11.685739436619723</v>
      </c>
      <c r="AT388">
        <v>-58.687071925545141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3</v>
      </c>
      <c r="D389" s="2">
        <v>4</v>
      </c>
      <c r="E389">
        <v>10</v>
      </c>
      <c r="F389">
        <v>17</v>
      </c>
      <c r="G389">
        <v>248</v>
      </c>
      <c r="H389">
        <v>243.79</v>
      </c>
      <c r="I389">
        <v>42565.186203869998</v>
      </c>
      <c r="J389">
        <v>27.833085968717889</v>
      </c>
      <c r="K389">
        <v>27.06071706071706</v>
      </c>
      <c r="L389">
        <v>23.78047485409164</v>
      </c>
      <c r="M389">
        <v>23.348471592294562</v>
      </c>
      <c r="N389">
        <v>8.7590000000000003</v>
      </c>
      <c r="O389">
        <v>14.004945984641424</v>
      </c>
      <c r="P389">
        <v>3.3697034332827434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3.3697034372027432</v>
      </c>
      <c r="AH389" t="str">
        <f t="shared" si="134"/>
        <v xml:space="preserve"> </v>
      </c>
      <c r="AI389">
        <f t="shared" si="142"/>
        <v>78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-52.172554292632697</v>
      </c>
      <c r="AR389">
        <v>-90.323237638301279</v>
      </c>
      <c r="AS389">
        <v>1.7268960991016824</v>
      </c>
      <c r="AT389">
        <v>52.172554292632697</v>
      </c>
      <c r="AU389">
        <v>90.323237638301279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15</v>
      </c>
      <c r="D390" s="2">
        <v>0</v>
      </c>
      <c r="E390">
        <v>7</v>
      </c>
      <c r="F390">
        <v>22</v>
      </c>
      <c r="G390">
        <v>120</v>
      </c>
      <c r="H390">
        <v>108.2</v>
      </c>
      <c r="I390">
        <v>48532.211615400003</v>
      </c>
      <c r="J390">
        <v>13.472792927406299</v>
      </c>
      <c r="K390">
        <v>10.422887968403815</v>
      </c>
      <c r="L390">
        <v>8.6448533733848478</v>
      </c>
      <c r="M390">
        <v>7.4372326822487693</v>
      </c>
      <c r="N390">
        <v>8.0310000000000006</v>
      </c>
      <c r="O390">
        <v>-31.417591801878736</v>
      </c>
      <c r="P390">
        <v>3.5175600739371538</v>
      </c>
      <c r="Q390" s="36" t="str">
        <f t="shared" si="122"/>
        <v xml:space="preserve"> 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-0.30812294833216769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82</v>
      </c>
      <c r="AC390" t="str">
        <f t="shared" si="139"/>
        <v xml:space="preserve"> 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3.5175600778671536</v>
      </c>
      <c r="AH390" t="str">
        <f t="shared" si="134"/>
        <v xml:space="preserve"> </v>
      </c>
      <c r="AI390">
        <f t="shared" si="142"/>
        <v>71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26.339849073028489</v>
      </c>
      <c r="AR390">
        <v>30.812294833216768</v>
      </c>
      <c r="AS390">
        <v>10.905730129390022</v>
      </c>
      <c r="AT390">
        <v>-26.339849073028489</v>
      </c>
      <c r="AU390">
        <v>-30.812294833216768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16</v>
      </c>
      <c r="D391" s="2">
        <v>1</v>
      </c>
      <c r="E391">
        <v>2</v>
      </c>
      <c r="F391">
        <v>19</v>
      </c>
      <c r="G391">
        <v>100.5</v>
      </c>
      <c r="H391">
        <v>89.35</v>
      </c>
      <c r="I391">
        <v>6624.7492448000003</v>
      </c>
      <c r="J391">
        <v>9.4013047138047128</v>
      </c>
      <c r="K391">
        <v>9.4211303247574865</v>
      </c>
      <c r="L391">
        <v>8.5718011171052968</v>
      </c>
      <c r="M391">
        <v>8.7747957928160361</v>
      </c>
      <c r="N391">
        <v>9.484</v>
      </c>
      <c r="O391">
        <v>-1.2083333333333299</v>
      </c>
      <c r="P391">
        <v>0.16787912702853947</v>
      </c>
      <c r="Q391" s="36">
        <f t="shared" si="122"/>
        <v>84.210526319729482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-0.48600002400347131</v>
      </c>
      <c r="W391" s="37" t="str">
        <f t="shared" si="128"/>
        <v/>
      </c>
      <c r="X391" s="37">
        <f t="shared" si="129"/>
        <v>-0.31396956914912533</v>
      </c>
      <c r="Y391" t="str">
        <f t="shared" si="137"/>
        <v xml:space="preserve"> </v>
      </c>
      <c r="Z391" s="1">
        <f t="shared" si="130"/>
        <v>37</v>
      </c>
      <c r="AA391" t="str">
        <f t="shared" si="138"/>
        <v xml:space="preserve"> </v>
      </c>
      <c r="AB391" s="1">
        <f t="shared" si="131"/>
        <v>80</v>
      </c>
      <c r="AC391" t="str">
        <f t="shared" si="139"/>
        <v xml:space="preserve"> </v>
      </c>
      <c r="AD391" s="1" t="str">
        <f t="shared" si="132"/>
        <v xml:space="preserve"> </v>
      </c>
      <c r="AE391">
        <f t="shared" si="140"/>
        <v>28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48.60000240034713</v>
      </c>
      <c r="AR391">
        <v>31.396956914912533</v>
      </c>
      <c r="AS391">
        <v>12.479015109121438</v>
      </c>
      <c r="AT391">
        <v>-48.60000240034713</v>
      </c>
      <c r="AU391">
        <v>-31.396956914912533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12</v>
      </c>
      <c r="D392" s="2">
        <v>0</v>
      </c>
      <c r="E392">
        <v>2</v>
      </c>
      <c r="F392">
        <v>14</v>
      </c>
      <c r="G392">
        <v>44.5</v>
      </c>
      <c r="H392">
        <v>40.54</v>
      </c>
      <c r="I392">
        <v>5783.7674090999999</v>
      </c>
      <c r="J392">
        <v>12.985265855221012</v>
      </c>
      <c r="K392">
        <v>11.189621860336736</v>
      </c>
      <c r="L392">
        <v>8.9577838035528927</v>
      </c>
      <c r="M392">
        <v>7.3420652336299916</v>
      </c>
      <c r="N392">
        <v>3.1219999999999999</v>
      </c>
      <c r="O392">
        <v>11.103202846975083</v>
      </c>
      <c r="P392">
        <v>0.29600394671928959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85.714285718235715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29.005318505509859</v>
      </c>
      <c r="AR392">
        <v>28.307806046068716</v>
      </c>
      <c r="AS392">
        <v>9.7681302417365501</v>
      </c>
      <c r="AT392">
        <v>-29.005318505509859</v>
      </c>
      <c r="AU392">
        <v>-28.307806046068716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36</v>
      </c>
      <c r="D393" s="2">
        <v>0</v>
      </c>
      <c r="E393">
        <v>4</v>
      </c>
      <c r="F393">
        <v>40</v>
      </c>
      <c r="G393">
        <v>170.75</v>
      </c>
      <c r="H393">
        <v>125.39</v>
      </c>
      <c r="I393">
        <v>20958.13951492</v>
      </c>
      <c r="J393">
        <v>16.288646401662771</v>
      </c>
      <c r="K393">
        <v>14.063481381785554</v>
      </c>
      <c r="L393">
        <v>6.3974369129605808</v>
      </c>
      <c r="M393">
        <v>5.6681210232950763</v>
      </c>
      <c r="N393">
        <v>7.6980000000000004</v>
      </c>
      <c r="O393">
        <v>21.996830427892231</v>
      </c>
      <c r="P393">
        <v>1.2784113565675095</v>
      </c>
      <c r="Q393" s="36">
        <f t="shared" si="146"/>
        <v>90.000000003959997</v>
      </c>
      <c r="R393" t="str">
        <f t="shared" si="147"/>
        <v xml:space="preserve"> </v>
      </c>
      <c r="S393" s="37">
        <f t="shared" si="148"/>
        <v>0.36175133979220353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-0.48799134023518387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10.944660189805644</v>
      </c>
      <c r="AR393">
        <v>48.799134023518384</v>
      </c>
      <c r="AS393">
        <v>36.175133583220351</v>
      </c>
      <c r="AT393">
        <v>-10.944660189805644</v>
      </c>
      <c r="AU393">
        <v>-48.799134023518384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9</v>
      </c>
      <c r="F394">
        <v>47</v>
      </c>
      <c r="G394">
        <v>127</v>
      </c>
      <c r="H394">
        <v>101.44</v>
      </c>
      <c r="I394">
        <v>119361.95409759998</v>
      </c>
      <c r="J394">
        <v>33.434410019775868</v>
      </c>
      <c r="K394">
        <v>29.2418564427789</v>
      </c>
      <c r="L394">
        <v>25.057150371108875</v>
      </c>
      <c r="M394">
        <v>21.040489197618339</v>
      </c>
      <c r="N394">
        <v>3.0340000000000003</v>
      </c>
      <c r="O394">
        <v>25.371900826446296</v>
      </c>
      <c r="P394">
        <v>0</v>
      </c>
      <c r="Q394" s="36">
        <f t="shared" si="146"/>
        <v>78.723404259289154</v>
      </c>
      <c r="R394" t="str">
        <f t="shared" si="147"/>
        <v xml:space="preserve"> </v>
      </c>
      <c r="S394" s="37">
        <f t="shared" si="148"/>
        <v>0.25197161280280767</v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-82.796818854177928</v>
      </c>
      <c r="AR394">
        <v>-100.54090651594629</v>
      </c>
      <c r="AS394">
        <v>25.197160883280766</v>
      </c>
      <c r="AT394">
        <v>82.796818854177928</v>
      </c>
      <c r="AU394">
        <v>100.54090651594629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15</v>
      </c>
      <c r="D395" s="2">
        <v>2</v>
      </c>
      <c r="E395">
        <v>12</v>
      </c>
      <c r="F395">
        <v>29</v>
      </c>
      <c r="G395">
        <v>77</v>
      </c>
      <c r="H395">
        <v>78.98</v>
      </c>
      <c r="I395">
        <v>96012.647199479994</v>
      </c>
      <c r="J395">
        <v>22.892753623188405</v>
      </c>
      <c r="K395">
        <v>19.22122170844488</v>
      </c>
      <c r="L395">
        <v>16.173582388588862</v>
      </c>
      <c r="M395">
        <v>14.506825469605088</v>
      </c>
      <c r="N395">
        <v>3.45</v>
      </c>
      <c r="O395">
        <v>-6.5040650406504001</v>
      </c>
      <c r="P395">
        <v>3.2425930615345657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3.2425930655145656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-25.162146861754309</v>
      </c>
      <c r="AR395">
        <v>-29.442687048631822</v>
      </c>
      <c r="AS395">
        <v>-2.5069637883008422</v>
      </c>
      <c r="AT395">
        <v>25.162146861754309</v>
      </c>
      <c r="AU395">
        <v>29.442687048631822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11</v>
      </c>
      <c r="D396" s="2">
        <v>1</v>
      </c>
      <c r="E396">
        <v>12</v>
      </c>
      <c r="F396">
        <v>24</v>
      </c>
      <c r="G396">
        <v>80.5</v>
      </c>
      <c r="H396">
        <v>78.75</v>
      </c>
      <c r="I396">
        <v>9275.5417387500001</v>
      </c>
      <c r="J396">
        <v>14.042439372325248</v>
      </c>
      <c r="K396">
        <v>15.368852459016395</v>
      </c>
      <c r="L396">
        <v>9.5129957022856022</v>
      </c>
      <c r="M396">
        <v>10.676245546725131</v>
      </c>
      <c r="N396">
        <v>5.1239999999999997</v>
      </c>
      <c r="O396">
        <v>-11.349480968858142</v>
      </c>
      <c r="P396">
        <v>0.25396825396825395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23.225406259735692</v>
      </c>
      <c r="AR396">
        <v>23.864256167840093</v>
      </c>
      <c r="AS396">
        <v>2.2222222222222143</v>
      </c>
      <c r="AT396">
        <v>-23.225406259735692</v>
      </c>
      <c r="AU396">
        <v>-23.864256167840093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18</v>
      </c>
      <c r="D397" s="2">
        <v>0</v>
      </c>
      <c r="E397">
        <v>4</v>
      </c>
      <c r="F397">
        <v>22</v>
      </c>
      <c r="G397">
        <v>138</v>
      </c>
      <c r="H397">
        <v>112.07</v>
      </c>
      <c r="I397">
        <v>23485.50922697</v>
      </c>
      <c r="J397">
        <v>11.632758978617396</v>
      </c>
      <c r="K397">
        <v>10.433851596685598</v>
      </c>
      <c r="L397">
        <v>10.324371729295986</v>
      </c>
      <c r="M397">
        <v>9.3965216239135039</v>
      </c>
      <c r="N397">
        <v>9.6340000000000003</v>
      </c>
      <c r="O397">
        <v>8.7358916478555404</v>
      </c>
      <c r="P397">
        <v>2.7545284197376647</v>
      </c>
      <c r="Q397" s="36">
        <f t="shared" si="146"/>
        <v>81.818181822181813</v>
      </c>
      <c r="R397" t="str">
        <f t="shared" si="147"/>
        <v xml:space="preserve"> </v>
      </c>
      <c r="S397" s="37">
        <f t="shared" si="148"/>
        <v>0.23137325286231836</v>
      </c>
      <c r="T397" s="37" t="str">
        <f t="shared" si="149"/>
        <v/>
      </c>
      <c r="U397" s="37" t="str">
        <f t="shared" si="150"/>
        <v/>
      </c>
      <c r="V397" s="37">
        <f t="shared" si="151"/>
        <v>-0.36399914503324893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2.7545284237376646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36.399914503324894</v>
      </c>
      <c r="AR397">
        <v>17.370537545726528</v>
      </c>
      <c r="AS397">
        <v>23.137324886231838</v>
      </c>
      <c r="AT397">
        <v>-36.399914503324894</v>
      </c>
      <c r="AU397">
        <v>-17.370537545726528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259</v>
      </c>
      <c r="H398">
        <v>253.02</v>
      </c>
      <c r="I398">
        <v>10308.086669100001</v>
      </c>
      <c r="J398">
        <v>10.453212146250774</v>
      </c>
      <c r="K398">
        <v>10.549093183239526</v>
      </c>
      <c r="L398" t="s">
        <v>1238</v>
      </c>
      <c r="M398" t="s">
        <v>1238</v>
      </c>
      <c r="N398">
        <v>24.205000000000002</v>
      </c>
      <c r="O398">
        <v>420.53763440860212</v>
      </c>
      <c r="P398">
        <v>2.3911153268516321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-0.42848881556089002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2.391115330861632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42.848881556089005</v>
      </c>
      <c r="AR398" t="e">
        <v>#VALUE!</v>
      </c>
      <c r="AS398">
        <v>2.3634495296814384</v>
      </c>
      <c r="AT398">
        <v>-42.848881556089005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15</v>
      </c>
      <c r="D399" s="2">
        <v>0</v>
      </c>
      <c r="E399">
        <v>5</v>
      </c>
      <c r="F399">
        <v>20</v>
      </c>
      <c r="G399">
        <v>72</v>
      </c>
      <c r="H399">
        <v>69.5</v>
      </c>
      <c r="I399">
        <v>11656.740299000001</v>
      </c>
      <c r="J399" t="s">
        <v>1238</v>
      </c>
      <c r="K399" t="s">
        <v>1238</v>
      </c>
      <c r="L399">
        <v>19.987380355295681</v>
      </c>
      <c r="M399">
        <v>19.650375688446712</v>
      </c>
      <c r="N399">
        <v>1.5090000000000001</v>
      </c>
      <c r="O399">
        <v>10.630498533724341</v>
      </c>
      <c r="P399">
        <v>3.4446043165467626</v>
      </c>
      <c r="Q399" s="36">
        <f t="shared" si="146"/>
        <v>75.000000004019995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3.4446043205667625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 t="e">
        <v>#VALUE!</v>
      </c>
      <c r="AR399">
        <v>-59.965810795133564</v>
      </c>
      <c r="AS399">
        <v>3.5971223021582732</v>
      </c>
      <c r="AT399" t="e">
        <v>#VALUE!</v>
      </c>
      <c r="AU399">
        <v>59.965810795133564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9</v>
      </c>
      <c r="D400" s="2">
        <v>0</v>
      </c>
      <c r="E400">
        <v>14</v>
      </c>
      <c r="F400">
        <v>23</v>
      </c>
      <c r="G400">
        <v>375</v>
      </c>
      <c r="H400">
        <v>297.99</v>
      </c>
      <c r="I400">
        <v>32728.948234290001</v>
      </c>
      <c r="J400">
        <v>12.72319713078007</v>
      </c>
      <c r="K400">
        <v>11.895333519619975</v>
      </c>
      <c r="L400">
        <v>8.3200143070044721</v>
      </c>
      <c r="M400">
        <v>7.1226455728502174</v>
      </c>
      <c r="N400">
        <v>23.420999999999999</v>
      </c>
      <c r="O400">
        <v>2.5437828371278437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0.25843149501963059</v>
      </c>
      <c r="T400" s="37" t="str">
        <f t="shared" si="149"/>
        <v/>
      </c>
      <c r="U400" s="37" t="str">
        <f t="shared" si="150"/>
        <v/>
      </c>
      <c r="V400" s="37">
        <f t="shared" si="151"/>
        <v>-0.30438133653755073</v>
      </c>
      <c r="W400" s="37" t="str">
        <f t="shared" si="152"/>
        <v/>
      </c>
      <c r="X400" s="37">
        <f t="shared" si="153"/>
        <v>-0.33412092490927492</v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30.438133653755074</v>
      </c>
      <c r="AR400">
        <v>33.412092490927492</v>
      </c>
      <c r="AS400">
        <v>25.84314909896306</v>
      </c>
      <c r="AT400">
        <v>-30.438133653755074</v>
      </c>
      <c r="AU400">
        <v>-33.412092490927492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14</v>
      </c>
      <c r="D401" s="2">
        <v>3</v>
      </c>
      <c r="E401">
        <v>12</v>
      </c>
      <c r="F401">
        <v>29</v>
      </c>
      <c r="G401">
        <v>17</v>
      </c>
      <c r="H401">
        <v>16.07</v>
      </c>
      <c r="I401">
        <v>16034.201471660001</v>
      </c>
      <c r="J401">
        <v>10.496407576747224</v>
      </c>
      <c r="K401">
        <v>9.877074370006147</v>
      </c>
      <c r="L401" t="s">
        <v>1238</v>
      </c>
      <c r="M401" t="s">
        <v>1238</v>
      </c>
      <c r="N401">
        <v>1.5310000000000001</v>
      </c>
      <c r="O401">
        <v>6.319444444444458</v>
      </c>
      <c r="P401">
        <v>4.1817050404480396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-0.42612718056295895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4.1817050444880399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42.612718056295897</v>
      </c>
      <c r="AR401" t="e">
        <v>#VALUE!</v>
      </c>
      <c r="AS401">
        <v>5.7871810827629044</v>
      </c>
      <c r="AT401">
        <v>-42.612718056295897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2</v>
      </c>
      <c r="D402" s="2">
        <v>5</v>
      </c>
      <c r="E402">
        <v>6</v>
      </c>
      <c r="F402">
        <v>13</v>
      </c>
      <c r="G402">
        <v>55.5</v>
      </c>
      <c r="H402">
        <v>55.94</v>
      </c>
      <c r="I402">
        <v>6576.3625637599998</v>
      </c>
      <c r="J402">
        <v>14.252229299363055</v>
      </c>
      <c r="K402">
        <v>13.440653531955791</v>
      </c>
      <c r="L402">
        <v>9.4790229139645472</v>
      </c>
      <c r="M402">
        <v>9.1341397028190521</v>
      </c>
      <c r="N402">
        <v>3.9250000000000003</v>
      </c>
      <c r="O402">
        <v>8.7257617728531969</v>
      </c>
      <c r="P402">
        <v>2.3239184840900968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2.3239184881400967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22.07841633924723</v>
      </c>
      <c r="AR402">
        <v>24.136151960692654</v>
      </c>
      <c r="AS402">
        <v>-0.78655702538433792</v>
      </c>
      <c r="AT402">
        <v>-22.07841633924723</v>
      </c>
      <c r="AU402">
        <v>-24.136151960692654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4</v>
      </c>
      <c r="F403">
        <v>10</v>
      </c>
      <c r="G403">
        <v>97</v>
      </c>
      <c r="H403">
        <v>84.13</v>
      </c>
      <c r="I403">
        <v>11680.87807948</v>
      </c>
      <c r="J403">
        <v>11.526236470749417</v>
      </c>
      <c r="K403">
        <v>10.957280541807762</v>
      </c>
      <c r="L403">
        <v>6.2599076396807298</v>
      </c>
      <c r="M403">
        <v>6.0796666666666672</v>
      </c>
      <c r="N403">
        <v>7.2990000000000004</v>
      </c>
      <c r="O403">
        <v>12.812982998454414</v>
      </c>
      <c r="P403">
        <v>1.6747890169975039</v>
      </c>
      <c r="Q403" s="36" t="str">
        <f t="shared" si="146"/>
        <v xml:space="preserve"> </v>
      </c>
      <c r="R403" t="str">
        <f t="shared" si="147"/>
        <v xml:space="preserve"> </v>
      </c>
      <c r="S403" s="37">
        <f t="shared" si="148"/>
        <v>0.15297753882762166</v>
      </c>
      <c r="T403" s="37" t="str">
        <f t="shared" si="149"/>
        <v/>
      </c>
      <c r="U403" s="37" t="str">
        <f t="shared" si="150"/>
        <v/>
      </c>
      <c r="V403" s="37">
        <f t="shared" si="151"/>
        <v>-0.36982307779088341</v>
      </c>
      <c r="W403" s="37" t="str">
        <f t="shared" si="152"/>
        <v/>
      </c>
      <c r="X403" s="37">
        <f t="shared" si="153"/>
        <v>-0.4989982762704247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36.982307779088345</v>
      </c>
      <c r="AR403">
        <v>49.89982762704247</v>
      </c>
      <c r="AS403">
        <v>15.297753476762166</v>
      </c>
      <c r="AT403">
        <v>-36.982307779088345</v>
      </c>
      <c r="AU403">
        <v>-49.89982762704247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11</v>
      </c>
      <c r="D404" s="2">
        <v>2</v>
      </c>
      <c r="E404">
        <v>6</v>
      </c>
      <c r="F404">
        <v>19</v>
      </c>
      <c r="G404">
        <v>129</v>
      </c>
      <c r="H404">
        <v>96.47</v>
      </c>
      <c r="I404">
        <v>7449.5610955699995</v>
      </c>
      <c r="J404">
        <v>13.714813761728747</v>
      </c>
      <c r="K404">
        <v>12.574296141814388</v>
      </c>
      <c r="L404">
        <v>8.1709637460415365</v>
      </c>
      <c r="M404">
        <v>7.7612595703073852</v>
      </c>
      <c r="N404">
        <v>7.6720000000000006</v>
      </c>
      <c r="O404">
        <v>6.7037552155771936</v>
      </c>
      <c r="P404">
        <v>2.8164196123147089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0.33720327969972941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-0.34604994882840412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2.8164196163847088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25.016642275468428</v>
      </c>
      <c r="AR404">
        <v>34.604994882840415</v>
      </c>
      <c r="AS404">
        <v>33.72032756297294</v>
      </c>
      <c r="AT404">
        <v>-25.016642275468428</v>
      </c>
      <c r="AU404">
        <v>-34.604994882840415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5</v>
      </c>
      <c r="D405" s="2">
        <v>2</v>
      </c>
      <c r="E405">
        <v>2</v>
      </c>
      <c r="F405">
        <v>9</v>
      </c>
      <c r="G405">
        <v>138.41500854492187</v>
      </c>
      <c r="H405">
        <v>130.52000000000001</v>
      </c>
      <c r="I405">
        <v>18764.752851519999</v>
      </c>
      <c r="J405">
        <v>36.590972806279787</v>
      </c>
      <c r="K405">
        <v>32.646323161580789</v>
      </c>
      <c r="L405">
        <v>25.617102559974239</v>
      </c>
      <c r="M405">
        <v>21.875807618951242</v>
      </c>
      <c r="N405">
        <v>3.9980000000000002</v>
      </c>
      <c r="O405">
        <v>9.8351648351648375</v>
      </c>
      <c r="P405">
        <v>1.2825620594544898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>
        <v>-100.05477661521232</v>
      </c>
      <c r="AR405">
        <v>-105.02239455020113</v>
      </c>
      <c r="AS405">
        <v>6.0488879443164834</v>
      </c>
      <c r="AT405">
        <v>100.05477661521232</v>
      </c>
      <c r="AU405">
        <v>105.02239455020113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4</v>
      </c>
      <c r="D406" s="2">
        <v>5</v>
      </c>
      <c r="E406">
        <v>15</v>
      </c>
      <c r="F406">
        <v>24</v>
      </c>
      <c r="G406">
        <v>167</v>
      </c>
      <c r="H406">
        <v>171.62</v>
      </c>
      <c r="I406">
        <v>20080.851176799999</v>
      </c>
      <c r="J406">
        <v>19.958134666821724</v>
      </c>
      <c r="K406">
        <v>20.044382153702408</v>
      </c>
      <c r="L406">
        <v>14.305097940162749</v>
      </c>
      <c r="M406">
        <v>14.306101691970374</v>
      </c>
      <c r="N406">
        <v>8.5990000000000002</v>
      </c>
      <c r="O406">
        <v>6.0295930949445227</v>
      </c>
      <c r="P406">
        <v>2.3674396923435492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2.3674396964335491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-9.1176283715012083</v>
      </c>
      <c r="AR406">
        <v>-14.488569778762139</v>
      </c>
      <c r="AS406">
        <v>-2.6919939401002235</v>
      </c>
      <c r="AT406">
        <v>9.1176283715012083</v>
      </c>
      <c r="AU406">
        <v>14.488569778762139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1</v>
      </c>
      <c r="E407">
        <v>2</v>
      </c>
      <c r="F407">
        <v>4</v>
      </c>
      <c r="G407">
        <v>34</v>
      </c>
      <c r="H407">
        <v>36.619999999999997</v>
      </c>
      <c r="I407">
        <v>11992.551345459999</v>
      </c>
      <c r="J407" t="s">
        <v>1238</v>
      </c>
      <c r="K407" t="s">
        <v>1238</v>
      </c>
      <c r="L407">
        <v>31.220409290646579</v>
      </c>
      <c r="M407">
        <v>28.290166097838455</v>
      </c>
      <c r="N407">
        <v>0.69800000000000006</v>
      </c>
      <c r="O407">
        <v>-1.1331444759206653</v>
      </c>
      <c r="P407">
        <v>1.5974877116329875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-149.8675662721844</v>
      </c>
      <c r="AS407">
        <v>-7.1545603495357657</v>
      </c>
      <c r="AT407" t="e">
        <v>#VALUE!</v>
      </c>
      <c r="AU407">
        <v>149.8675662721844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372.5</v>
      </c>
      <c r="H408">
        <v>337.03</v>
      </c>
      <c r="I408">
        <v>35051.733057569996</v>
      </c>
      <c r="J408">
        <v>25.81616238988893</v>
      </c>
      <c r="K408">
        <v>25.041236347425514</v>
      </c>
      <c r="L408">
        <v>20.723543230778702</v>
      </c>
      <c r="M408">
        <v>19.158854759378919</v>
      </c>
      <c r="N408">
        <v>13.055</v>
      </c>
      <c r="O408">
        <v>10.541913632514811</v>
      </c>
      <c r="P408">
        <v>0.62101296620478896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-41.145375590695224</v>
      </c>
      <c r="AR408">
        <v>-65.857572955086539</v>
      </c>
      <c r="AS408">
        <v>10.524285671898648</v>
      </c>
      <c r="AT408">
        <v>41.145375590695224</v>
      </c>
      <c r="AU408">
        <v>65.857572955086539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13</v>
      </c>
      <c r="D409" s="2">
        <v>2</v>
      </c>
      <c r="E409">
        <v>9</v>
      </c>
      <c r="F409">
        <v>24</v>
      </c>
      <c r="G409">
        <v>113</v>
      </c>
      <c r="H409">
        <v>110.98</v>
      </c>
      <c r="I409">
        <v>40144.842011599998</v>
      </c>
      <c r="J409">
        <v>26.499522445081187</v>
      </c>
      <c r="K409">
        <v>24.662222222222223</v>
      </c>
      <c r="L409">
        <v>17.740372980538112</v>
      </c>
      <c r="M409">
        <v>16.896831238890801</v>
      </c>
      <c r="N409">
        <v>4.5</v>
      </c>
      <c r="O409">
        <v>5.6338028169014134</v>
      </c>
      <c r="P409">
        <v>0.92358983600648747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-44.881527780827298</v>
      </c>
      <c r="AR409">
        <v>-41.982245656718419</v>
      </c>
      <c r="AS409">
        <v>1.8201477743737593</v>
      </c>
      <c r="AT409">
        <v>44.881527780827298</v>
      </c>
      <c r="AU409">
        <v>41.982245656718419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7</v>
      </c>
      <c r="F410">
        <v>13</v>
      </c>
      <c r="G410">
        <v>94</v>
      </c>
      <c r="H410">
        <v>87.7</v>
      </c>
      <c r="I410">
        <v>28129.8865544</v>
      </c>
      <c r="J410">
        <v>27.051202961135104</v>
      </c>
      <c r="K410">
        <v>24.579596412556054</v>
      </c>
      <c r="L410">
        <v>12.427797652676926</v>
      </c>
      <c r="M410">
        <v>11.782125811363091</v>
      </c>
      <c r="N410">
        <v>3.242</v>
      </c>
      <c r="O410">
        <v>4.9190938511326907</v>
      </c>
      <c r="P410">
        <v>1.8973774230330673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-47.897745004305726</v>
      </c>
      <c r="AR410">
        <v>0.53610365294354256</v>
      </c>
      <c r="AS410">
        <v>7.1835803876852955</v>
      </c>
      <c r="AT410">
        <v>47.897745004305726</v>
      </c>
      <c r="AU410">
        <v>-0.53610365294354256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220</v>
      </c>
      <c r="H411">
        <v>202.24</v>
      </c>
      <c r="I411">
        <v>56321.031897599998</v>
      </c>
      <c r="J411">
        <v>17.338820301783265</v>
      </c>
      <c r="K411">
        <v>15.764284043962897</v>
      </c>
      <c r="L411">
        <v>11.560460333863061</v>
      </c>
      <c r="M411">
        <v>10.709912999133016</v>
      </c>
      <c r="N411">
        <v>11.664</v>
      </c>
      <c r="O411">
        <v>14.916256157635461</v>
      </c>
      <c r="P411">
        <v>2.001087816455696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>
        <f t="shared" si="157"/>
        <v>2.0010878205956959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5.203017131885213</v>
      </c>
      <c r="AR411">
        <v>7.4776995484845399</v>
      </c>
      <c r="AS411">
        <v>8.7816455696202453</v>
      </c>
      <c r="AT411">
        <v>-5.203017131885213</v>
      </c>
      <c r="AU411">
        <v>-7.4776995484845399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5</v>
      </c>
      <c r="D412" s="2">
        <v>1</v>
      </c>
      <c r="E412">
        <v>10</v>
      </c>
      <c r="F412">
        <v>16</v>
      </c>
      <c r="G412">
        <v>252.5</v>
      </c>
      <c r="H412">
        <v>245.83</v>
      </c>
      <c r="I412">
        <v>27804.740798120001</v>
      </c>
      <c r="J412" t="s">
        <v>1238</v>
      </c>
      <c r="K412" t="s">
        <v>1238</v>
      </c>
      <c r="L412">
        <v>28.404693651421383</v>
      </c>
      <c r="M412">
        <v>26.450249256344868</v>
      </c>
      <c r="N412">
        <v>1.224</v>
      </c>
      <c r="O412">
        <v>60.419397116644816</v>
      </c>
      <c r="P412">
        <v>0.59146564699182358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>
        <f t="shared" si="159"/>
        <v>60.41939712079482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-127.3324352449782</v>
      </c>
      <c r="AS412">
        <v>2.7132571289102181</v>
      </c>
      <c r="AT412" t="e">
        <v>#VALUE!</v>
      </c>
      <c r="AU412">
        <v>127.3324352449782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12</v>
      </c>
      <c r="D413" s="2">
        <v>1</v>
      </c>
      <c r="E413">
        <v>20</v>
      </c>
      <c r="F413">
        <v>33</v>
      </c>
      <c r="G413">
        <v>94</v>
      </c>
      <c r="H413">
        <v>85.35</v>
      </c>
      <c r="I413">
        <v>102163.95</v>
      </c>
      <c r="J413">
        <v>30.212389380530968</v>
      </c>
      <c r="K413">
        <v>27.684073953940963</v>
      </c>
      <c r="L413">
        <v>19.033505622633623</v>
      </c>
      <c r="M413">
        <v>17.007612954281512</v>
      </c>
      <c r="N413">
        <v>2.8250000000000002</v>
      </c>
      <c r="O413">
        <v>16.735537190082656</v>
      </c>
      <c r="P413">
        <v>1.9648506151142358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-65.180981673617438</v>
      </c>
      <c r="AR413">
        <v>-52.33162651010548</v>
      </c>
      <c r="AS413">
        <v>10.134739308728768</v>
      </c>
      <c r="AT413">
        <v>65.180981673617438</v>
      </c>
      <c r="AU413">
        <v>52.33162651010548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11</v>
      </c>
      <c r="D414" s="2">
        <v>2</v>
      </c>
      <c r="E414">
        <v>8</v>
      </c>
      <c r="F414">
        <v>21</v>
      </c>
      <c r="G414">
        <v>43.75</v>
      </c>
      <c r="H414">
        <v>40.9</v>
      </c>
      <c r="I414">
        <v>53463.789280799996</v>
      </c>
      <c r="J414">
        <v>15.255501678478179</v>
      </c>
      <c r="K414">
        <v>16.432302129369226</v>
      </c>
      <c r="L414">
        <v>7.5908844912280706</v>
      </c>
      <c r="M414">
        <v>8.3576365509426189</v>
      </c>
      <c r="N414">
        <v>2.681</v>
      </c>
      <c r="O414">
        <v>9.607522485690918</v>
      </c>
      <c r="P414">
        <v>1.8190709046454769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>
        <f t="shared" si="153"/>
        <v>-0.3924756667925331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16.593199186079811</v>
      </c>
      <c r="AR414">
        <v>39.24756667925331</v>
      </c>
      <c r="AS414">
        <v>6.968215158924207</v>
      </c>
      <c r="AT414">
        <v>-16.593199186079811</v>
      </c>
      <c r="AU414">
        <v>-39.24756667925331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6</v>
      </c>
      <c r="D415" s="2">
        <v>1</v>
      </c>
      <c r="E415">
        <v>9</v>
      </c>
      <c r="F415">
        <v>16</v>
      </c>
      <c r="G415">
        <v>46</v>
      </c>
      <c r="H415">
        <v>41.75</v>
      </c>
      <c r="I415">
        <v>6451.4642157500002</v>
      </c>
      <c r="J415">
        <v>15.072202166064981</v>
      </c>
      <c r="K415">
        <v>13.555194805194805</v>
      </c>
      <c r="L415">
        <v>10.375246620521988</v>
      </c>
      <c r="M415">
        <v>9.6491605838343446</v>
      </c>
      <c r="N415">
        <v>2.77</v>
      </c>
      <c r="O415">
        <v>10.8</v>
      </c>
      <c r="P415">
        <v>1.6215568862275449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17.595357374211019</v>
      </c>
      <c r="AR415">
        <v>16.963368468067721</v>
      </c>
      <c r="AS415">
        <v>10.179640718562876</v>
      </c>
      <c r="AT415">
        <v>-17.595357374211019</v>
      </c>
      <c r="AU415">
        <v>-16.963368468067721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15</v>
      </c>
      <c r="D416" s="2">
        <v>1</v>
      </c>
      <c r="E416">
        <v>13</v>
      </c>
      <c r="F416">
        <v>29</v>
      </c>
      <c r="G416">
        <v>560</v>
      </c>
      <c r="H416">
        <v>550.41</v>
      </c>
      <c r="I416">
        <v>50778.816502679998</v>
      </c>
      <c r="J416">
        <v>26.116725978647686</v>
      </c>
      <c r="K416">
        <v>22.773387397078903</v>
      </c>
      <c r="L416">
        <v>19.708060147096521</v>
      </c>
      <c r="M416">
        <v>17.705184962406015</v>
      </c>
      <c r="N416">
        <v>21.074999999999999</v>
      </c>
      <c r="O416">
        <v>13.734484619535877</v>
      </c>
      <c r="P416">
        <v>0.9165894514997911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-42.788654711098381</v>
      </c>
      <c r="AR416">
        <v>-57.730316058865853</v>
      </c>
      <c r="AS416">
        <v>1.7423375302047628</v>
      </c>
      <c r="AT416">
        <v>42.788654711098381</v>
      </c>
      <c r="AU416">
        <v>57.730316058865853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14</v>
      </c>
      <c r="D417" s="2">
        <v>0</v>
      </c>
      <c r="E417">
        <v>8</v>
      </c>
      <c r="F417">
        <v>22</v>
      </c>
      <c r="G417">
        <v>250</v>
      </c>
      <c r="H417">
        <v>210.48</v>
      </c>
      <c r="I417">
        <v>10847.83463544</v>
      </c>
      <c r="J417">
        <v>9.9673249041056966</v>
      </c>
      <c r="K417">
        <v>10.926079734219268</v>
      </c>
      <c r="L417" t="s">
        <v>1238</v>
      </c>
      <c r="M417" t="s">
        <v>1238</v>
      </c>
      <c r="N417">
        <v>21.117000000000001</v>
      </c>
      <c r="O417">
        <v>16.5976478383303</v>
      </c>
      <c r="P417">
        <v>2.185480805777271E-2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0.1877613116876474</v>
      </c>
      <c r="T417" s="37" t="str">
        <f t="shared" si="149"/>
        <v/>
      </c>
      <c r="U417" s="37" t="str">
        <f t="shared" si="150"/>
        <v/>
      </c>
      <c r="V417" s="37">
        <f t="shared" si="151"/>
        <v>-0.45505385503172713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45.505385503172711</v>
      </c>
      <c r="AR417" t="e">
        <v>#VALUE!</v>
      </c>
      <c r="AS417">
        <v>18.776130748764743</v>
      </c>
      <c r="AT417">
        <v>-45.505385503172711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3</v>
      </c>
      <c r="E418">
        <v>11</v>
      </c>
      <c r="F418">
        <v>14</v>
      </c>
      <c r="G418">
        <v>108</v>
      </c>
      <c r="H418">
        <v>108.27</v>
      </c>
      <c r="I418">
        <v>12347.949567690001</v>
      </c>
      <c r="J418">
        <v>13.356772760917838</v>
      </c>
      <c r="K418">
        <v>13.024178996752074</v>
      </c>
      <c r="L418">
        <v>10.883500399443227</v>
      </c>
      <c r="M418">
        <v>11.137510783908487</v>
      </c>
      <c r="N418">
        <v>8.3130000000000006</v>
      </c>
      <c r="O418">
        <v>0.27744270205065963</v>
      </c>
      <c r="P418">
        <v>3.2557495151011362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3.2557495193111361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26.974169144609782</v>
      </c>
      <c r="AR418">
        <v>12.895640412185438</v>
      </c>
      <c r="AS418">
        <v>-0.24937655860348684</v>
      </c>
      <c r="AT418">
        <v>-26.974169144609782</v>
      </c>
      <c r="AU418">
        <v>-12.895640412185438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23</v>
      </c>
      <c r="D419" s="2">
        <v>1</v>
      </c>
      <c r="E419">
        <v>9</v>
      </c>
      <c r="F419">
        <v>33</v>
      </c>
      <c r="G419">
        <v>42</v>
      </c>
      <c r="H419">
        <v>33.590000000000003</v>
      </c>
      <c r="I419">
        <v>46488.560000000005</v>
      </c>
      <c r="J419">
        <v>22.912687585266031</v>
      </c>
      <c r="K419">
        <v>19.106939704209331</v>
      </c>
      <c r="L419">
        <v>9.2010520746731164</v>
      </c>
      <c r="M419">
        <v>8.739123574570014</v>
      </c>
      <c r="N419">
        <v>1.466</v>
      </c>
      <c r="O419">
        <v>-9.5061728395061795</v>
      </c>
      <c r="P419">
        <v>5.9541530217326581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0.25037213878385811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5.9541530259526585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-25.271132330700663</v>
      </c>
      <c r="AR419">
        <v>26.360847238124364</v>
      </c>
      <c r="AS419">
        <v>25.03721345638581</v>
      </c>
      <c r="AT419">
        <v>25.271132330700663</v>
      </c>
      <c r="AU419">
        <v>-26.360847238124364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8</v>
      </c>
      <c r="D420" s="2">
        <v>2</v>
      </c>
      <c r="E420">
        <v>9</v>
      </c>
      <c r="F420">
        <v>19</v>
      </c>
      <c r="G420">
        <v>95.5</v>
      </c>
      <c r="H420">
        <v>81.290000000000006</v>
      </c>
      <c r="I420">
        <v>6709.4834549600009</v>
      </c>
      <c r="J420">
        <v>21.585236325013277</v>
      </c>
      <c r="K420">
        <v>25.371410736579275</v>
      </c>
      <c r="L420">
        <v>17.860061680801849</v>
      </c>
      <c r="M420">
        <v>18.331179108414666</v>
      </c>
      <c r="N420">
        <v>3.766</v>
      </c>
      <c r="O420">
        <v>16.920211114560693</v>
      </c>
      <c r="P420">
        <v>4.3227949317259196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0.17480625346114773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4.3227949359559199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-18.01352355535073</v>
      </c>
      <c r="AR420">
        <v>-42.940155079582397</v>
      </c>
      <c r="AS420">
        <v>17.480624923114775</v>
      </c>
      <c r="AT420">
        <v>18.01352355535073</v>
      </c>
      <c r="AU420">
        <v>42.940155079582397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1</v>
      </c>
      <c r="E421">
        <v>6</v>
      </c>
      <c r="F421">
        <v>12</v>
      </c>
      <c r="G421">
        <v>169</v>
      </c>
      <c r="H421">
        <v>159.36000000000001</v>
      </c>
      <c r="I421">
        <v>8740.3141766400004</v>
      </c>
      <c r="J421">
        <v>13.001550134616956</v>
      </c>
      <c r="K421">
        <v>12.520427404148336</v>
      </c>
      <c r="L421">
        <v>9.2450108031939884</v>
      </c>
      <c r="M421">
        <v>8.9317655216353113</v>
      </c>
      <c r="N421">
        <v>12.257</v>
      </c>
      <c r="O421">
        <v>3.784928027095674</v>
      </c>
      <c r="P421">
        <v>2.6148343373493974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2.6148343415893973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28.91628704154353</v>
      </c>
      <c r="AR421">
        <v>26.009030565585711</v>
      </c>
      <c r="AS421">
        <v>6.0491967871485919</v>
      </c>
      <c r="AT421">
        <v>-28.91628704154353</v>
      </c>
      <c r="AU421">
        <v>-26.009030565585711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9</v>
      </c>
      <c r="D422" s="2">
        <v>1</v>
      </c>
      <c r="E422">
        <v>1</v>
      </c>
      <c r="F422">
        <v>11</v>
      </c>
      <c r="G422">
        <v>152.5</v>
      </c>
      <c r="H422">
        <v>136.68</v>
      </c>
      <c r="I422">
        <v>20541.170574480002</v>
      </c>
      <c r="J422">
        <v>30.013175230566535</v>
      </c>
      <c r="K422">
        <v>26.932019704433497</v>
      </c>
      <c r="L422">
        <v>21.846685838673352</v>
      </c>
      <c r="M422">
        <v>19.84907622599269</v>
      </c>
      <c r="N422">
        <v>4.5540000000000003</v>
      </c>
      <c r="O422">
        <v>16.47058823529412</v>
      </c>
      <c r="P422" t="s">
        <v>137</v>
      </c>
      <c r="Q422" s="36">
        <f t="shared" si="146"/>
        <v>81.818181822431811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-64.091812973984389</v>
      </c>
      <c r="AR422">
        <v>-74.846465682233031</v>
      </c>
      <c r="AS422">
        <v>11.574480538484044</v>
      </c>
      <c r="AT422">
        <v>64.091812973984389</v>
      </c>
      <c r="AU422">
        <v>74.846465682233031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13</v>
      </c>
      <c r="F423">
        <v>21</v>
      </c>
      <c r="G423">
        <v>60</v>
      </c>
      <c r="H423">
        <v>61.59</v>
      </c>
      <c r="I423">
        <v>64652.972077140003</v>
      </c>
      <c r="J423">
        <v>20.219960604070913</v>
      </c>
      <c r="K423">
        <v>19.509027557808047</v>
      </c>
      <c r="L423">
        <v>12.891554769266657</v>
      </c>
      <c r="M423">
        <v>12.923453763018921</v>
      </c>
      <c r="N423">
        <v>3.0460000000000003</v>
      </c>
      <c r="O423">
        <v>-0.7817589576547237</v>
      </c>
      <c r="P423">
        <v>4.1289170319857122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4.1289170362457126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-10.549116123022962</v>
      </c>
      <c r="AR423">
        <v>-3.1755024629441797</v>
      </c>
      <c r="AS423">
        <v>-2.5815879201169123</v>
      </c>
      <c r="AT423">
        <v>10.549116123022962</v>
      </c>
      <c r="AU423">
        <v>3.1755024629441797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13</v>
      </c>
      <c r="D424" s="2">
        <v>0</v>
      </c>
      <c r="E424">
        <v>9</v>
      </c>
      <c r="F424">
        <v>22</v>
      </c>
      <c r="G424">
        <v>177.5</v>
      </c>
      <c r="H424">
        <v>153.16999999999999</v>
      </c>
      <c r="I424">
        <v>47179.659741309995</v>
      </c>
      <c r="J424">
        <v>21.129811008414951</v>
      </c>
      <c r="K424">
        <v>21.22055971183153</v>
      </c>
      <c r="L424">
        <v>16.317338561789978</v>
      </c>
      <c r="M424">
        <v>15.829872335664335</v>
      </c>
      <c r="N424">
        <v>7.2490000000000006</v>
      </c>
      <c r="O424">
        <v>4.1822362747916122</v>
      </c>
      <c r="P424">
        <v>5.6283867598093629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0.15884311976259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5.6283867640793632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-15.523564885507589</v>
      </c>
      <c r="AR424">
        <v>-30.593216652519061</v>
      </c>
      <c r="AS424">
        <v>15.884311549258999</v>
      </c>
      <c r="AT424">
        <v>15.523564885507589</v>
      </c>
      <c r="AU424">
        <v>30.593216652519061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10</v>
      </c>
      <c r="D425" s="2">
        <v>0</v>
      </c>
      <c r="E425">
        <v>6</v>
      </c>
      <c r="F425">
        <v>16</v>
      </c>
      <c r="G425">
        <v>274</v>
      </c>
      <c r="H425">
        <v>251.42</v>
      </c>
      <c r="I425">
        <v>61924.745999999999</v>
      </c>
      <c r="J425">
        <v>27.221741013425721</v>
      </c>
      <c r="K425">
        <v>24.712011008452919</v>
      </c>
      <c r="L425">
        <v>19.848896535145471</v>
      </c>
      <c r="M425">
        <v>18.470129557940492</v>
      </c>
      <c r="N425">
        <v>9.2360000000000007</v>
      </c>
      <c r="O425">
        <v>8.658823529411773</v>
      </c>
      <c r="P425">
        <v>0.94662318033569326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-48.830132129841175</v>
      </c>
      <c r="AR425">
        <v>-58.857477627977595</v>
      </c>
      <c r="AS425">
        <v>8.9809879882268859</v>
      </c>
      <c r="AT425">
        <v>48.830132129841175</v>
      </c>
      <c r="AU425">
        <v>58.857477627977595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152</v>
      </c>
      <c r="H426">
        <v>146.47999999999999</v>
      </c>
      <c r="I426">
        <v>40196.069851679997</v>
      </c>
      <c r="J426">
        <v>24.092105263157894</v>
      </c>
      <c r="K426">
        <v>20.581705774905156</v>
      </c>
      <c r="L426">
        <v>16.386474501160183</v>
      </c>
      <c r="M426">
        <v>14.039643532808922</v>
      </c>
      <c r="N426">
        <v>6.08</v>
      </c>
      <c r="O426">
        <v>9.1561938958707323</v>
      </c>
      <c r="P426">
        <v>2.8795740032768982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2.8795740075668981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-31.719393253848203</v>
      </c>
      <c r="AR426">
        <v>-31.146535116462125</v>
      </c>
      <c r="AS426">
        <v>3.768432550518841</v>
      </c>
      <c r="AT426">
        <v>31.719393253848203</v>
      </c>
      <c r="AU426">
        <v>31.146535116462125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9</v>
      </c>
      <c r="D427" s="2">
        <v>0</v>
      </c>
      <c r="E427">
        <v>17</v>
      </c>
      <c r="F427">
        <v>26</v>
      </c>
      <c r="G427">
        <v>70</v>
      </c>
      <c r="H427">
        <v>68.849999999999994</v>
      </c>
      <c r="I427">
        <v>30571.672049999997</v>
      </c>
      <c r="J427">
        <v>12.522735540196434</v>
      </c>
      <c r="K427">
        <v>12.556994346160858</v>
      </c>
      <c r="L427" t="s">
        <v>1238</v>
      </c>
      <c r="M427" t="s">
        <v>1238</v>
      </c>
      <c r="N427">
        <v>5.4980000000000002</v>
      </c>
      <c r="O427">
        <v>-3.543859649122806</v>
      </c>
      <c r="P427">
        <v>3.3609295570079887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-0.31534122517906205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3.3609295613079886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31.534122517906205</v>
      </c>
      <c r="AR427" t="e">
        <v>#VALUE!</v>
      </c>
      <c r="AS427">
        <v>1.6702977487291326</v>
      </c>
      <c r="AT427">
        <v>-31.534122517906205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8</v>
      </c>
      <c r="D428" s="2">
        <v>1</v>
      </c>
      <c r="E428">
        <v>13</v>
      </c>
      <c r="F428">
        <v>22</v>
      </c>
      <c r="G428">
        <v>66.5</v>
      </c>
      <c r="H428">
        <v>65.400000000000006</v>
      </c>
      <c r="I428">
        <v>24366.699496200003</v>
      </c>
      <c r="J428">
        <v>11.305099394987035</v>
      </c>
      <c r="K428">
        <v>10.425633668101389</v>
      </c>
      <c r="L428" t="s">
        <v>1238</v>
      </c>
      <c r="M428" t="s">
        <v>1238</v>
      </c>
      <c r="N428">
        <v>5.7850000000000001</v>
      </c>
      <c r="O428">
        <v>-19.875346260387808</v>
      </c>
      <c r="P428">
        <v>3.308868501529052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-0.38191336260708597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3.3088685058390519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38.191336260708596</v>
      </c>
      <c r="AR428" t="e">
        <v>#VALUE!</v>
      </c>
      <c r="AS428">
        <v>1.6819571865443361</v>
      </c>
      <c r="AT428">
        <v>-38.191336260708596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14</v>
      </c>
      <c r="F429">
        <v>27</v>
      </c>
      <c r="G429">
        <v>50</v>
      </c>
      <c r="H429">
        <v>55.48</v>
      </c>
      <c r="I429">
        <v>14654.755501279998</v>
      </c>
      <c r="J429">
        <v>11.692307692307692</v>
      </c>
      <c r="K429">
        <v>11.575213853536406</v>
      </c>
      <c r="L429">
        <v>8.1149196009198477</v>
      </c>
      <c r="M429">
        <v>7.8419906015037597</v>
      </c>
      <c r="N429">
        <v>4.7930000000000001</v>
      </c>
      <c r="O429">
        <v>-0.56016597510373722</v>
      </c>
      <c r="P429">
        <v>4.6106705118961795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-0.36074342273307791</v>
      </c>
      <c r="W429" s="37" t="str">
        <f t="shared" si="152"/>
        <v/>
      </c>
      <c r="X429" s="37">
        <f t="shared" si="153"/>
        <v>-0.35053535259585467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4.6106705162161798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36.074342273307792</v>
      </c>
      <c r="AR429">
        <v>35.053535259585466</v>
      </c>
      <c r="AS429">
        <v>-9.8774333093006419</v>
      </c>
      <c r="AT429">
        <v>-36.074342273307792</v>
      </c>
      <c r="AU429">
        <v>-35.053535259585466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16</v>
      </c>
      <c r="D430" s="2">
        <v>0</v>
      </c>
      <c r="E430">
        <v>8</v>
      </c>
      <c r="F430">
        <v>24</v>
      </c>
      <c r="G430">
        <v>230</v>
      </c>
      <c r="H430">
        <v>194.58</v>
      </c>
      <c r="I430">
        <v>37390.804026405</v>
      </c>
      <c r="J430">
        <v>21.15</v>
      </c>
      <c r="K430">
        <v>22.620320855614974</v>
      </c>
      <c r="L430">
        <v>17.286526698650217</v>
      </c>
      <c r="M430">
        <v>17.634748017924853</v>
      </c>
      <c r="N430">
        <v>8.6020000000000003</v>
      </c>
      <c r="O430">
        <v>-7.3060344827586112</v>
      </c>
      <c r="P430">
        <v>1.5356151711378352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0.18203310125671388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-15.633944683908041</v>
      </c>
      <c r="AR430">
        <v>-38.349959325642601</v>
      </c>
      <c r="AS430">
        <v>18.20330969267139</v>
      </c>
      <c r="AT430">
        <v>15.633944683908041</v>
      </c>
      <c r="AU430">
        <v>38.349959325642601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12</v>
      </c>
      <c r="D431" s="2">
        <v>1</v>
      </c>
      <c r="E431">
        <v>7</v>
      </c>
      <c r="F431">
        <v>20</v>
      </c>
      <c r="G431">
        <v>162.5</v>
      </c>
      <c r="H431">
        <v>150.80000000000001</v>
      </c>
      <c r="I431">
        <v>22882.890846400005</v>
      </c>
      <c r="J431">
        <v>17.598319523865094</v>
      </c>
      <c r="K431">
        <v>16.178521617852162</v>
      </c>
      <c r="L431">
        <v>12.355217860543858</v>
      </c>
      <c r="M431">
        <v>11.475859344288073</v>
      </c>
      <c r="N431">
        <v>8.5690000000000008</v>
      </c>
      <c r="O431">
        <v>5.1411042944785335</v>
      </c>
      <c r="P431">
        <v>1.8740053050397878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3.7842502906687892</v>
      </c>
      <c r="AR431">
        <v>1.1169844431983877</v>
      </c>
      <c r="AS431">
        <v>7.7586206896551602</v>
      </c>
      <c r="AT431">
        <v>-3.7842502906687892</v>
      </c>
      <c r="AU431">
        <v>-1.1169844431983877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15</v>
      </c>
      <c r="D432" s="2">
        <v>2</v>
      </c>
      <c r="E432">
        <v>10</v>
      </c>
      <c r="F432">
        <v>27</v>
      </c>
      <c r="G432">
        <v>90</v>
      </c>
      <c r="H432">
        <v>89.89</v>
      </c>
      <c r="I432">
        <v>15434.394715260001</v>
      </c>
      <c r="J432">
        <v>14.628152969894222</v>
      </c>
      <c r="K432">
        <v>14.447123111539696</v>
      </c>
      <c r="L432">
        <v>9.7930230196343935</v>
      </c>
      <c r="M432">
        <v>9.8715543422624119</v>
      </c>
      <c r="N432">
        <v>6.1450000000000005</v>
      </c>
      <c r="O432">
        <v>-14.889196675900267</v>
      </c>
      <c r="P432">
        <v>1.9445989542774502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20.023119085177608</v>
      </c>
      <c r="AR432">
        <v>21.623102196273368</v>
      </c>
      <c r="AS432">
        <v>0.12237178774057167</v>
      </c>
      <c r="AT432">
        <v>-20.023119085177608</v>
      </c>
      <c r="AU432">
        <v>-21.623102196273368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14</v>
      </c>
      <c r="D433" s="2">
        <v>0</v>
      </c>
      <c r="E433">
        <v>7</v>
      </c>
      <c r="F433">
        <v>21</v>
      </c>
      <c r="G433">
        <v>39</v>
      </c>
      <c r="H433">
        <v>35.06</v>
      </c>
      <c r="I433">
        <v>22918.722000000002</v>
      </c>
      <c r="J433">
        <v>8.2532956685499066</v>
      </c>
      <c r="K433">
        <v>7.7139713971397148</v>
      </c>
      <c r="L433" t="s">
        <v>1238</v>
      </c>
      <c r="M433" t="s">
        <v>1238</v>
      </c>
      <c r="N433">
        <v>4.2480000000000002</v>
      </c>
      <c r="O433">
        <v>13.58288770053476</v>
      </c>
      <c r="P433">
        <v>2.6297775242441528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-0.54876542089974567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2.6297775286041527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54.876542089974564</v>
      </c>
      <c r="AR433" t="e">
        <v>#VALUE!</v>
      </c>
      <c r="AS433">
        <v>11.237877923559614</v>
      </c>
      <c r="AT433">
        <v>-54.876542089974564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19</v>
      </c>
      <c r="D434" s="2">
        <v>1</v>
      </c>
      <c r="E434">
        <v>10</v>
      </c>
      <c r="F434">
        <v>30</v>
      </c>
      <c r="G434">
        <v>230</v>
      </c>
      <c r="H434">
        <v>215.07</v>
      </c>
      <c r="I434">
        <v>80458.462757489993</v>
      </c>
      <c r="J434">
        <v>26.199293458399318</v>
      </c>
      <c r="K434">
        <v>23.864846870838878</v>
      </c>
      <c r="L434">
        <v>20.717779440135811</v>
      </c>
      <c r="M434">
        <v>18.918395457654345</v>
      </c>
      <c r="N434">
        <v>8.2089999999999996</v>
      </c>
      <c r="O434">
        <v>12.298221614227073</v>
      </c>
      <c r="P434">
        <v>1.0675593992653556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-43.240078039055341</v>
      </c>
      <c r="AR434">
        <v>-65.811443375969404</v>
      </c>
      <c r="AS434">
        <v>6.9419258845957232</v>
      </c>
      <c r="AT434">
        <v>43.240078039055341</v>
      </c>
      <c r="AU434">
        <v>65.811443375969404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1</v>
      </c>
      <c r="D435" s="2">
        <v>2</v>
      </c>
      <c r="E435">
        <v>19</v>
      </c>
      <c r="F435">
        <v>22</v>
      </c>
      <c r="G435">
        <v>23</v>
      </c>
      <c r="H435">
        <v>23.08</v>
      </c>
      <c r="I435">
        <v>14264.169951159998</v>
      </c>
      <c r="J435">
        <v>14.452097683155916</v>
      </c>
      <c r="K435">
        <v>13.218785796105383</v>
      </c>
      <c r="L435">
        <v>8.8526810477657953</v>
      </c>
      <c r="M435">
        <v>9.4912830396475787</v>
      </c>
      <c r="N435">
        <v>1.746</v>
      </c>
      <c r="O435">
        <v>9.8113207547169754</v>
      </c>
      <c r="P435">
        <v>1.3128249566724437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>
        <v>20.985670730000628</v>
      </c>
      <c r="AR435">
        <v>29.148979188692749</v>
      </c>
      <c r="AS435">
        <v>-0.34662045060658286</v>
      </c>
      <c r="AT435">
        <v>-20.985670730000628</v>
      </c>
      <c r="AU435">
        <v>-29.148979188692749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3</v>
      </c>
      <c r="E436">
        <v>6</v>
      </c>
      <c r="F436">
        <v>16</v>
      </c>
      <c r="G436">
        <v>77</v>
      </c>
      <c r="H436">
        <v>79.459999999999994</v>
      </c>
      <c r="I436">
        <v>40684.059612860001</v>
      </c>
      <c r="J436">
        <v>22.631728852178863</v>
      </c>
      <c r="K436">
        <v>20.916030534351144</v>
      </c>
      <c r="L436">
        <v>13.795380468883691</v>
      </c>
      <c r="M436">
        <v>12.961402808296263</v>
      </c>
      <c r="N436">
        <v>3.7989999999999999</v>
      </c>
      <c r="O436">
        <v>7.0140845070422442</v>
      </c>
      <c r="P436">
        <v>2.1016863830858297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2.1016863874758296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-23.735039347236707</v>
      </c>
      <c r="AR436">
        <v>-10.409127294545018</v>
      </c>
      <c r="AS436">
        <v>-3.0958973068210383</v>
      </c>
      <c r="AT436">
        <v>23.735039347236707</v>
      </c>
      <c r="AU436">
        <v>10.409127294545018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16</v>
      </c>
      <c r="D437" s="2">
        <v>1</v>
      </c>
      <c r="E437">
        <v>16</v>
      </c>
      <c r="F437">
        <v>33</v>
      </c>
      <c r="G437">
        <v>38</v>
      </c>
      <c r="H437">
        <v>38.229999999999997</v>
      </c>
      <c r="I437">
        <v>279346.61</v>
      </c>
      <c r="J437">
        <v>10.717689935520044</v>
      </c>
      <c r="K437">
        <v>10.465370928004379</v>
      </c>
      <c r="L437">
        <v>7.9309457321177526</v>
      </c>
      <c r="M437">
        <v>7.880819207071081</v>
      </c>
      <c r="N437">
        <v>3.5670000000000002</v>
      </c>
      <c r="O437">
        <v>1.3352272727272769</v>
      </c>
      <c r="P437">
        <v>5.453832069055716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-0.41402895265096795</v>
      </c>
      <c r="W437" s="37" t="str">
        <f t="shared" si="152"/>
        <v/>
      </c>
      <c r="X437" s="37">
        <f t="shared" si="153"/>
        <v>-0.36525940775711407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5.4538320734557164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41.402895265096795</v>
      </c>
      <c r="AR437">
        <v>36.525940775711405</v>
      </c>
      <c r="AS437">
        <v>-0.60162176301332693</v>
      </c>
      <c r="AT437">
        <v>-41.402895265096795</v>
      </c>
      <c r="AU437">
        <v>-36.525940775711405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9</v>
      </c>
      <c r="D438" s="2">
        <v>5</v>
      </c>
      <c r="E438">
        <v>7</v>
      </c>
      <c r="F438">
        <v>21</v>
      </c>
      <c r="G438">
        <v>60</v>
      </c>
      <c r="H438">
        <v>57.16</v>
      </c>
      <c r="I438">
        <v>12410.436100999998</v>
      </c>
      <c r="J438">
        <v>12.970274563194916</v>
      </c>
      <c r="K438">
        <v>12.870975005629363</v>
      </c>
      <c r="L438">
        <v>9.4879351617358534</v>
      </c>
      <c r="M438">
        <v>9.4961684078261506</v>
      </c>
      <c r="N438">
        <v>4.407</v>
      </c>
      <c r="O438">
        <v>-12.55952380952381</v>
      </c>
      <c r="P438">
        <v>4.0325402379286226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4.032540242338623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29.087280786024561</v>
      </c>
      <c r="AR438">
        <v>24.064824207110057</v>
      </c>
      <c r="AS438">
        <v>4.9685094471658475</v>
      </c>
      <c r="AT438">
        <v>-29.087280786024561</v>
      </c>
      <c r="AU438">
        <v>-24.064824207110057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6</v>
      </c>
      <c r="F439">
        <v>18</v>
      </c>
      <c r="G439">
        <v>590</v>
      </c>
      <c r="H439">
        <v>521.92999999999995</v>
      </c>
      <c r="I439">
        <v>27857.8780482</v>
      </c>
      <c r="J439">
        <v>28.882186929334289</v>
      </c>
      <c r="K439">
        <v>24.26114442430158</v>
      </c>
      <c r="L439">
        <v>17.617994347606285</v>
      </c>
      <c r="M439">
        <v>15.121298819140851</v>
      </c>
      <c r="N439">
        <v>18.071000000000002</v>
      </c>
      <c r="O439">
        <v>1.3516545148625891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-57.908331240516929</v>
      </c>
      <c r="AR439">
        <v>-41.002807786774987</v>
      </c>
      <c r="AS439">
        <v>13.041978809418907</v>
      </c>
      <c r="AT439">
        <v>57.908331240516929</v>
      </c>
      <c r="AU439">
        <v>41.002807786774987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7</v>
      </c>
      <c r="D440" s="2">
        <v>0</v>
      </c>
      <c r="E440">
        <v>10</v>
      </c>
      <c r="F440">
        <v>17</v>
      </c>
      <c r="G440">
        <v>96</v>
      </c>
      <c r="H440">
        <v>93.77</v>
      </c>
      <c r="I440">
        <v>31500.649142659997</v>
      </c>
      <c r="J440">
        <v>17.011973875181422</v>
      </c>
      <c r="K440">
        <v>16.401959069442015</v>
      </c>
      <c r="L440">
        <v>11.756089685978123</v>
      </c>
      <c r="M440">
        <v>11.25945894460378</v>
      </c>
      <c r="N440">
        <v>5.5120000000000005</v>
      </c>
      <c r="O440">
        <v>-1.7468805704099797</v>
      </c>
      <c r="P440">
        <v>1.9825103977818066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6.9899930947131317</v>
      </c>
      <c r="AR440">
        <v>5.912011230649461</v>
      </c>
      <c r="AS440">
        <v>2.378159326010465</v>
      </c>
      <c r="AT440">
        <v>-6.9899930947131317</v>
      </c>
      <c r="AU440">
        <v>-5.912011230649461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11</v>
      </c>
      <c r="D441" s="2">
        <v>0</v>
      </c>
      <c r="E441">
        <v>2</v>
      </c>
      <c r="F441">
        <v>13</v>
      </c>
      <c r="G441">
        <v>403</v>
      </c>
      <c r="H441">
        <v>330.39</v>
      </c>
      <c r="I441">
        <v>15274.86998994</v>
      </c>
      <c r="J441">
        <v>29.975503538377787</v>
      </c>
      <c r="K441">
        <v>25.860206637445209</v>
      </c>
      <c r="L441">
        <v>19.993155117425342</v>
      </c>
      <c r="M441">
        <v>17.405687838300373</v>
      </c>
      <c r="N441">
        <v>11.022</v>
      </c>
      <c r="O441">
        <v>11.333333333333332</v>
      </c>
      <c r="P441">
        <v>0.40860800871697089</v>
      </c>
      <c r="Q441" s="36">
        <f t="shared" si="146"/>
        <v>84.61538461982461</v>
      </c>
      <c r="R441" t="str">
        <f t="shared" si="147"/>
        <v xml:space="preserve"> </v>
      </c>
      <c r="S441" s="37">
        <f t="shared" si="148"/>
        <v>0.21977057860992052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-63.885849552201734</v>
      </c>
      <c r="AR441">
        <v>-60.012028182795142</v>
      </c>
      <c r="AS441">
        <v>21.977057416992054</v>
      </c>
      <c r="AT441">
        <v>63.885849552201734</v>
      </c>
      <c r="AU441">
        <v>60.012028182795142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17</v>
      </c>
      <c r="D442" s="2">
        <v>1</v>
      </c>
      <c r="E442">
        <v>10</v>
      </c>
      <c r="F442">
        <v>28</v>
      </c>
      <c r="G442">
        <v>115</v>
      </c>
      <c r="H442">
        <v>113.68</v>
      </c>
      <c r="I442">
        <v>58082.353812560003</v>
      </c>
      <c r="J442">
        <v>20.923983066445796</v>
      </c>
      <c r="K442">
        <v>18.397798996601392</v>
      </c>
      <c r="L442">
        <v>10.853080505577019</v>
      </c>
      <c r="M442">
        <v>10.048901490136046</v>
      </c>
      <c r="N442">
        <v>6.1790000000000003</v>
      </c>
      <c r="O442">
        <v>14.638218923933222</v>
      </c>
      <c r="P442">
        <v>2.3029556650246303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2.3029556694746303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-14.398236428956102</v>
      </c>
      <c r="AR442">
        <v>13.139101180935986</v>
      </c>
      <c r="AS442">
        <v>1.1611541168191408</v>
      </c>
      <c r="AT442">
        <v>14.398236428956102</v>
      </c>
      <c r="AU442">
        <v>-13.139101180935986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13</v>
      </c>
      <c r="D443" s="2">
        <v>0</v>
      </c>
      <c r="E443">
        <v>15</v>
      </c>
      <c r="F443">
        <v>28</v>
      </c>
      <c r="G443">
        <v>102</v>
      </c>
      <c r="H443">
        <v>89.57</v>
      </c>
      <c r="I443">
        <v>10819.936244909999</v>
      </c>
      <c r="J443">
        <v>19.130713370354545</v>
      </c>
      <c r="K443">
        <v>18.388421268733318</v>
      </c>
      <c r="L443">
        <v>12.131379208795524</v>
      </c>
      <c r="M443">
        <v>11.890144780289562</v>
      </c>
      <c r="N443">
        <v>4.8710000000000004</v>
      </c>
      <c r="O443">
        <v>2.5905644481887156</v>
      </c>
      <c r="P443">
        <v>2.6013174053812662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2.6013174098412661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-4.5938464128263634</v>
      </c>
      <c r="AR443">
        <v>2.9084413914184593</v>
      </c>
      <c r="AS443">
        <v>13.877414312827963</v>
      </c>
      <c r="AT443">
        <v>4.5938464128263634</v>
      </c>
      <c r="AU443">
        <v>-2.9084413914184593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20</v>
      </c>
      <c r="D444" s="2">
        <v>1</v>
      </c>
      <c r="E444">
        <v>6</v>
      </c>
      <c r="F444">
        <v>27</v>
      </c>
      <c r="G444">
        <v>60</v>
      </c>
      <c r="H444">
        <v>59.91</v>
      </c>
      <c r="I444">
        <v>72427.156079969995</v>
      </c>
      <c r="J444">
        <v>24.433115823817293</v>
      </c>
      <c r="K444">
        <v>22.962821004216174</v>
      </c>
      <c r="L444">
        <v>16.399567516535274</v>
      </c>
      <c r="M444">
        <v>15.79739398377161</v>
      </c>
      <c r="N444">
        <v>2.609</v>
      </c>
      <c r="O444">
        <v>6.3595597227884282</v>
      </c>
      <c r="P444">
        <v>1.5389751293607079</v>
      </c>
      <c r="Q444" s="36">
        <f t="shared" si="146"/>
        <v>74.074074078544072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-33.583809154931778</v>
      </c>
      <c r="AR444">
        <v>-31.251322976751929</v>
      </c>
      <c r="AS444">
        <v>0.1502253380070151</v>
      </c>
      <c r="AT444">
        <v>33.583809154931778</v>
      </c>
      <c r="AU444">
        <v>31.251322976751929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5</v>
      </c>
      <c r="E445">
        <v>2</v>
      </c>
      <c r="F445">
        <v>10</v>
      </c>
      <c r="G445">
        <v>89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6.7330000000000005</v>
      </c>
      <c r="O445">
        <v>9.8368678629690169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15</v>
      </c>
      <c r="D446" s="2">
        <v>1</v>
      </c>
      <c r="E446">
        <v>1</v>
      </c>
      <c r="F446">
        <v>17</v>
      </c>
      <c r="G446">
        <v>317.5</v>
      </c>
      <c r="H446">
        <v>283.54000000000002</v>
      </c>
      <c r="I446">
        <v>113550.89245376001</v>
      </c>
      <c r="J446">
        <v>23.153682835211498</v>
      </c>
      <c r="K446">
        <v>20.928550339533512</v>
      </c>
      <c r="L446">
        <v>20.062153407277197</v>
      </c>
      <c r="M446">
        <v>18.617013864162505</v>
      </c>
      <c r="N446">
        <v>12.246</v>
      </c>
      <c r="O446">
        <v>10.125899280575535</v>
      </c>
      <c r="P446">
        <v>0.27262467376736965</v>
      </c>
      <c r="Q446" s="36">
        <f t="shared" si="146"/>
        <v>88.235294122137063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-26.588731924141729</v>
      </c>
      <c r="AR446">
        <v>-60.564244990772444</v>
      </c>
      <c r="AS446">
        <v>11.977146081681589</v>
      </c>
      <c r="AT446">
        <v>26.588731924141729</v>
      </c>
      <c r="AU446">
        <v>60.564244990772444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0</v>
      </c>
      <c r="E447">
        <v>5</v>
      </c>
      <c r="F447">
        <v>23</v>
      </c>
      <c r="G447">
        <v>93</v>
      </c>
      <c r="H447">
        <v>82.09</v>
      </c>
      <c r="I447">
        <v>70142.379070320007</v>
      </c>
      <c r="J447">
        <v>20.471321695760601</v>
      </c>
      <c r="K447">
        <v>16.90485996705107</v>
      </c>
      <c r="L447">
        <v>8.4946995098032847</v>
      </c>
      <c r="M447">
        <v>8.0397924016763849</v>
      </c>
      <c r="N447">
        <v>4.01</v>
      </c>
      <c r="O447">
        <v>19.345238095238095</v>
      </c>
      <c r="P447">
        <v>4.3245218662443659</v>
      </c>
      <c r="Q447" s="36">
        <f t="shared" si="146"/>
        <v>78.260869569717386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-0.32014027331667105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4.3245218707443662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-11.923389152438201</v>
      </c>
      <c r="AR447">
        <v>32.014027331667108</v>
      </c>
      <c r="AS447">
        <v>13.290291143866483</v>
      </c>
      <c r="AT447">
        <v>11.923389152438201</v>
      </c>
      <c r="AU447">
        <v>-32.014027331667108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12</v>
      </c>
      <c r="D448" s="2">
        <v>0</v>
      </c>
      <c r="E448">
        <v>16</v>
      </c>
      <c r="F448">
        <v>28</v>
      </c>
      <c r="G448">
        <v>26</v>
      </c>
      <c r="H448">
        <v>26.24</v>
      </c>
      <c r="I448">
        <v>7552.6509343999987</v>
      </c>
      <c r="J448">
        <v>10.166602092212321</v>
      </c>
      <c r="K448">
        <v>10.198212203653323</v>
      </c>
      <c r="L448">
        <v>6.4553741468880519</v>
      </c>
      <c r="M448">
        <v>6.518115909234905</v>
      </c>
      <c r="N448">
        <v>2.573</v>
      </c>
      <c r="O448">
        <v>0.11673151750973204</v>
      </c>
      <c r="P448">
        <v>5.198170731707318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-0.44415872153466518</v>
      </c>
      <c r="W448" s="37" t="str">
        <f t="shared" si="152"/>
        <v/>
      </c>
      <c r="X448" s="37">
        <f t="shared" si="153"/>
        <v>-0.48335442612453627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5.1981707362173184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44.415872153466516</v>
      </c>
      <c r="AR448">
        <v>48.335442612453626</v>
      </c>
      <c r="AS448">
        <v>-0.91463414634145312</v>
      </c>
      <c r="AT448">
        <v>-44.415872153466516</v>
      </c>
      <c r="AU448">
        <v>-48.335442612453626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4</v>
      </c>
      <c r="E449">
        <v>14</v>
      </c>
      <c r="F449">
        <v>25</v>
      </c>
      <c r="G449">
        <v>50</v>
      </c>
      <c r="H449">
        <v>37.79</v>
      </c>
      <c r="I449">
        <v>5264.1521772300002</v>
      </c>
      <c r="J449">
        <v>20.026497085320614</v>
      </c>
      <c r="K449">
        <v>17.49537037037037</v>
      </c>
      <c r="L449">
        <v>9.4769045427358218</v>
      </c>
      <c r="M449">
        <v>8.5782479313456328</v>
      </c>
      <c r="N449">
        <v>1.887</v>
      </c>
      <c r="O449">
        <v>10.350877192982459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0.32310135408337654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 t="str">
        <f t="shared" si="153"/>
        <v/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-9.4913879988846048</v>
      </c>
      <c r="AR449">
        <v>24.153106006953074</v>
      </c>
      <c r="AS449">
        <v>32.310134956337656</v>
      </c>
      <c r="AT449">
        <v>9.4913879988846048</v>
      </c>
      <c r="AU449">
        <v>-24.153106006953074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11</v>
      </c>
      <c r="F450">
        <v>19</v>
      </c>
      <c r="G450">
        <v>115</v>
      </c>
      <c r="H450">
        <v>110.94</v>
      </c>
      <c r="I450">
        <v>26133.58431726</v>
      </c>
      <c r="J450">
        <v>14.023511566173681</v>
      </c>
      <c r="K450">
        <v>13.762560476367696</v>
      </c>
      <c r="L450">
        <v>9.7727720979255501</v>
      </c>
      <c r="M450">
        <v>9.5147661737954206</v>
      </c>
      <c r="N450">
        <v>7.9110000000000005</v>
      </c>
      <c r="O450">
        <v>8.8170563961485549</v>
      </c>
      <c r="P450">
        <v>2.8682170542635657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2.8682170587935656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23.328890746237729</v>
      </c>
      <c r="AR450">
        <v>21.785177218258212</v>
      </c>
      <c r="AS450">
        <v>3.6596358391923545</v>
      </c>
      <c r="AT450">
        <v>-23.328890746237729</v>
      </c>
      <c r="AU450">
        <v>-21.785177218258212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3</v>
      </c>
      <c r="D451" s="2">
        <v>6</v>
      </c>
      <c r="E451">
        <v>14</v>
      </c>
      <c r="F451">
        <v>23</v>
      </c>
      <c r="G451">
        <v>145</v>
      </c>
      <c r="H451">
        <v>141.91</v>
      </c>
      <c r="I451">
        <v>36951.337809019999</v>
      </c>
      <c r="J451">
        <v>13.446086791737729</v>
      </c>
      <c r="K451">
        <v>12.353965352137198</v>
      </c>
      <c r="L451" t="s">
        <v>1238</v>
      </c>
      <c r="M451" t="s">
        <v>1238</v>
      </c>
      <c r="N451">
        <v>10.554</v>
      </c>
      <c r="O451">
        <v>18.053691275167793</v>
      </c>
      <c r="P451">
        <v>2.3888379959129025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2.3888380004529024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26.485860222655933</v>
      </c>
      <c r="AR451" t="e">
        <v>#VALUE!</v>
      </c>
      <c r="AS451">
        <v>2.1774364033542382</v>
      </c>
      <c r="AT451">
        <v>-26.485860222655933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14</v>
      </c>
      <c r="D452" s="2">
        <v>0</v>
      </c>
      <c r="E452">
        <v>13</v>
      </c>
      <c r="F452">
        <v>27</v>
      </c>
      <c r="G452">
        <v>111</v>
      </c>
      <c r="H452">
        <v>92.44</v>
      </c>
      <c r="I452">
        <v>11024.852809960001</v>
      </c>
      <c r="J452">
        <v>19.539209469456775</v>
      </c>
      <c r="K452">
        <v>17.550787924814884</v>
      </c>
      <c r="L452">
        <v>14.307777876890947</v>
      </c>
      <c r="M452">
        <v>13.225293896821091</v>
      </c>
      <c r="N452">
        <v>4.7309999999999999</v>
      </c>
      <c r="O452">
        <v>9.8189415041782748</v>
      </c>
      <c r="P452">
        <v>1.5988749459108613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0.20077888815017314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-6.8272277521729041</v>
      </c>
      <c r="AR452">
        <v>-14.510018224930942</v>
      </c>
      <c r="AS452">
        <v>20.077888360017315</v>
      </c>
      <c r="AT452">
        <v>6.8272277521729041</v>
      </c>
      <c r="AU452">
        <v>14.510018224930942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10</v>
      </c>
      <c r="D453" s="2">
        <v>0</v>
      </c>
      <c r="E453">
        <v>3</v>
      </c>
      <c r="F453">
        <v>13</v>
      </c>
      <c r="G453">
        <v>98.5</v>
      </c>
      <c r="H453">
        <v>80.97</v>
      </c>
      <c r="I453">
        <v>29528.647443840004</v>
      </c>
      <c r="J453">
        <v>14.502955400322406</v>
      </c>
      <c r="K453">
        <v>11.825617058565795</v>
      </c>
      <c r="L453">
        <v>10.198812342413618</v>
      </c>
      <c r="M453">
        <v>8.6880245095458832</v>
      </c>
      <c r="N453">
        <v>5.5830000000000002</v>
      </c>
      <c r="O453">
        <v>-9.3668831168831161</v>
      </c>
      <c r="P453">
        <v>2.0439669013214772</v>
      </c>
      <c r="Q453" s="36">
        <f t="shared" si="146"/>
        <v>76.923076927636913</v>
      </c>
      <c r="R453" t="str">
        <f t="shared" si="147"/>
        <v xml:space="preserve"> </v>
      </c>
      <c r="S453" s="37">
        <f t="shared" si="148"/>
        <v>0.21649994280873402</v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2.0439669058814771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20.707615011155244</v>
      </c>
      <c r="AR453">
        <v>18.375432072600152</v>
      </c>
      <c r="AS453">
        <v>21.649993824873405</v>
      </c>
      <c r="AT453">
        <v>-20.707615011155244</v>
      </c>
      <c r="AU453">
        <v>-18.375432072600152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4</v>
      </c>
      <c r="D454" s="2">
        <v>0</v>
      </c>
      <c r="E454">
        <v>2</v>
      </c>
      <c r="F454">
        <v>6</v>
      </c>
      <c r="G454">
        <v>131</v>
      </c>
      <c r="H454">
        <v>133.27000000000001</v>
      </c>
      <c r="I454">
        <v>23587.187961330001</v>
      </c>
      <c r="J454">
        <v>27.359885033873947</v>
      </c>
      <c r="K454">
        <v>24.217699436670909</v>
      </c>
      <c r="L454">
        <v>18.729732854455278</v>
      </c>
      <c r="M454">
        <v>17.194653477783014</v>
      </c>
      <c r="N454">
        <v>4.8710000000000004</v>
      </c>
      <c r="O454">
        <v>8.9709172259507994</v>
      </c>
      <c r="P454">
        <v>0.39018533803556688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>
        <v>-49.58541052317085</v>
      </c>
      <c r="AR454">
        <v>-49.900429610094712</v>
      </c>
      <c r="AS454">
        <v>-1.7033090718091115</v>
      </c>
      <c r="AT454">
        <v>49.58541052317085</v>
      </c>
      <c r="AU454">
        <v>49.900429610094712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21</v>
      </c>
      <c r="D455" s="2">
        <v>1</v>
      </c>
      <c r="E455">
        <v>5</v>
      </c>
      <c r="F455">
        <v>27</v>
      </c>
      <c r="G455">
        <v>142</v>
      </c>
      <c r="H455">
        <v>123.1</v>
      </c>
      <c r="I455">
        <v>13932.215246799999</v>
      </c>
      <c r="J455">
        <v>26.030873334743074</v>
      </c>
      <c r="K455">
        <v>25.986911547392864</v>
      </c>
      <c r="L455">
        <v>17.644178073516123</v>
      </c>
      <c r="M455">
        <v>18.205164359472178</v>
      </c>
      <c r="N455">
        <v>4.7370000000000001</v>
      </c>
      <c r="O455">
        <v>-1.9254658385093164</v>
      </c>
      <c r="P455" t="s">
        <v>137</v>
      </c>
      <c r="Q455" s="36">
        <f t="shared" si="146"/>
        <v>77.777777782357774</v>
      </c>
      <c r="R455" t="str">
        <f t="shared" si="147"/>
        <v xml:space="preserve"> </v>
      </c>
      <c r="S455" s="37">
        <f t="shared" si="148"/>
        <v>0.15353371700891955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-42.319270319787108</v>
      </c>
      <c r="AR455">
        <v>-41.212365060932484</v>
      </c>
      <c r="AS455">
        <v>15.353371242891956</v>
      </c>
      <c r="AT455">
        <v>42.319270319787108</v>
      </c>
      <c r="AU455">
        <v>41.212365060932484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11</v>
      </c>
      <c r="D456" s="2">
        <v>6</v>
      </c>
      <c r="E456">
        <v>26</v>
      </c>
      <c r="F456">
        <v>43</v>
      </c>
      <c r="G456">
        <v>42</v>
      </c>
      <c r="H456">
        <v>40.090000000000003</v>
      </c>
      <c r="I456">
        <v>30990.277869130001</v>
      </c>
      <c r="J456">
        <v>20.298734177215191</v>
      </c>
      <c r="K456">
        <v>37.572633552014999</v>
      </c>
      <c r="L456">
        <v>21.157258165793287</v>
      </c>
      <c r="M456">
        <v>17.966322090774653</v>
      </c>
      <c r="N456">
        <v>1.9750000000000001</v>
      </c>
      <c r="O456">
        <v>129.6511627906977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-10.979796926782747</v>
      </c>
      <c r="AR456">
        <v>-69.328741262302174</v>
      </c>
      <c r="AS456">
        <v>4.7642803691693603</v>
      </c>
      <c r="AT456">
        <v>10.979796926782747</v>
      </c>
      <c r="AU456">
        <v>69.328741262302174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2</v>
      </c>
      <c r="E457">
        <v>18</v>
      </c>
      <c r="F457">
        <v>33</v>
      </c>
      <c r="G457">
        <v>125</v>
      </c>
      <c r="H457">
        <v>130.93</v>
      </c>
      <c r="I457">
        <v>122238.85835141002</v>
      </c>
      <c r="J457">
        <v>23.931639554012065</v>
      </c>
      <c r="K457">
        <v>22.404175222450377</v>
      </c>
      <c r="L457">
        <v>17.957002921016862</v>
      </c>
      <c r="M457">
        <v>16.897517757518031</v>
      </c>
      <c r="N457">
        <v>5.4710000000000001</v>
      </c>
      <c r="O457">
        <v>-7.3183127223445759</v>
      </c>
      <c r="P457">
        <v>2.5517452073627132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2.5517452119627131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-30.842074911766293</v>
      </c>
      <c r="AR457">
        <v>-43.716008834042633</v>
      </c>
      <c r="AS457">
        <v>-4.5291377071717704</v>
      </c>
      <c r="AT457">
        <v>30.842074911766293</v>
      </c>
      <c r="AU457">
        <v>43.716008834042633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8</v>
      </c>
      <c r="D458" s="2">
        <v>0</v>
      </c>
      <c r="E458">
        <v>6</v>
      </c>
      <c r="F458">
        <v>14</v>
      </c>
      <c r="G458">
        <v>57</v>
      </c>
      <c r="H458">
        <v>47.21</v>
      </c>
      <c r="I458">
        <v>10864.134211800001</v>
      </c>
      <c r="J458">
        <v>12.646664880792928</v>
      </c>
      <c r="K458">
        <v>12.214747736093143</v>
      </c>
      <c r="L458">
        <v>8.2465896295713232</v>
      </c>
      <c r="M458">
        <v>8.0704936432708951</v>
      </c>
      <c r="N458">
        <v>3.7330000000000001</v>
      </c>
      <c r="O458">
        <v>11.766467065868271</v>
      </c>
      <c r="P458">
        <v>0.16945562380851514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0.20737132424567034</v>
      </c>
      <c r="T458" s="37" t="str">
        <f t="shared" si="173"/>
        <v/>
      </c>
      <c r="U458" s="37" t="str">
        <f t="shared" si="174"/>
        <v/>
      </c>
      <c r="V458" s="37">
        <f t="shared" si="175"/>
        <v>-0.30856560413166345</v>
      </c>
      <c r="W458" s="37" t="str">
        <f t="shared" si="176"/>
        <v/>
      </c>
      <c r="X458" s="37">
        <f t="shared" si="177"/>
        <v>-0.33999735185926927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30.856560413166346</v>
      </c>
      <c r="AR458">
        <v>33.99973518592693</v>
      </c>
      <c r="AS458">
        <v>20.737131963567034</v>
      </c>
      <c r="AT458">
        <v>-30.856560413166346</v>
      </c>
      <c r="AU458">
        <v>-33.99973518592693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1</v>
      </c>
      <c r="E459">
        <v>2</v>
      </c>
      <c r="F459">
        <v>4</v>
      </c>
      <c r="G459">
        <v>25.049999237060547</v>
      </c>
      <c r="H459">
        <v>18.170000000000002</v>
      </c>
      <c r="I459">
        <v>8593.4684046799994</v>
      </c>
      <c r="J459" t="s">
        <v>1238</v>
      </c>
      <c r="K459">
        <v>38.252631578947373</v>
      </c>
      <c r="L459">
        <v>22.92966504854369</v>
      </c>
      <c r="M459">
        <v>18.969923694779119</v>
      </c>
      <c r="N459">
        <v>0.34</v>
      </c>
      <c r="O459">
        <v>25.925925925925924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0.37864608260902283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-83.513917059135551</v>
      </c>
      <c r="AS459">
        <v>37.864607798902284</v>
      </c>
      <c r="AT459" t="e">
        <v>#VALUE!</v>
      </c>
      <c r="AU459">
        <v>83.513917059135551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9</v>
      </c>
      <c r="D460" s="2">
        <v>6</v>
      </c>
      <c r="E460">
        <v>15</v>
      </c>
      <c r="F460">
        <v>30</v>
      </c>
      <c r="G460">
        <v>23</v>
      </c>
      <c r="H460">
        <v>20.09</v>
      </c>
      <c r="I460">
        <v>8593.4684046799994</v>
      </c>
      <c r="J460" t="s">
        <v>1238</v>
      </c>
      <c r="K460" t="s">
        <v>1238</v>
      </c>
      <c r="L460">
        <v>22.421747169103774</v>
      </c>
      <c r="M460">
        <v>18.459795764437377</v>
      </c>
      <c r="N460">
        <v>0.33700000000000002</v>
      </c>
      <c r="O460">
        <v>24.814814814814813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-79.448877321177918</v>
      </c>
      <c r="AS460">
        <v>14.484818317570936</v>
      </c>
      <c r="AT460" t="e">
        <v>#VALUE!</v>
      </c>
      <c r="AU460">
        <v>79.448877321177918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7</v>
      </c>
      <c r="F461">
        <v>22</v>
      </c>
      <c r="G461">
        <v>106.5</v>
      </c>
      <c r="H461">
        <v>90.78</v>
      </c>
      <c r="I461">
        <v>22971.302547000003</v>
      </c>
      <c r="J461">
        <v>7.5580717675464149</v>
      </c>
      <c r="K461">
        <v>7.1457808564231735</v>
      </c>
      <c r="L461">
        <v>5.5873746785464906</v>
      </c>
      <c r="M461">
        <v>5.4264121666090244</v>
      </c>
      <c r="N461">
        <v>12.011000000000001</v>
      </c>
      <c r="O461">
        <v>31.555312157721797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0.17316590021171191</v>
      </c>
      <c r="T461" s="37" t="str">
        <f t="shared" si="173"/>
        <v/>
      </c>
      <c r="U461" s="37" t="str">
        <f t="shared" si="174"/>
        <v/>
      </c>
      <c r="V461" s="37">
        <f t="shared" si="175"/>
        <v>-0.58677557792649204</v>
      </c>
      <c r="W461" s="37" t="str">
        <f t="shared" si="176"/>
        <v/>
      </c>
      <c r="X461" s="37">
        <f t="shared" si="177"/>
        <v>-0.55282337916130286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58.677557792649203</v>
      </c>
      <c r="AR461">
        <v>55.282337916130288</v>
      </c>
      <c r="AS461">
        <v>17.316589557171191</v>
      </c>
      <c r="AT461">
        <v>-58.677557792649203</v>
      </c>
      <c r="AU461">
        <v>-55.282337916130288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7</v>
      </c>
      <c r="D462" s="2">
        <v>1</v>
      </c>
      <c r="E462">
        <v>14</v>
      </c>
      <c r="F462">
        <v>22</v>
      </c>
      <c r="G462">
        <v>49.5</v>
      </c>
      <c r="H462">
        <v>50.18</v>
      </c>
      <c r="I462">
        <v>14694.828621199998</v>
      </c>
      <c r="J462" t="s">
        <v>1238</v>
      </c>
      <c r="K462" t="s">
        <v>1238</v>
      </c>
      <c r="L462">
        <v>26.566300285362441</v>
      </c>
      <c r="M462">
        <v>24.489910487950588</v>
      </c>
      <c r="N462">
        <v>0.37</v>
      </c>
      <c r="O462">
        <v>45.669291338582674</v>
      </c>
      <c r="P462">
        <v>2.8616978876046231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2.861697892254623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-112.61914715347015</v>
      </c>
      <c r="AS462">
        <v>-1.3551215623754498</v>
      </c>
      <c r="AT462" t="e">
        <v>#VALUE!</v>
      </c>
      <c r="AU462">
        <v>112.61914715347015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161.5</v>
      </c>
      <c r="H463">
        <v>145.32</v>
      </c>
      <c r="I463">
        <v>12859.201571159998</v>
      </c>
      <c r="J463">
        <v>14.270843562800746</v>
      </c>
      <c r="K463">
        <v>13.195314628166711</v>
      </c>
      <c r="L463">
        <v>9.3668877274815099</v>
      </c>
      <c r="M463">
        <v>8.9816488976296451</v>
      </c>
      <c r="N463">
        <v>10.183</v>
      </c>
      <c r="O463">
        <v>6.8520461699895119</v>
      </c>
      <c r="P463">
        <v>0.37296999724745394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21.976646092973684</v>
      </c>
      <c r="AR463">
        <v>25.033608040757194</v>
      </c>
      <c r="AS463">
        <v>11.134048995320667</v>
      </c>
      <c r="AT463">
        <v>-21.976646092973684</v>
      </c>
      <c r="AU463">
        <v>-25.033608040757194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16</v>
      </c>
      <c r="D464" s="2">
        <v>0</v>
      </c>
      <c r="E464">
        <v>8</v>
      </c>
      <c r="F464">
        <v>24</v>
      </c>
      <c r="G464">
        <v>294</v>
      </c>
      <c r="H464">
        <v>235.3</v>
      </c>
      <c r="I464">
        <v>13847.157935000001</v>
      </c>
      <c r="J464">
        <v>21.620876596526692</v>
      </c>
      <c r="K464">
        <v>19.355104055276797</v>
      </c>
      <c r="L464">
        <v>13.543648000365575</v>
      </c>
      <c r="M464">
        <v>12.682168246201751</v>
      </c>
      <c r="N464">
        <v>12.157</v>
      </c>
      <c r="O464">
        <v>12.04608294930876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0.24946876795091782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-18.208380538078938</v>
      </c>
      <c r="AR464">
        <v>-8.3944266327200978</v>
      </c>
      <c r="AS464">
        <v>24.946876328091783</v>
      </c>
      <c r="AT464">
        <v>18.208380538078938</v>
      </c>
      <c r="AU464">
        <v>8.3944266327200978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22</v>
      </c>
      <c r="D465" s="2">
        <v>0</v>
      </c>
      <c r="E465">
        <v>4</v>
      </c>
      <c r="F465">
        <v>26</v>
      </c>
      <c r="G465">
        <v>289.5</v>
      </c>
      <c r="H465">
        <v>243.92</v>
      </c>
      <c r="I465">
        <v>231158.25414727998</v>
      </c>
      <c r="J465">
        <v>16.315719063545149</v>
      </c>
      <c r="K465">
        <v>14.811756133106631</v>
      </c>
      <c r="L465">
        <v>11.821107073949188</v>
      </c>
      <c r="M465">
        <v>10.652201893000772</v>
      </c>
      <c r="N465">
        <v>14.950000000000001</v>
      </c>
      <c r="O465">
        <v>16.071428571428573</v>
      </c>
      <c r="P465">
        <v>1.8875040997048216</v>
      </c>
      <c r="Q465" s="36">
        <f t="shared" si="170"/>
        <v>84.615384620064617</v>
      </c>
      <c r="R465" t="str">
        <f t="shared" si="171"/>
        <v xml:space="preserve"> </v>
      </c>
      <c r="S465" s="37">
        <f t="shared" si="172"/>
        <v>0.18686455043270583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10.796645121883508</v>
      </c>
      <c r="AR465">
        <v>5.3916549359428689</v>
      </c>
      <c r="AS465">
        <v>18.686454575270584</v>
      </c>
      <c r="AT465">
        <v>-10.796645121883508</v>
      </c>
      <c r="AU465">
        <v>-5.3916549359428689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36</v>
      </c>
      <c r="H466">
        <v>28.89</v>
      </c>
      <c r="I466">
        <v>6027.3470476800003</v>
      </c>
      <c r="J466">
        <v>5.3067597354886118</v>
      </c>
      <c r="K466">
        <v>4.9904992226636731</v>
      </c>
      <c r="L466" t="s">
        <v>1238</v>
      </c>
      <c r="M466" t="s">
        <v>1238</v>
      </c>
      <c r="N466">
        <v>5.444</v>
      </c>
      <c r="O466">
        <v>4.6923076923076881</v>
      </c>
      <c r="P466">
        <v>4.1225337487019731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0.24610592369311518</v>
      </c>
      <c r="T466" s="37" t="str">
        <f t="shared" si="173"/>
        <v/>
      </c>
      <c r="U466" s="37" t="str">
        <f t="shared" si="174"/>
        <v/>
      </c>
      <c r="V466" s="37">
        <f t="shared" si="175"/>
        <v>-0.70986214576629758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4.1225337533919735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70.986214576629763</v>
      </c>
      <c r="AR466" t="e">
        <v>#VALUE!</v>
      </c>
      <c r="AS466">
        <v>24.610591900311519</v>
      </c>
      <c r="AT466">
        <v>-70.986214576629763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1</v>
      </c>
      <c r="E467">
        <v>9</v>
      </c>
      <c r="F467">
        <v>27</v>
      </c>
      <c r="G467">
        <v>184</v>
      </c>
      <c r="H467">
        <v>167.07</v>
      </c>
      <c r="I467">
        <v>115979.97478695</v>
      </c>
      <c r="J467">
        <v>19.515243546314682</v>
      </c>
      <c r="K467">
        <v>17.287872516556291</v>
      </c>
      <c r="L467">
        <v>13.062171888865608</v>
      </c>
      <c r="M467">
        <v>12.126152685060099</v>
      </c>
      <c r="N467">
        <v>8.5609999999999999</v>
      </c>
      <c r="O467">
        <v>8.2300884955752185</v>
      </c>
      <c r="P467">
        <v>2.4067756030406415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2.4067756077406415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-6.6961982377089946</v>
      </c>
      <c r="AR467">
        <v>-4.5410093671516272</v>
      </c>
      <c r="AS467">
        <v>10.133476985694623</v>
      </c>
      <c r="AT467">
        <v>6.6961982377089946</v>
      </c>
      <c r="AU467">
        <v>4.5410093671516272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13</v>
      </c>
      <c r="D468" s="2">
        <v>2</v>
      </c>
      <c r="E468">
        <v>14</v>
      </c>
      <c r="F468">
        <v>29</v>
      </c>
      <c r="G468">
        <v>125</v>
      </c>
      <c r="H468">
        <v>118.52</v>
      </c>
      <c r="I468">
        <v>101773.71387404</v>
      </c>
      <c r="J468">
        <v>15.7900346389555</v>
      </c>
      <c r="K468">
        <v>14.587076923076923</v>
      </c>
      <c r="L468">
        <v>11.688305114295733</v>
      </c>
      <c r="M468">
        <v>10.825845293485687</v>
      </c>
      <c r="N468">
        <v>7.5060000000000002</v>
      </c>
      <c r="O468">
        <v>3.6740331491712706</v>
      </c>
      <c r="P468">
        <v>3.3977387782652717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3.3977387829752717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13.670733238866561</v>
      </c>
      <c r="AR468">
        <v>6.4545142388388932</v>
      </c>
      <c r="AS468">
        <v>5.4674316571042825</v>
      </c>
      <c r="AT468">
        <v>-13.670733238866561</v>
      </c>
      <c r="AU468">
        <v>-6.4545142388388932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6</v>
      </c>
      <c r="F469">
        <v>19</v>
      </c>
      <c r="G469">
        <v>155</v>
      </c>
      <c r="H469">
        <v>129.66999999999999</v>
      </c>
      <c r="I469">
        <v>9745.4706101299998</v>
      </c>
      <c r="J469">
        <v>6.7287634269109011</v>
      </c>
      <c r="K469">
        <v>6.4189891589525265</v>
      </c>
      <c r="L469">
        <v>5.0439880356277103</v>
      </c>
      <c r="M469">
        <v>4.9253353434915139</v>
      </c>
      <c r="N469">
        <v>19.271000000000001</v>
      </c>
      <c r="O469">
        <v>18.517835178351778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0.1953420267759885</v>
      </c>
      <c r="T469" s="37" t="str">
        <f t="shared" si="173"/>
        <v/>
      </c>
      <c r="U469" s="37" t="str">
        <f t="shared" si="174"/>
        <v/>
      </c>
      <c r="V469" s="37">
        <f t="shared" si="175"/>
        <v>-0.6321165683694947</v>
      </c>
      <c r="W469" s="37" t="str">
        <f t="shared" si="176"/>
        <v/>
      </c>
      <c r="X469" s="37">
        <f t="shared" si="177"/>
        <v>-0.59631246245516123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63.211656836949473</v>
      </c>
      <c r="AR469">
        <v>59.631246245516124</v>
      </c>
      <c r="AS469">
        <v>19.534202205598849</v>
      </c>
      <c r="AT469">
        <v>-63.211656836949473</v>
      </c>
      <c r="AU469">
        <v>-59.631246245516124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5</v>
      </c>
      <c r="D470" s="2">
        <v>3</v>
      </c>
      <c r="E470">
        <v>18</v>
      </c>
      <c r="F470">
        <v>26</v>
      </c>
      <c r="G470">
        <v>57</v>
      </c>
      <c r="H470">
        <v>56.19</v>
      </c>
      <c r="I470">
        <v>88274.489999999991</v>
      </c>
      <c r="J470">
        <v>12.997918112421928</v>
      </c>
      <c r="K470">
        <v>12.721304052524339</v>
      </c>
      <c r="L470" t="s">
        <v>1238</v>
      </c>
      <c r="M470" t="s">
        <v>1238</v>
      </c>
      <c r="N470">
        <v>4.3230000000000004</v>
      </c>
      <c r="O470">
        <v>4.4202898550724816</v>
      </c>
      <c r="P470">
        <v>3.1197722014593348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3.1197722061893347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28.936144490885873</v>
      </c>
      <c r="AR470" t="e">
        <v>#VALUE!</v>
      </c>
      <c r="AS470">
        <v>1.4415376401494928</v>
      </c>
      <c r="AT470">
        <v>-28.936144490885873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6</v>
      </c>
      <c r="F471">
        <v>21</v>
      </c>
      <c r="G471">
        <v>155</v>
      </c>
      <c r="H471">
        <v>138.35</v>
      </c>
      <c r="I471">
        <v>119409.6675138</v>
      </c>
      <c r="J471">
        <v>17.222706336362506</v>
      </c>
      <c r="K471">
        <v>15.791576304074875</v>
      </c>
      <c r="L471">
        <v>11.78608585136843</v>
      </c>
      <c r="M471">
        <v>10.984613746630728</v>
      </c>
      <c r="N471">
        <v>8.0329999999999995</v>
      </c>
      <c r="O471">
        <v>5.5584756898817238</v>
      </c>
      <c r="P471">
        <v>2.2392482833393568</v>
      </c>
      <c r="Q471" s="36">
        <f t="shared" si="170"/>
        <v>71.428571433311433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2.2392482880793567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5.8378500328068794</v>
      </c>
      <c r="AR471">
        <v>5.6719417051734</v>
      </c>
      <c r="AS471">
        <v>12.034694615106623</v>
      </c>
      <c r="AT471">
        <v>-5.8378500328068794</v>
      </c>
      <c r="AU471">
        <v>-5.6719417051734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35</v>
      </c>
      <c r="D472" s="2">
        <v>1</v>
      </c>
      <c r="E472">
        <v>4</v>
      </c>
      <c r="F472">
        <v>40</v>
      </c>
      <c r="G472">
        <v>203</v>
      </c>
      <c r="H472">
        <v>176.43</v>
      </c>
      <c r="I472">
        <v>350022.09451547998</v>
      </c>
      <c r="J472">
        <v>32.660125879303962</v>
      </c>
      <c r="K472">
        <v>28.201726342710998</v>
      </c>
      <c r="L472">
        <v>22.334495663466569</v>
      </c>
      <c r="M472">
        <v>19.617766668492852</v>
      </c>
      <c r="N472">
        <v>5.4020000000000001</v>
      </c>
      <c r="O472">
        <v>17.180043383947936</v>
      </c>
      <c r="P472">
        <v>0.60533922802244522</v>
      </c>
      <c r="Q472" s="36">
        <f t="shared" si="170"/>
        <v>87.500000004750007</v>
      </c>
      <c r="R472" t="str">
        <f t="shared" si="171"/>
        <v xml:space="preserve"> </v>
      </c>
      <c r="S472" s="37">
        <f t="shared" si="172"/>
        <v>0.15059797561663252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-78.563555049499186</v>
      </c>
      <c r="AR472">
        <v>-78.750573811951213</v>
      </c>
      <c r="AS472">
        <v>15.059797086663252</v>
      </c>
      <c r="AT472">
        <v>78.563555049499186</v>
      </c>
      <c r="AU472">
        <v>78.750573811951213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6</v>
      </c>
      <c r="D473" s="2">
        <v>1</v>
      </c>
      <c r="E473">
        <v>3</v>
      </c>
      <c r="F473">
        <v>10</v>
      </c>
      <c r="G473">
        <v>146</v>
      </c>
      <c r="H473">
        <v>116.32</v>
      </c>
      <c r="I473">
        <v>10592.182601439999</v>
      </c>
      <c r="J473">
        <v>25.009675338636853</v>
      </c>
      <c r="K473">
        <v>22.240917782026767</v>
      </c>
      <c r="L473">
        <v>17.509802546441247</v>
      </c>
      <c r="M473">
        <v>15.202874954693732</v>
      </c>
      <c r="N473">
        <v>4.6509999999999998</v>
      </c>
      <c r="O473">
        <v>5.2262443438914001</v>
      </c>
      <c r="P473">
        <v>0</v>
      </c>
      <c r="Q473" s="36" t="str">
        <f t="shared" si="170"/>
        <v xml:space="preserve"> </v>
      </c>
      <c r="R473" t="str">
        <f t="shared" si="171"/>
        <v xml:space="preserve"> </v>
      </c>
      <c r="S473" s="37">
        <f t="shared" si="172"/>
        <v>0.25515818907911975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-36.736047974961373</v>
      </c>
      <c r="AR473">
        <v>-40.136911962154564</v>
      </c>
      <c r="AS473">
        <v>25.515818431911974</v>
      </c>
      <c r="AT473">
        <v>36.736047974961373</v>
      </c>
      <c r="AU473">
        <v>40.136911962154564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18</v>
      </c>
      <c r="D474" s="2">
        <v>1</v>
      </c>
      <c r="E474">
        <v>7</v>
      </c>
      <c r="F474">
        <v>26</v>
      </c>
      <c r="G474">
        <v>99</v>
      </c>
      <c r="H474">
        <v>93.42</v>
      </c>
      <c r="I474">
        <v>37197.6500313</v>
      </c>
      <c r="J474">
        <v>24.662090813093979</v>
      </c>
      <c r="K474">
        <v>27.58193091231178</v>
      </c>
      <c r="L474">
        <v>18.238305417181174</v>
      </c>
      <c r="M474">
        <v>20.445201367854601</v>
      </c>
      <c r="N474">
        <v>3.387</v>
      </c>
      <c r="O474">
        <v>-10.396825396825403</v>
      </c>
      <c r="P474">
        <v>1.9150074930421752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-34.835690064814465</v>
      </c>
      <c r="AR474">
        <v>-45.967368495875263</v>
      </c>
      <c r="AS474">
        <v>5.9730250481695446</v>
      </c>
      <c r="AT474">
        <v>34.835690064814465</v>
      </c>
      <c r="AU474">
        <v>45.967368495875263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10</v>
      </c>
      <c r="D475" s="2">
        <v>2</v>
      </c>
      <c r="E475">
        <v>11</v>
      </c>
      <c r="F475">
        <v>23</v>
      </c>
      <c r="G475">
        <v>32</v>
      </c>
      <c r="H475">
        <v>21.89</v>
      </c>
      <c r="I475">
        <v>8969.7185518599999</v>
      </c>
      <c r="J475">
        <v>5.4439194230290973</v>
      </c>
      <c r="K475">
        <v>5.177388836329234</v>
      </c>
      <c r="L475">
        <v>6.0614912290729013</v>
      </c>
      <c r="M475">
        <v>5.8366670924965991</v>
      </c>
      <c r="N475">
        <v>4.0209999999999999</v>
      </c>
      <c r="O475">
        <v>-2.4029126213592282</v>
      </c>
      <c r="P475">
        <v>3.7505710370031982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0.46185473296638652</v>
      </c>
      <c r="T475" s="37" t="str">
        <f t="shared" si="173"/>
        <v/>
      </c>
      <c r="U475" s="37" t="str">
        <f t="shared" si="174"/>
        <v/>
      </c>
      <c r="V475" s="37">
        <f t="shared" si="175"/>
        <v>-0.70236317852189156</v>
      </c>
      <c r="W475" s="37" t="str">
        <f t="shared" si="176"/>
        <v/>
      </c>
      <c r="X475" s="37">
        <f t="shared" si="177"/>
        <v>-0.51487821723003724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3.7505710417831981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70.23631785218916</v>
      </c>
      <c r="AR475">
        <v>51.487821723003727</v>
      </c>
      <c r="AS475">
        <v>46.185472818638651</v>
      </c>
      <c r="AT475">
        <v>-70.23631785218916</v>
      </c>
      <c r="AU475">
        <v>-51.487821723003727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20</v>
      </c>
      <c r="D476" s="2">
        <v>0</v>
      </c>
      <c r="E476">
        <v>3</v>
      </c>
      <c r="F476">
        <v>23</v>
      </c>
      <c r="G476">
        <v>100.5</v>
      </c>
      <c r="H476">
        <v>93.21</v>
      </c>
      <c r="I476">
        <v>38626.544642399997</v>
      </c>
      <c r="J476">
        <v>19.631423757371522</v>
      </c>
      <c r="K476">
        <v>9.7357426363066626</v>
      </c>
      <c r="L476">
        <v>9.1379703223852839</v>
      </c>
      <c r="M476">
        <v>6.1957278782346004</v>
      </c>
      <c r="N476">
        <v>4.7480000000000002</v>
      </c>
      <c r="O476">
        <v>-35.576662143826319</v>
      </c>
      <c r="P476">
        <v>4.1980474198047419</v>
      </c>
      <c r="Q476" s="36">
        <f t="shared" si="170"/>
        <v>86.956521743920433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 t="str">
        <f t="shared" si="177"/>
        <v/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4.1980474245947423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-7.3313933251185182</v>
      </c>
      <c r="AR476">
        <v>26.865711981363571</v>
      </c>
      <c r="AS476">
        <v>7.8210492436433965</v>
      </c>
      <c r="AT476">
        <v>7.3313933251185182</v>
      </c>
      <c r="AU476">
        <v>-26.865711981363571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5</v>
      </c>
      <c r="F477">
        <v>20</v>
      </c>
      <c r="G477">
        <v>157.5</v>
      </c>
      <c r="H477">
        <v>146.63</v>
      </c>
      <c r="I477">
        <v>19397.221695280001</v>
      </c>
      <c r="J477">
        <v>30.239224582388118</v>
      </c>
      <c r="K477">
        <v>25.194158075601372</v>
      </c>
      <c r="L477">
        <v>17.488258845029073</v>
      </c>
      <c r="M477">
        <v>15.382112797262979</v>
      </c>
      <c r="N477">
        <v>4.8490000000000002</v>
      </c>
      <c r="O477">
        <v>19.728395061728403</v>
      </c>
      <c r="P477">
        <v>0.89135920343722286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-65.327698470172095</v>
      </c>
      <c r="AR477">
        <v>-39.964490384005444</v>
      </c>
      <c r="AS477">
        <v>7.4132169405987991</v>
      </c>
      <c r="AT477">
        <v>65.327698470172095</v>
      </c>
      <c r="AU477">
        <v>39.964490384005444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5</v>
      </c>
      <c r="D478" s="2">
        <v>1</v>
      </c>
      <c r="E478">
        <v>8</v>
      </c>
      <c r="F478">
        <v>14</v>
      </c>
      <c r="G478">
        <v>69</v>
      </c>
      <c r="H478">
        <v>63.38</v>
      </c>
      <c r="I478">
        <v>12093.7577286</v>
      </c>
      <c r="J478">
        <v>5.8040293040293047</v>
      </c>
      <c r="K478">
        <v>35.848416289592762</v>
      </c>
      <c r="L478">
        <v>12.812454597994382</v>
      </c>
      <c r="M478">
        <v>22.658274159663865</v>
      </c>
      <c r="N478">
        <v>10.92</v>
      </c>
      <c r="O478">
        <v>1567.175572519084</v>
      </c>
      <c r="P478">
        <v>4.7791101293783527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-0.68267479740619108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4.7791101341883531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68.267479740619109</v>
      </c>
      <c r="AR478">
        <v>-2.5424368582136925</v>
      </c>
      <c r="AS478">
        <v>8.8671505206689751</v>
      </c>
      <c r="AT478">
        <v>-68.267479740619109</v>
      </c>
      <c r="AU478">
        <v>2.5424368582136925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10</v>
      </c>
      <c r="F479">
        <v>18</v>
      </c>
      <c r="G479">
        <v>159.5</v>
      </c>
      <c r="H479">
        <v>153.47</v>
      </c>
      <c r="I479">
        <v>25093.275181669997</v>
      </c>
      <c r="J479">
        <v>34.737437754640105</v>
      </c>
      <c r="K479">
        <v>31.237533075513941</v>
      </c>
      <c r="L479">
        <v>22.704605762173493</v>
      </c>
      <c r="M479">
        <v>20.863364661654135</v>
      </c>
      <c r="N479">
        <v>4.4180000000000001</v>
      </c>
      <c r="O479">
        <v>7.4939172749391689</v>
      </c>
      <c r="P479">
        <v>0.6893855476640387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-89.920896254409115</v>
      </c>
      <c r="AR479">
        <v>-81.712690956403989</v>
      </c>
      <c r="AS479">
        <v>3.9291066657978657</v>
      </c>
      <c r="AT479">
        <v>89.920896254409115</v>
      </c>
      <c r="AU479">
        <v>81.712690956403989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235</v>
      </c>
      <c r="H480">
        <v>187.44</v>
      </c>
      <c r="I480">
        <v>22187.61918912</v>
      </c>
      <c r="J480">
        <v>35.213225624647755</v>
      </c>
      <c r="K480">
        <v>33.128313891834566</v>
      </c>
      <c r="L480">
        <v>26.401515081206497</v>
      </c>
      <c r="M480">
        <v>23.955901052631578</v>
      </c>
      <c r="N480">
        <v>5.3230000000000004</v>
      </c>
      <c r="O480">
        <v>5.4059405940594178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0.25373453321241574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-92.522183641725377</v>
      </c>
      <c r="AR480">
        <v>-111.30031505435203</v>
      </c>
      <c r="AS480">
        <v>25.373452838241572</v>
      </c>
      <c r="AT480">
        <v>92.522183641725377</v>
      </c>
      <c r="AU480">
        <v>111.30031505435203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18</v>
      </c>
      <c r="D481" s="2">
        <v>0</v>
      </c>
      <c r="E481">
        <v>7</v>
      </c>
      <c r="F481">
        <v>25</v>
      </c>
      <c r="G481">
        <v>220</v>
      </c>
      <c r="H481">
        <v>183.98</v>
      </c>
      <c r="I481">
        <v>47289.380803139997</v>
      </c>
      <c r="J481">
        <v>39.480686695278969</v>
      </c>
      <c r="K481">
        <v>29.969050333930603</v>
      </c>
      <c r="L481">
        <v>26.091537981269514</v>
      </c>
      <c r="M481">
        <v>20.431851368970015</v>
      </c>
      <c r="N481">
        <v>4.66</v>
      </c>
      <c r="O481">
        <v>14.215686274509807</v>
      </c>
      <c r="P481">
        <v>0</v>
      </c>
      <c r="Q481" s="36">
        <f t="shared" si="170"/>
        <v>72.000000004840004</v>
      </c>
      <c r="R481" t="str">
        <f t="shared" si="171"/>
        <v xml:space="preserve"> </v>
      </c>
      <c r="S481" s="37">
        <f t="shared" si="172"/>
        <v>0.19578215507372115</v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-115.85378446357413</v>
      </c>
      <c r="AR481">
        <v>-108.81946277466814</v>
      </c>
      <c r="AS481">
        <v>19.578215023372113</v>
      </c>
      <c r="AT481">
        <v>115.85378446357413</v>
      </c>
      <c r="AU481">
        <v>108.81946277466814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4</v>
      </c>
      <c r="D482" s="2">
        <v>2</v>
      </c>
      <c r="E482">
        <v>18</v>
      </c>
      <c r="F482">
        <v>24</v>
      </c>
      <c r="G482">
        <v>72</v>
      </c>
      <c r="H482">
        <v>72.69</v>
      </c>
      <c r="I482">
        <v>27083.168831489998</v>
      </c>
      <c r="J482" t="s">
        <v>1238</v>
      </c>
      <c r="K482" t="s">
        <v>1238</v>
      </c>
      <c r="L482">
        <v>20.580887641673929</v>
      </c>
      <c r="M482">
        <v>18.794807424363054</v>
      </c>
      <c r="N482">
        <v>1.526</v>
      </c>
      <c r="O482">
        <v>19.592476489028211</v>
      </c>
      <c r="P482">
        <v>4.4297702572568447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4.4297702621068451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-64.715851700477174</v>
      </c>
      <c r="AS482">
        <v>-0.9492364836978906</v>
      </c>
      <c r="AT482" t="e">
        <v>#VALUE!</v>
      </c>
      <c r="AU482">
        <v>64.715851700477174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11</v>
      </c>
      <c r="D483" s="2">
        <v>1</v>
      </c>
      <c r="E483">
        <v>20</v>
      </c>
      <c r="F483">
        <v>32</v>
      </c>
      <c r="G483">
        <v>61</v>
      </c>
      <c r="H483">
        <v>60.75</v>
      </c>
      <c r="I483">
        <v>251247.71214675001</v>
      </c>
      <c r="J483">
        <v>12.650978758850478</v>
      </c>
      <c r="K483">
        <v>12.387846655791192</v>
      </c>
      <c r="L483">
        <v>8.012173329129384</v>
      </c>
      <c r="M483">
        <v>7.8285489964522368</v>
      </c>
      <c r="N483">
        <v>4.8020000000000005</v>
      </c>
      <c r="O483">
        <v>1.9532908704883338</v>
      </c>
      <c r="P483">
        <v>4.0971193415637854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-0.3083297503554554</v>
      </c>
      <c r="W483" s="37" t="str">
        <f t="shared" si="176"/>
        <v/>
      </c>
      <c r="X483" s="37">
        <f t="shared" si="177"/>
        <v>-0.3587584865838882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4.0971193464237858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30.832975035545541</v>
      </c>
      <c r="AR483">
        <v>35.875848658388819</v>
      </c>
      <c r="AS483">
        <v>0.4115226337448652</v>
      </c>
      <c r="AT483">
        <v>-30.832975035545541</v>
      </c>
      <c r="AU483">
        <v>-35.875848658388819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6</v>
      </c>
      <c r="D484" s="2">
        <v>1</v>
      </c>
      <c r="E484">
        <v>6</v>
      </c>
      <c r="F484">
        <v>13</v>
      </c>
      <c r="G484">
        <v>86.5</v>
      </c>
      <c r="H484">
        <v>69.27</v>
      </c>
      <c r="I484">
        <v>13278.959943899999</v>
      </c>
      <c r="J484">
        <v>16.536166149439005</v>
      </c>
      <c r="K484">
        <v>14.999999999999998</v>
      </c>
      <c r="L484">
        <v>11.49444057632595</v>
      </c>
      <c r="M484">
        <v>9.9378075875078604</v>
      </c>
      <c r="N484">
        <v>4.1890000000000001</v>
      </c>
      <c r="O484">
        <v>9.9475065616797913</v>
      </c>
      <c r="P484">
        <v>0.64674462249169928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0.24873683177919606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9.5913890398041328</v>
      </c>
      <c r="AR484">
        <v>8.0060781481404941</v>
      </c>
      <c r="AS484">
        <v>24.873682690919608</v>
      </c>
      <c r="AT484">
        <v>-9.5913890398041328</v>
      </c>
      <c r="AU484">
        <v>-8.0060781481404941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1</v>
      </c>
      <c r="D485" s="2">
        <v>5</v>
      </c>
      <c r="E485">
        <v>9</v>
      </c>
      <c r="F485">
        <v>15</v>
      </c>
      <c r="G485">
        <v>204</v>
      </c>
      <c r="H485">
        <v>217.34</v>
      </c>
      <c r="I485">
        <v>14509.49755896</v>
      </c>
      <c r="J485">
        <v>24.108707709373267</v>
      </c>
      <c r="K485">
        <v>21.429698284362061</v>
      </c>
      <c r="L485">
        <v>17.704876693793992</v>
      </c>
      <c r="M485">
        <v>16.606150371798403</v>
      </c>
      <c r="N485">
        <v>9.0150000000000006</v>
      </c>
      <c r="O485">
        <v>8.7454764776839511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-31.810164239535489</v>
      </c>
      <c r="AR485">
        <v>-41.698156787226552</v>
      </c>
      <c r="AS485">
        <v>-6.1378485322536092</v>
      </c>
      <c r="AT485">
        <v>31.810164239535489</v>
      </c>
      <c r="AU485">
        <v>41.698156787226552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3</v>
      </c>
      <c r="D486" s="2">
        <v>4</v>
      </c>
      <c r="E486">
        <v>19</v>
      </c>
      <c r="F486">
        <v>26</v>
      </c>
      <c r="G486">
        <v>58.5</v>
      </c>
      <c r="H486">
        <v>54.59</v>
      </c>
      <c r="I486">
        <v>49302.601645170005</v>
      </c>
      <c r="J486">
        <v>9.1563233814156337</v>
      </c>
      <c r="K486">
        <v>9.1563233814156337</v>
      </c>
      <c r="L486">
        <v>7.9580985337099275</v>
      </c>
      <c r="M486">
        <v>7.8634568439664063</v>
      </c>
      <c r="N486">
        <v>5.9619999999999997</v>
      </c>
      <c r="O486">
        <v>-0.9634551495016731</v>
      </c>
      <c r="P486">
        <v>3.4053856017585638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-0.49939395205929582</v>
      </c>
      <c r="W486" s="37" t="str">
        <f t="shared" si="176"/>
        <v/>
      </c>
      <c r="X486" s="37">
        <f t="shared" si="177"/>
        <v>-0.36308627658892634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3.4053856066485637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49.939395205929586</v>
      </c>
      <c r="AR486">
        <v>36.308627658892632</v>
      </c>
      <c r="AS486">
        <v>7.162483971423339</v>
      </c>
      <c r="AT486">
        <v>-49.939395205929586</v>
      </c>
      <c r="AU486">
        <v>-36.308627658892632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4</v>
      </c>
      <c r="D487" s="2">
        <v>0</v>
      </c>
      <c r="E487">
        <v>9</v>
      </c>
      <c r="F487">
        <v>13</v>
      </c>
      <c r="G487">
        <v>305</v>
      </c>
      <c r="H487">
        <v>271.63</v>
      </c>
      <c r="I487">
        <v>13666.26947551</v>
      </c>
      <c r="J487">
        <v>19.435460789925585</v>
      </c>
      <c r="K487">
        <v>16.515473946616403</v>
      </c>
      <c r="L487">
        <v>10.292073046143367</v>
      </c>
      <c r="M487">
        <v>7.9164452750767307</v>
      </c>
      <c r="N487">
        <v>13.976000000000001</v>
      </c>
      <c r="O487">
        <v>26.708975521305543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-6.2599999001663686</v>
      </c>
      <c r="AR487">
        <v>17.629034904874196</v>
      </c>
      <c r="AS487">
        <v>12.285093693627358</v>
      </c>
      <c r="AT487">
        <v>6.2599999001663686</v>
      </c>
      <c r="AU487">
        <v>-17.629034904874196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14</v>
      </c>
      <c r="D488" s="2">
        <v>3</v>
      </c>
      <c r="E488">
        <v>12</v>
      </c>
      <c r="F488">
        <v>29</v>
      </c>
      <c r="G488">
        <v>63</v>
      </c>
      <c r="H488">
        <v>58.6</v>
      </c>
      <c r="I488">
        <v>17419.326066400001</v>
      </c>
      <c r="J488">
        <v>12.129993790105567</v>
      </c>
      <c r="K488">
        <v>20.677487649964714</v>
      </c>
      <c r="L488">
        <v>6.4278694807581251</v>
      </c>
      <c r="M488">
        <v>7.5060774937158969</v>
      </c>
      <c r="N488">
        <v>2.8340000000000001</v>
      </c>
      <c r="O488">
        <v>-41.446280991735534</v>
      </c>
      <c r="P488">
        <v>3.4334470989761088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>
        <f t="shared" si="175"/>
        <v>-0.33681369695450813</v>
      </c>
      <c r="W488" s="37" t="str">
        <f t="shared" si="176"/>
        <v/>
      </c>
      <c r="X488" s="37">
        <f t="shared" si="177"/>
        <v>-0.48555571820979815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3.4334471038861087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33.681369695450812</v>
      </c>
      <c r="AR488">
        <v>48.555571820979814</v>
      </c>
      <c r="AS488">
        <v>7.5085324232081918</v>
      </c>
      <c r="AT488">
        <v>-33.681369695450812</v>
      </c>
      <c r="AU488">
        <v>-48.555571820979814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9</v>
      </c>
      <c r="F489">
        <v>16</v>
      </c>
      <c r="G489">
        <v>92</v>
      </c>
      <c r="H489">
        <v>93.27</v>
      </c>
      <c r="I489">
        <v>29420.698931399998</v>
      </c>
      <c r="J489">
        <v>26.459574468085105</v>
      </c>
      <c r="K489">
        <v>24.805851063829785</v>
      </c>
      <c r="L489">
        <v>16.02594876035802</v>
      </c>
      <c r="M489">
        <v>15.005693267058293</v>
      </c>
      <c r="N489">
        <v>3.5249999999999999</v>
      </c>
      <c r="O489">
        <v>5.538922155688625</v>
      </c>
      <c r="P489">
        <v>2.6803902648225582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2.6803902697425581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-44.663119167957376</v>
      </c>
      <c r="AR489">
        <v>-28.261124851847129</v>
      </c>
      <c r="AS489">
        <v>-1.3616382545298511</v>
      </c>
      <c r="AT489">
        <v>44.663119167957376</v>
      </c>
      <c r="AU489">
        <v>28.261124851847129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8</v>
      </c>
      <c r="D490" s="2">
        <v>1</v>
      </c>
      <c r="E490">
        <v>13</v>
      </c>
      <c r="F490">
        <v>22</v>
      </c>
      <c r="G490">
        <v>89</v>
      </c>
      <c r="H490">
        <v>92.21</v>
      </c>
      <c r="I490">
        <v>37367.808903359997</v>
      </c>
      <c r="J490">
        <v>39.969657563935847</v>
      </c>
      <c r="K490" t="s">
        <v>1238</v>
      </c>
      <c r="L490">
        <v>23.223982325239259</v>
      </c>
      <c r="M490">
        <v>22.326102472723559</v>
      </c>
      <c r="N490">
        <v>2.3069999999999999</v>
      </c>
      <c r="O490">
        <v>47.600767754318618</v>
      </c>
      <c r="P490">
        <v>3.849907819108557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3.8499078240385569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-118.52714760202856</v>
      </c>
      <c r="AR490">
        <v>-85.869438441163396</v>
      </c>
      <c r="AS490">
        <v>-3.4811842533347681</v>
      </c>
      <c r="AT490">
        <v>118.52714760202856</v>
      </c>
      <c r="AU490">
        <v>85.869438441163396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10</v>
      </c>
      <c r="D491" s="2">
        <v>5</v>
      </c>
      <c r="E491">
        <v>17</v>
      </c>
      <c r="F491">
        <v>32</v>
      </c>
      <c r="G491">
        <v>50</v>
      </c>
      <c r="H491">
        <v>50.46</v>
      </c>
      <c r="I491">
        <v>215418.78600000002</v>
      </c>
      <c r="J491">
        <v>11.215825739053123</v>
      </c>
      <c r="K491">
        <v>11.581363323387652</v>
      </c>
      <c r="L491" t="s">
        <v>1238</v>
      </c>
      <c r="M491" t="s">
        <v>1238</v>
      </c>
      <c r="N491">
        <v>4.4989999999999997</v>
      </c>
      <c r="O491">
        <v>10.540540540540524</v>
      </c>
      <c r="P491">
        <v>4.1379310344827589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-0.38679424439999011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4.1379310394227593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38.679424439999011</v>
      </c>
      <c r="AR491" t="e">
        <v>#VALUE!</v>
      </c>
      <c r="AS491">
        <v>-0.91161315893777406</v>
      </c>
      <c r="AT491">
        <v>-38.679424439999011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1</v>
      </c>
      <c r="E492">
        <v>5</v>
      </c>
      <c r="F492">
        <v>9</v>
      </c>
      <c r="G492">
        <v>150</v>
      </c>
      <c r="H492">
        <v>160.66</v>
      </c>
      <c r="I492">
        <v>10206.31352994</v>
      </c>
      <c r="J492">
        <v>10.541994750656167</v>
      </c>
      <c r="K492">
        <v>9.5882072093578419</v>
      </c>
      <c r="L492">
        <v>8.7526306930693085</v>
      </c>
      <c r="M492">
        <v>8.3100935291936224</v>
      </c>
      <c r="N492">
        <v>15.24</v>
      </c>
      <c r="O492">
        <v>0.52770448548812721</v>
      </c>
      <c r="P492">
        <v>3.0717042200921205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-0.42363478115582776</v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3.0717042250421205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42.363478115582772</v>
      </c>
      <c r="AR492">
        <v>29.949716245018585</v>
      </c>
      <c r="AS492">
        <v>-6.6351300883854103</v>
      </c>
      <c r="AT492">
        <v>-42.363478115582772</v>
      </c>
      <c r="AU492">
        <v>-29.949716245018585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220</v>
      </c>
      <c r="H493">
        <v>190.05</v>
      </c>
      <c r="I493">
        <v>24515.397883199999</v>
      </c>
      <c r="J493">
        <v>17.685650474595199</v>
      </c>
      <c r="K493">
        <v>16.032562847983801</v>
      </c>
      <c r="L493">
        <v>13.116427399498647</v>
      </c>
      <c r="M493">
        <v>12.168555233760861</v>
      </c>
      <c r="N493">
        <v>10.746</v>
      </c>
      <c r="O493">
        <v>10.441932168550872</v>
      </c>
      <c r="P493">
        <v>1.4701394369902656</v>
      </c>
      <c r="Q493" s="36">
        <f t="shared" si="170"/>
        <v>77.777777782737772</v>
      </c>
      <c r="R493" t="str">
        <f t="shared" si="171"/>
        <v xml:space="preserve"> </v>
      </c>
      <c r="S493" s="37">
        <f t="shared" si="172"/>
        <v>0.15759011282635085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3.306783514029632</v>
      </c>
      <c r="AR493">
        <v>-4.9752346930442615</v>
      </c>
      <c r="AS493">
        <v>15.759010786635086</v>
      </c>
      <c r="AT493">
        <v>-3.306783514029632</v>
      </c>
      <c r="AU493">
        <v>4.9752346930442615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5</v>
      </c>
      <c r="F494">
        <v>14</v>
      </c>
      <c r="G494">
        <v>126.5</v>
      </c>
      <c r="H494">
        <v>117.27</v>
      </c>
      <c r="I494">
        <v>49749.707865870005</v>
      </c>
      <c r="J494">
        <v>27.240418118466899</v>
      </c>
      <c r="K494">
        <v>25.111349036402569</v>
      </c>
      <c r="L494">
        <v>13.715707568458402</v>
      </c>
      <c r="M494">
        <v>12.86305172486952</v>
      </c>
      <c r="N494">
        <v>4.3049999999999997</v>
      </c>
      <c r="O494">
        <v>2.4999999999999889</v>
      </c>
      <c r="P494">
        <v>1.8563997612347576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-48.932245951646692</v>
      </c>
      <c r="AR494">
        <v>-9.7714779433855767</v>
      </c>
      <c r="AS494">
        <v>7.8707256757909239</v>
      </c>
      <c r="AT494">
        <v>48.932245951646692</v>
      </c>
      <c r="AU494">
        <v>9.7714779433855767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19</v>
      </c>
      <c r="D495" s="2">
        <v>0</v>
      </c>
      <c r="E495">
        <v>6</v>
      </c>
      <c r="F495">
        <v>25</v>
      </c>
      <c r="G495">
        <v>29</v>
      </c>
      <c r="H495">
        <v>23.04</v>
      </c>
      <c r="I495">
        <v>27924.996049919999</v>
      </c>
      <c r="J495">
        <v>24.355179704016912</v>
      </c>
      <c r="K495">
        <v>21.412639405204459</v>
      </c>
      <c r="L495">
        <v>10.653438614160539</v>
      </c>
      <c r="M495">
        <v>10.110878816264886</v>
      </c>
      <c r="N495">
        <v>0.94600000000000006</v>
      </c>
      <c r="O495">
        <v>19.746835443037977</v>
      </c>
      <c r="P495">
        <v>7.2092013888888893</v>
      </c>
      <c r="Q495" s="36">
        <f t="shared" si="170"/>
        <v>76.000000004979995</v>
      </c>
      <c r="R495" t="str">
        <f t="shared" si="171"/>
        <v xml:space="preserve"> </v>
      </c>
      <c r="S495" s="37">
        <f t="shared" si="172"/>
        <v>0.2586805605355556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7.2092013938688897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-33.157706981604321</v>
      </c>
      <c r="AR495">
        <v>14.736903217091758</v>
      </c>
      <c r="AS495">
        <v>25.868055555555557</v>
      </c>
      <c r="AT495">
        <v>33.157706981604321</v>
      </c>
      <c r="AU495">
        <v>-14.736903217091758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19</v>
      </c>
      <c r="D496" s="2">
        <v>1</v>
      </c>
      <c r="E496">
        <v>15</v>
      </c>
      <c r="F496">
        <v>35</v>
      </c>
      <c r="G496">
        <v>125</v>
      </c>
      <c r="H496">
        <v>119.74</v>
      </c>
      <c r="I496">
        <v>340574.57573919999</v>
      </c>
      <c r="J496">
        <v>24.744781979747877</v>
      </c>
      <c r="K496">
        <v>24.248683677602269</v>
      </c>
      <c r="L496">
        <v>12.527869422753025</v>
      </c>
      <c r="M496">
        <v>12.463427529294101</v>
      </c>
      <c r="N496">
        <v>4.9379999999999997</v>
      </c>
      <c r="O496">
        <v>0.57026476578410545</v>
      </c>
      <c r="P496">
        <v>1.7963921830633041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-35.287789629386793</v>
      </c>
      <c r="AR496">
        <v>-0.26480479795738532</v>
      </c>
      <c r="AS496">
        <v>4.3928511775513712</v>
      </c>
      <c r="AT496">
        <v>35.287789629386793</v>
      </c>
      <c r="AU496">
        <v>0.26480479795738532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6</v>
      </c>
      <c r="D497" s="2">
        <v>1</v>
      </c>
      <c r="E497">
        <v>8</v>
      </c>
      <c r="F497">
        <v>15</v>
      </c>
      <c r="G497">
        <v>42</v>
      </c>
      <c r="H497">
        <v>37.119999999999997</v>
      </c>
      <c r="I497">
        <v>9552.5185587199994</v>
      </c>
      <c r="J497">
        <v>9.4284988569977131</v>
      </c>
      <c r="K497">
        <v>10.892018779342722</v>
      </c>
      <c r="L497">
        <v>6.1715569489989601</v>
      </c>
      <c r="M497">
        <v>6.402500469862157</v>
      </c>
      <c r="N497">
        <v>3.9370000000000003</v>
      </c>
      <c r="O497">
        <v>-3.7408312958435106</v>
      </c>
      <c r="P497">
        <v>5.0000000000000009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-0.48451323154498172</v>
      </c>
      <c r="W497" s="37" t="str">
        <f t="shared" si="176"/>
        <v/>
      </c>
      <c r="X497" s="37">
        <f t="shared" si="177"/>
        <v>-0.50606928288459296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5.0000000050000013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48.451323154498169</v>
      </c>
      <c r="AR497">
        <v>50.606928288459294</v>
      </c>
      <c r="AS497">
        <v>13.146551724137945</v>
      </c>
      <c r="AT497">
        <v>-48.451323154498169</v>
      </c>
      <c r="AU497">
        <v>-50.606928288459294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2</v>
      </c>
      <c r="D498" s="2">
        <v>7</v>
      </c>
      <c r="E498">
        <v>13</v>
      </c>
      <c r="F498">
        <v>22</v>
      </c>
      <c r="G498">
        <v>21.5</v>
      </c>
      <c r="H498">
        <v>24.35</v>
      </c>
      <c r="I498">
        <v>10321.74616655</v>
      </c>
      <c r="J498">
        <v>13.843092666287664</v>
      </c>
      <c r="K498">
        <v>12.47438524590164</v>
      </c>
      <c r="L498">
        <v>9.6018578998143802</v>
      </c>
      <c r="M498">
        <v>9.2426256353307359</v>
      </c>
      <c r="N498">
        <v>1.7590000000000001</v>
      </c>
      <c r="O498">
        <v>-8.3854166666666572</v>
      </c>
      <c r="P498">
        <v>4.7186858316221763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4.7186858366321767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24.315299686632585</v>
      </c>
      <c r="AR498">
        <v>23.153061742955781</v>
      </c>
      <c r="AS498">
        <v>-11.704312114989735</v>
      </c>
      <c r="AT498">
        <v>-24.315299686632585</v>
      </c>
      <c r="AU498">
        <v>-23.153061742955781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30</v>
      </c>
      <c r="H499">
        <v>28.73</v>
      </c>
      <c r="I499">
        <v>21401.824506270001</v>
      </c>
      <c r="J499" t="s">
        <v>1238</v>
      </c>
      <c r="K499">
        <v>35.251533742331283</v>
      </c>
      <c r="L499">
        <v>20.613691752905506</v>
      </c>
      <c r="M499">
        <v>16.658748941123452</v>
      </c>
      <c r="N499">
        <v>0.49399999999999999</v>
      </c>
      <c r="O499">
        <v>-58.135593220338976</v>
      </c>
      <c r="P499">
        <v>4.7720153150017399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4.7720153200217403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-58.135593215318977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-64.978394172641757</v>
      </c>
      <c r="AS499">
        <v>4.4204664114166459</v>
      </c>
      <c r="AT499" t="e">
        <v>#VALUE!</v>
      </c>
      <c r="AU499">
        <v>64.978394172641757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13</v>
      </c>
      <c r="D500" s="2">
        <v>0</v>
      </c>
      <c r="E500">
        <v>6</v>
      </c>
      <c r="F500">
        <v>19</v>
      </c>
      <c r="G500">
        <v>135</v>
      </c>
      <c r="H500">
        <v>116.87</v>
      </c>
      <c r="I500">
        <v>12577.07420658</v>
      </c>
      <c r="J500">
        <v>22.005272076821694</v>
      </c>
      <c r="K500">
        <v>17.326908821349146</v>
      </c>
      <c r="L500">
        <v>11.661268428215344</v>
      </c>
      <c r="M500">
        <v>10.062216949969958</v>
      </c>
      <c r="N500">
        <v>5.3109999999999999</v>
      </c>
      <c r="O500">
        <v>-18.792048929663611</v>
      </c>
      <c r="P500">
        <v>3.4525541199623513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0.15512963624416945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3.4525541249923513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-20.309995937850879</v>
      </c>
      <c r="AR500">
        <v>6.6708980436788963</v>
      </c>
      <c r="AS500">
        <v>15.512963121416945</v>
      </c>
      <c r="AT500">
        <v>20.309995937850879</v>
      </c>
      <c r="AU500">
        <v>-6.6708980436788963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19</v>
      </c>
      <c r="D501" s="2">
        <v>0</v>
      </c>
      <c r="E501">
        <v>13</v>
      </c>
      <c r="F501">
        <v>32</v>
      </c>
      <c r="G501">
        <v>63</v>
      </c>
      <c r="H501">
        <v>42.55</v>
      </c>
      <c r="I501">
        <v>4316.9957329499994</v>
      </c>
      <c r="J501">
        <v>10.29269472665699</v>
      </c>
      <c r="K501">
        <v>7.619985673352434</v>
      </c>
      <c r="L501">
        <v>4.6395005445558377</v>
      </c>
      <c r="M501">
        <v>3.9799696955178114</v>
      </c>
      <c r="N501">
        <v>4.1340000000000003</v>
      </c>
      <c r="O501">
        <v>-44.135135135135137</v>
      </c>
      <c r="P501">
        <v>1.8354876615746185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0.48061105086843714</v>
      </c>
      <c r="T501" s="37" t="str">
        <f t="shared" si="173"/>
        <v/>
      </c>
      <c r="U501" s="37" t="str">
        <f t="shared" si="174"/>
        <v/>
      </c>
      <c r="V501" s="37">
        <f t="shared" si="175"/>
        <v>-0.4372648261604698</v>
      </c>
      <c r="W501" s="37" t="str">
        <f t="shared" si="176"/>
        <v/>
      </c>
      <c r="X501" s="37">
        <f t="shared" si="177"/>
        <v>-0.62868497366754639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43.72648261604698</v>
      </c>
      <c r="AR501">
        <v>62.868497366754639</v>
      </c>
      <c r="AS501">
        <v>48.061104582843718</v>
      </c>
      <c r="AT501">
        <v>-43.72648261604698</v>
      </c>
      <c r="AU501">
        <v>-62.868497366754639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2</v>
      </c>
      <c r="E502">
        <v>10</v>
      </c>
      <c r="F502">
        <v>16</v>
      </c>
      <c r="G502">
        <v>65</v>
      </c>
      <c r="H502">
        <v>64.290000000000006</v>
      </c>
      <c r="I502">
        <v>33110.03681007</v>
      </c>
      <c r="J502">
        <v>24.622749904251243</v>
      </c>
      <c r="K502">
        <v>23.092672413793103</v>
      </c>
      <c r="L502">
        <v>13.49821824872649</v>
      </c>
      <c r="M502">
        <v>12.479330760597628</v>
      </c>
      <c r="N502">
        <v>2.6110000000000002</v>
      </c>
      <c r="O502">
        <v>5.7085020242914979</v>
      </c>
      <c r="P502">
        <v>2.6753771970757501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2.67537720212575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-34.620600491436889</v>
      </c>
      <c r="AR502">
        <v>-8.0308368612750147</v>
      </c>
      <c r="AS502">
        <v>1.1043708197231217</v>
      </c>
      <c r="AT502">
        <v>34.620600491436889</v>
      </c>
      <c r="AU502">
        <v>8.0308368612750147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11</v>
      </c>
      <c r="D503" s="2">
        <v>1</v>
      </c>
      <c r="E503">
        <v>14</v>
      </c>
      <c r="F503">
        <v>26</v>
      </c>
      <c r="G503">
        <v>115</v>
      </c>
      <c r="H503">
        <v>95.06</v>
      </c>
      <c r="I503">
        <v>24012.606869580002</v>
      </c>
      <c r="J503">
        <v>25.201484623541887</v>
      </c>
      <c r="K503">
        <v>25.42391013640011</v>
      </c>
      <c r="L503">
        <v>21.213559491937517</v>
      </c>
      <c r="M503">
        <v>20.997965900517276</v>
      </c>
      <c r="N503">
        <v>3.7389999999999999</v>
      </c>
      <c r="O503">
        <v>7.4425287356321812</v>
      </c>
      <c r="P503">
        <v>1.5453397853986957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0.20976226047763105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-37.784731863404339</v>
      </c>
      <c r="AR503">
        <v>-69.779339946342162</v>
      </c>
      <c r="AS503">
        <v>20.976225541763107</v>
      </c>
      <c r="AT503">
        <v>37.784731863404339</v>
      </c>
      <c r="AU503">
        <v>69.779339946342162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5</v>
      </c>
      <c r="D504">
        <v>3</v>
      </c>
      <c r="E504">
        <v>21</v>
      </c>
      <c r="F504">
        <v>29</v>
      </c>
      <c r="G504">
        <v>75</v>
      </c>
      <c r="H504">
        <v>68.739999999999995</v>
      </c>
      <c r="I504">
        <v>290846.24664955999</v>
      </c>
      <c r="J504">
        <v>25.161054172767201</v>
      </c>
      <c r="K504">
        <v>17.513375796178341</v>
      </c>
      <c r="L504">
        <v>8.8229583455480238</v>
      </c>
      <c r="M504">
        <v>7.1267524446983339</v>
      </c>
      <c r="N504">
        <v>2.7320000000000002</v>
      </c>
      <c r="O504">
        <v>-45.545146501893562</v>
      </c>
      <c r="P504">
        <v>5.1862089031131804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5.1862089081831808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-37.563685409105261</v>
      </c>
      <c r="AR504">
        <v>29.386860095283318</v>
      </c>
      <c r="AS504">
        <v>9.1067791678789654</v>
      </c>
      <c r="AT504">
        <v>37.563685409105261</v>
      </c>
      <c r="AU504">
        <v>-29.386860095283318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1</v>
      </c>
      <c r="E505">
        <v>8</v>
      </c>
      <c r="F505">
        <v>18</v>
      </c>
      <c r="G505">
        <v>60</v>
      </c>
      <c r="H505">
        <v>55.06</v>
      </c>
      <c r="I505">
        <v>12343.54152784</v>
      </c>
      <c r="J505">
        <v>23.018394648829432</v>
      </c>
      <c r="K505">
        <v>20.491254186825454</v>
      </c>
      <c r="L505">
        <v>15.574</v>
      </c>
      <c r="M505">
        <v>14.359732558394516</v>
      </c>
      <c r="N505">
        <v>2.3919999999999999</v>
      </c>
      <c r="O505">
        <v>19.004975124378092</v>
      </c>
      <c r="P505">
        <v>0.7046857973120233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-25.849067306624463</v>
      </c>
      <c r="AR505">
        <v>-24.644025031691321</v>
      </c>
      <c r="AS505">
        <v>8.9720305121685495</v>
      </c>
      <c r="AT505">
        <v>25.849067306624463</v>
      </c>
      <c r="AU505">
        <v>24.644025031691321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3</v>
      </c>
      <c r="D506">
        <v>0</v>
      </c>
      <c r="E506">
        <v>4</v>
      </c>
      <c r="F506">
        <v>7</v>
      </c>
      <c r="G506">
        <v>38</v>
      </c>
      <c r="H506">
        <v>29.96</v>
      </c>
      <c r="I506">
        <v>6629.6666326799996</v>
      </c>
      <c r="J506">
        <v>7.7077437612554673</v>
      </c>
      <c r="K506">
        <v>7.2771435511294635</v>
      </c>
      <c r="L506">
        <v>6.9872627876027913</v>
      </c>
      <c r="M506">
        <v>6.7973204482669489</v>
      </c>
      <c r="N506">
        <v>3.887</v>
      </c>
      <c r="O506">
        <v>12.341040462427747</v>
      </c>
      <c r="P506">
        <v>3.4145527369826438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0.26835781550388504</v>
      </c>
      <c r="T506" s="37" t="str">
        <f t="shared" si="173"/>
        <v/>
      </c>
      <c r="U506" s="37" t="str">
        <f t="shared" si="174"/>
        <v/>
      </c>
      <c r="V506" s="37">
        <f t="shared" si="175"/>
        <v>-0.57859252211501089</v>
      </c>
      <c r="W506" s="37" t="str">
        <f t="shared" si="176"/>
        <v/>
      </c>
      <c r="X506" s="37">
        <f t="shared" si="177"/>
        <v>-0.4407855670983899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3.4145527420726438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57.859252211501087</v>
      </c>
      <c r="AR506">
        <v>44.078556709838992</v>
      </c>
      <c r="AS506">
        <v>26.835781041388508</v>
      </c>
      <c r="AT506">
        <v>-57.859252211501087</v>
      </c>
      <c r="AU506">
        <v>-44.078556709838992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10</v>
      </c>
      <c r="D507">
        <v>1</v>
      </c>
      <c r="E507">
        <v>7</v>
      </c>
      <c r="F507">
        <v>18</v>
      </c>
      <c r="G507">
        <v>83.5</v>
      </c>
      <c r="H507">
        <v>81.010000000000005</v>
      </c>
      <c r="I507">
        <v>14584.157877060003</v>
      </c>
      <c r="J507">
        <v>25.684844641724798</v>
      </c>
      <c r="K507">
        <v>22.347586206896555</v>
      </c>
      <c r="L507">
        <v>16.946628932178065</v>
      </c>
      <c r="M507">
        <v>14.845079071546438</v>
      </c>
      <c r="N507">
        <v>3.1539999999999999</v>
      </c>
      <c r="O507">
        <v>9.5138888888888893</v>
      </c>
      <c r="P507">
        <v>1.3220590050611034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-40.427418653237687</v>
      </c>
      <c r="AR507">
        <v>-35.62964176352812</v>
      </c>
      <c r="AS507">
        <v>3.0736946056042491</v>
      </c>
      <c r="AT507">
        <v>40.427418653237687</v>
      </c>
      <c r="AU507">
        <v>35.62964176352812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9</v>
      </c>
      <c r="D508">
        <v>1</v>
      </c>
      <c r="E508">
        <v>16</v>
      </c>
      <c r="F508">
        <v>26</v>
      </c>
      <c r="G508">
        <v>119</v>
      </c>
      <c r="H508">
        <v>112.31</v>
      </c>
      <c r="I508">
        <v>34174.331459399997</v>
      </c>
      <c r="J508">
        <v>29.058214747736091</v>
      </c>
      <c r="K508">
        <v>26.425882352941176</v>
      </c>
      <c r="L508">
        <v>21.524368392632148</v>
      </c>
      <c r="M508">
        <v>20.230454407037726</v>
      </c>
      <c r="N508">
        <v>3.8650000000000002</v>
      </c>
      <c r="O508">
        <v>21.9242902208202</v>
      </c>
      <c r="P508">
        <v>1.6347609295699403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-58.870732706989884</v>
      </c>
      <c r="AR508">
        <v>-72.266849410722145</v>
      </c>
      <c r="AS508">
        <v>5.9567269165702097</v>
      </c>
      <c r="AT508">
        <v>58.870732706989884</v>
      </c>
      <c r="AU508">
        <v>72.266849410722145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22</v>
      </c>
      <c r="D509">
        <v>1</v>
      </c>
      <c r="E509">
        <v>7</v>
      </c>
      <c r="F509">
        <v>30</v>
      </c>
      <c r="G509">
        <v>154</v>
      </c>
      <c r="H509">
        <v>137.6</v>
      </c>
      <c r="I509">
        <v>28251.278915199997</v>
      </c>
      <c r="J509">
        <v>17.595907928388744</v>
      </c>
      <c r="K509">
        <v>16.590306245478658</v>
      </c>
      <c r="L509">
        <v>13.816588466947961</v>
      </c>
      <c r="M509">
        <v>12.87248549863722</v>
      </c>
      <c r="N509">
        <v>7.82</v>
      </c>
      <c r="O509">
        <v>2.3560209424083731</v>
      </c>
      <c r="P509">
        <v>0.77470930232558144</v>
      </c>
      <c r="Q509" s="36">
        <f t="shared" si="170"/>
        <v>73.333333338453329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3.797435269293481</v>
      </c>
      <c r="AR509">
        <v>-10.578862124492039</v>
      </c>
      <c r="AS509">
        <v>11.91860465116279</v>
      </c>
      <c r="AT509">
        <v>-3.797435269293481</v>
      </c>
      <c r="AU509">
        <v>10.578862124492039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12</v>
      </c>
      <c r="D510">
        <v>0</v>
      </c>
      <c r="E510">
        <v>13</v>
      </c>
      <c r="F510">
        <v>25</v>
      </c>
      <c r="G510">
        <v>50</v>
      </c>
      <c r="H510">
        <v>45.67</v>
      </c>
      <c r="I510">
        <v>8081.9000273200008</v>
      </c>
      <c r="J510">
        <v>10.753473039792796</v>
      </c>
      <c r="K510">
        <v>10.450800915331808</v>
      </c>
      <c r="L510" t="s">
        <v>1238</v>
      </c>
      <c r="M510" t="s">
        <v>1238</v>
      </c>
      <c r="N510">
        <v>4.2469999999999999</v>
      </c>
      <c r="O510">
        <v>3.2077764277035152</v>
      </c>
      <c r="P510">
        <v>3.1552441427633018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-0.41207257369111272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3.1552441478933018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41.207257369111275</v>
      </c>
      <c r="AR510" t="e">
        <v>#VALUE!</v>
      </c>
      <c r="AS510">
        <v>9.4810597766586291</v>
      </c>
      <c r="AT510">
        <v>-41.207257369111275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11</v>
      </c>
      <c r="D511">
        <v>1</v>
      </c>
      <c r="E511">
        <v>6</v>
      </c>
      <c r="F511">
        <v>18</v>
      </c>
      <c r="G511">
        <v>136.5</v>
      </c>
      <c r="H511">
        <v>126.45</v>
      </c>
      <c r="I511">
        <v>60387.201765900005</v>
      </c>
      <c r="J511">
        <v>35.36073825503356</v>
      </c>
      <c r="K511">
        <v>31.620405101275317</v>
      </c>
      <c r="L511">
        <v>25.805230389006972</v>
      </c>
      <c r="M511">
        <v>22.916913190054785</v>
      </c>
      <c r="N511">
        <v>3.5760000000000001</v>
      </c>
      <c r="O511">
        <v>14.249201277955278</v>
      </c>
      <c r="P511">
        <v>0.56939501779359425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-93.328683279654939</v>
      </c>
      <c r="AR511">
        <v>-106.52804562449893</v>
      </c>
      <c r="AS511">
        <v>7.9478054567022616</v>
      </c>
      <c r="AT511">
        <v>93.328683279654939</v>
      </c>
      <c r="AU511">
        <v>106.52804562449893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43760.33259421296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15.009500414840675</v>
      </c>
      <c r="K6" s="32">
        <v>13.180863979911122</v>
      </c>
      <c r="L6" s="32">
        <v>8.2833485978497521</v>
      </c>
      <c r="M6" s="32">
        <v>7.4083012695600985</v>
      </c>
      <c r="N6" s="32"/>
      <c r="O6" s="32"/>
      <c r="P6" s="32">
        <v>3.1004416095681981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10</v>
      </c>
      <c r="D7" s="4">
        <v>7</v>
      </c>
      <c r="E7" s="4">
        <v>11</v>
      </c>
      <c r="F7" s="4">
        <v>28</v>
      </c>
      <c r="G7" s="4">
        <v>46.75</v>
      </c>
      <c r="H7" s="4">
        <v>46.51</v>
      </c>
      <c r="I7" s="34">
        <v>9492.6870479994996</v>
      </c>
      <c r="J7" s="35">
        <v>14.575368223127544</v>
      </c>
      <c r="K7" s="35">
        <v>13.231863442389757</v>
      </c>
      <c r="L7" s="35">
        <v>6.2322654763853356</v>
      </c>
      <c r="M7" s="35">
        <v>5.8463219458334166</v>
      </c>
      <c r="N7" s="4">
        <v>3.1910000000000003</v>
      </c>
      <c r="O7" s="4">
        <v>-65.322755922625504</v>
      </c>
      <c r="P7" s="35">
        <v>5.2268329391528701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5.2268329392528701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-65.322755922525502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939</v>
      </c>
      <c r="AP7" t="s">
        <v>1242</v>
      </c>
      <c r="AQ7" s="22">
        <v>2.8923826890592697</v>
      </c>
      <c r="AR7" s="21">
        <v>24.761521228224669</v>
      </c>
      <c r="AS7">
        <v>0.51601806063212852</v>
      </c>
      <c r="AT7">
        <v>-2.8923826890592697</v>
      </c>
      <c r="AU7">
        <v>-24.761521228224669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13</v>
      </c>
      <c r="D8" s="4">
        <v>4</v>
      </c>
      <c r="E8" s="4">
        <v>24</v>
      </c>
      <c r="F8" s="4">
        <v>41</v>
      </c>
      <c r="G8" s="4">
        <v>283</v>
      </c>
      <c r="H8" s="4">
        <v>281.35000000000002</v>
      </c>
      <c r="I8" s="34">
        <v>62888.530492189144</v>
      </c>
      <c r="J8" s="35">
        <v>28.715043886507452</v>
      </c>
      <c r="K8" s="35">
        <v>25.394891235671089</v>
      </c>
      <c r="L8" s="35">
        <v>16.074552258854403</v>
      </c>
      <c r="M8" s="35">
        <v>14.746894283601016</v>
      </c>
      <c r="N8" s="4">
        <v>9.798</v>
      </c>
      <c r="O8" s="4">
        <v>16.076294277929147</v>
      </c>
      <c r="P8" s="35">
        <v>1.5535809489959125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-91.312456063596841</v>
      </c>
      <c r="AR8" s="21">
        <v>-94.058623381215</v>
      </c>
      <c r="AS8">
        <v>0.58645814821396414</v>
      </c>
      <c r="AT8">
        <v>91.312456063596841</v>
      </c>
      <c r="AU8">
        <v>94.058623381215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22</v>
      </c>
      <c r="D9" s="4">
        <v>1</v>
      </c>
      <c r="E9" s="4">
        <v>9</v>
      </c>
      <c r="F9" s="4">
        <v>32</v>
      </c>
      <c r="G9" s="4">
        <v>230</v>
      </c>
      <c r="H9" s="4">
        <v>219.3</v>
      </c>
      <c r="I9" s="34">
        <v>103816.59692358182</v>
      </c>
      <c r="J9" s="35">
        <v>11.574391724283529</v>
      </c>
      <c r="K9" s="35">
        <v>10.839264531435351</v>
      </c>
      <c r="L9" s="35" t="s">
        <v>1238</v>
      </c>
      <c r="M9" s="35" t="s">
        <v>1238</v>
      </c>
      <c r="N9" s="4">
        <v>18.946999999999999</v>
      </c>
      <c r="O9" s="4">
        <v>3.5355191256830518</v>
      </c>
      <c r="P9" s="35">
        <v>4.648882808937528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4.648882809057528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22.886229358844446</v>
      </c>
      <c r="AR9" s="21" t="e">
        <v>#VALUE!</v>
      </c>
      <c r="AS9">
        <v>4.8791609667122593</v>
      </c>
      <c r="AT9">
        <v>-22.886229358844446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6</v>
      </c>
      <c r="D10" s="4">
        <v>2</v>
      </c>
      <c r="E10" s="4">
        <v>23</v>
      </c>
      <c r="F10" s="4">
        <v>31</v>
      </c>
      <c r="G10" s="4">
        <v>65</v>
      </c>
      <c r="H10" s="4">
        <v>67.61</v>
      </c>
      <c r="I10" s="34">
        <v>69258.288722218625</v>
      </c>
      <c r="J10" s="35">
        <v>17.648133646567477</v>
      </c>
      <c r="K10" s="35">
        <v>15.121896667412212</v>
      </c>
      <c r="L10" s="35">
        <v>9.9230746714459297</v>
      </c>
      <c r="M10" s="35">
        <v>8.6945857504581152</v>
      </c>
      <c r="N10" s="4">
        <v>3.831</v>
      </c>
      <c r="O10" s="4">
        <v>-34.735945485519593</v>
      </c>
      <c r="P10" s="35">
        <v>4.7626090814968203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4.7626090816268203</v>
      </c>
      <c r="AH10" s="38" t="str">
        <f t="shared" si="18"/>
        <v xml:space="preserve"> </v>
      </c>
      <c r="AI10" s="1">
        <f t="shared" si="19"/>
        <v>7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-17.579753881200787</v>
      </c>
      <c r="AR10" s="21">
        <v>-19.795449318912262</v>
      </c>
      <c r="AS10">
        <v>-3.8603756840704051</v>
      </c>
      <c r="AT10">
        <v>17.579753881200787</v>
      </c>
      <c r="AU10">
        <v>19.795449318912262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15</v>
      </c>
      <c r="D11" s="4">
        <v>3</v>
      </c>
      <c r="E11" s="4">
        <v>13</v>
      </c>
      <c r="F11" s="4">
        <v>31</v>
      </c>
      <c r="G11" s="4">
        <v>77.5</v>
      </c>
      <c r="H11" s="4">
        <v>65.73</v>
      </c>
      <c r="I11" s="34">
        <v>68364.453105677647</v>
      </c>
      <c r="J11" s="35">
        <v>9.9140271493212673</v>
      </c>
      <c r="K11" s="35">
        <v>8.7140395068275218</v>
      </c>
      <c r="L11" s="35">
        <v>8.3605996239642941</v>
      </c>
      <c r="M11" s="35">
        <v>7.7425748310346485</v>
      </c>
      <c r="N11" s="4">
        <v>6.63</v>
      </c>
      <c r="O11" s="4">
        <v>11.616161616161607</v>
      </c>
      <c r="P11" s="35">
        <v>4.6265023581317504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0.17906587569149846</v>
      </c>
      <c r="T11" s="37" t="str">
        <f t="shared" si="8"/>
        <v/>
      </c>
      <c r="U11" s="37" t="str">
        <f t="shared" si="9"/>
        <v/>
      </c>
      <c r="V11" s="37">
        <f t="shared" si="10"/>
        <v>-0.33948320228441764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5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5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4.6265023582717504</v>
      </c>
      <c r="AH11" s="38" t="str">
        <f t="shared" si="18"/>
        <v xml:space="preserve"> </v>
      </c>
      <c r="AI11" s="1">
        <f t="shared" si="19"/>
        <v>9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33.948320228441766</v>
      </c>
      <c r="AR11" s="21">
        <v>-0.93260624253572733</v>
      </c>
      <c r="AS11">
        <v>17.906587555149844</v>
      </c>
      <c r="AT11">
        <v>-33.948320228441766</v>
      </c>
      <c r="AU11">
        <v>0.93260624253572733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11</v>
      </c>
      <c r="F12" s="4">
        <v>32</v>
      </c>
      <c r="G12" s="4">
        <v>105</v>
      </c>
      <c r="H12" s="4">
        <v>104.45</v>
      </c>
      <c r="I12" s="34">
        <v>29356.259581665148</v>
      </c>
      <c r="J12" s="35">
        <v>30.702527924750147</v>
      </c>
      <c r="K12" s="35">
        <v>28.710830126443103</v>
      </c>
      <c r="L12" s="35">
        <v>16.976840045895408</v>
      </c>
      <c r="M12" s="35">
        <v>15.892309121026976</v>
      </c>
      <c r="N12" s="4">
        <v>3.4020000000000001</v>
      </c>
      <c r="O12" s="4">
        <v>7.3186119873817095</v>
      </c>
      <c r="P12" s="35">
        <v>0.67687888942077545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-104.55396299794866</v>
      </c>
      <c r="AR12" s="21">
        <v>-104.95141361432468</v>
      </c>
      <c r="AS12">
        <v>0.52656773575874283</v>
      </c>
      <c r="AT12">
        <v>104.55396299794866</v>
      </c>
      <c r="AU12">
        <v>104.95141361432468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7</v>
      </c>
      <c r="E13" s="4">
        <v>16</v>
      </c>
      <c r="F13" s="4">
        <v>34</v>
      </c>
      <c r="G13" s="4">
        <v>72</v>
      </c>
      <c r="H13" s="4">
        <v>67.84</v>
      </c>
      <c r="I13" s="34">
        <v>48919.055621445659</v>
      </c>
      <c r="J13" s="35">
        <v>8.2933985330073359</v>
      </c>
      <c r="K13" s="35">
        <v>7.2362666666666673</v>
      </c>
      <c r="L13" s="35">
        <v>7.6994980551807934</v>
      </c>
      <c r="M13" s="35">
        <v>6.9158873709518467</v>
      </c>
      <c r="N13" s="4">
        <v>8.18</v>
      </c>
      <c r="O13" s="4">
        <v>-24.399260628465807</v>
      </c>
      <c r="P13" s="35">
        <v>4.8540683962264151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-0.44745672382225188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4.8540683963864151</v>
      </c>
      <c r="AH13" s="38" t="str">
        <f t="shared" si="18"/>
        <v xml:space="preserve"> </v>
      </c>
      <c r="AI13" s="1">
        <f t="shared" si="19"/>
        <v>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44.745672382225187</v>
      </c>
      <c r="AR13" s="21">
        <v>7.048484508071029</v>
      </c>
      <c r="AS13">
        <v>6.1320754716981174</v>
      </c>
      <c r="AT13">
        <v>-44.745672382225187</v>
      </c>
      <c r="AU13">
        <v>-7.048484508071029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6</v>
      </c>
      <c r="D14" s="4">
        <v>4</v>
      </c>
      <c r="E14" s="4">
        <v>22</v>
      </c>
      <c r="F14" s="4">
        <v>32</v>
      </c>
      <c r="G14" s="4">
        <v>124</v>
      </c>
      <c r="H14" s="4">
        <v>119.18</v>
      </c>
      <c r="I14" s="34">
        <v>26585.088026667607</v>
      </c>
      <c r="J14" s="35">
        <v>11.590002917436546</v>
      </c>
      <c r="K14" s="35">
        <v>9.8260367713743921</v>
      </c>
      <c r="L14" s="35">
        <v>5.4220889453951226</v>
      </c>
      <c r="M14" s="35">
        <v>4.835457907260917</v>
      </c>
      <c r="N14" s="4">
        <v>10.282999999999999</v>
      </c>
      <c r="O14" s="4">
        <v>-26.460702281341636</v>
      </c>
      <c r="P14" s="35">
        <v>3.5366672260446381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-0.3454230639523459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3.5366672262146381</v>
      </c>
      <c r="AH14" s="38" t="str">
        <f t="shared" si="18"/>
        <v xml:space="preserve"> </v>
      </c>
      <c r="AI14" s="1">
        <f t="shared" si="19"/>
        <v>16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22.782220612906567</v>
      </c>
      <c r="AR14" s="21">
        <v>34.54230639523459</v>
      </c>
      <c r="AS14">
        <v>4.0443027353582739</v>
      </c>
      <c r="AT14">
        <v>-22.782220612906567</v>
      </c>
      <c r="AU14">
        <v>-34.54230639523459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12</v>
      </c>
      <c r="D15" s="4">
        <v>5</v>
      </c>
      <c r="E15" s="4">
        <v>16</v>
      </c>
      <c r="F15" s="4">
        <v>33</v>
      </c>
      <c r="G15" s="4">
        <v>52.5</v>
      </c>
      <c r="H15" s="4">
        <v>49.2</v>
      </c>
      <c r="I15" s="34">
        <v>58704.937791015764</v>
      </c>
      <c r="J15" s="35">
        <v>9.4688221709006939</v>
      </c>
      <c r="K15" s="35">
        <v>7.3575594436967249</v>
      </c>
      <c r="L15" s="35">
        <v>3.0393122718088823</v>
      </c>
      <c r="M15" s="35">
        <v>2.558841436211202</v>
      </c>
      <c r="N15" s="4">
        <v>5.1959999999999997</v>
      </c>
      <c r="O15" s="4">
        <v>-29.650690495532096</v>
      </c>
      <c r="P15" s="35">
        <v>5.4939024390243905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-0.36914474771336314</v>
      </c>
      <c r="W15" s="37" t="str">
        <f t="shared" si="11"/>
        <v/>
      </c>
      <c r="X15" s="37">
        <f t="shared" si="12"/>
        <v>-0.63308168962032485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3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5.4939024392043905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36.914474771336316</v>
      </c>
      <c r="AR15" s="21">
        <v>63.308168962032482</v>
      </c>
      <c r="AS15">
        <v>6.7073170731707155</v>
      </c>
      <c r="AT15">
        <v>-36.914474771336316</v>
      </c>
      <c r="AU15">
        <v>-63.308168962032482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5</v>
      </c>
      <c r="E16" s="4">
        <v>13</v>
      </c>
      <c r="F16" s="4">
        <v>25</v>
      </c>
      <c r="G16" s="4">
        <v>132</v>
      </c>
      <c r="H16" s="4">
        <v>139.69999999999999</v>
      </c>
      <c r="I16" s="34">
        <v>29603.410079864214</v>
      </c>
      <c r="J16" s="35">
        <v>23.263946711074105</v>
      </c>
      <c r="K16" s="35">
        <v>21.588626178334103</v>
      </c>
      <c r="L16" s="35">
        <v>15.679800813740677</v>
      </c>
      <c r="M16" s="35">
        <v>14.602155504234025</v>
      </c>
      <c r="N16" s="4">
        <v>6.0049999999999999</v>
      </c>
      <c r="O16" s="4">
        <v>10.793357933579335</v>
      </c>
      <c r="P16" s="35">
        <v>2.3027916964924842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2.3027916966824842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-54.994810407359253</v>
      </c>
      <c r="AR16" s="21">
        <v>-89.293021155851719</v>
      </c>
      <c r="AS16">
        <v>-5.5118110236220375</v>
      </c>
      <c r="AT16">
        <v>54.994810407359253</v>
      </c>
      <c r="AU16">
        <v>89.293021155851719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2</v>
      </c>
      <c r="D17" s="4">
        <v>16</v>
      </c>
      <c r="E17" s="4">
        <v>12</v>
      </c>
      <c r="F17" s="4">
        <v>30</v>
      </c>
      <c r="G17" s="4">
        <v>6.3000001907348633</v>
      </c>
      <c r="H17" s="4">
        <v>7.3010000000000002</v>
      </c>
      <c r="I17" s="34">
        <v>16829.332444242016</v>
      </c>
      <c r="J17" s="35" t="s">
        <v>1238</v>
      </c>
      <c r="K17" s="35">
        <v>22.464615384615385</v>
      </c>
      <c r="L17" s="35" t="s">
        <v>1238</v>
      </c>
      <c r="M17" s="35" t="s">
        <v>1238</v>
      </c>
      <c r="N17" s="4">
        <v>-1.6E-2</v>
      </c>
      <c r="O17" s="4" t="s">
        <v>132</v>
      </c>
      <c r="P17" s="35">
        <v>0.58896041638131769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-13.710448010753829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22</v>
      </c>
      <c r="D18" s="4">
        <v>2</v>
      </c>
      <c r="E18" s="4">
        <v>7</v>
      </c>
      <c r="F18" s="4">
        <v>31</v>
      </c>
      <c r="G18" s="4">
        <v>34</v>
      </c>
      <c r="H18" s="4">
        <v>31.3</v>
      </c>
      <c r="I18" s="34">
        <v>43165.081612673253</v>
      </c>
      <c r="J18" s="35">
        <v>14.660421545667447</v>
      </c>
      <c r="K18" s="35">
        <v>12.754686226568866</v>
      </c>
      <c r="L18" s="35">
        <v>7.0824398721958683</v>
      </c>
      <c r="M18" s="35">
        <v>6.4260481974173551</v>
      </c>
      <c r="N18" s="4">
        <v>2.1350000000000002</v>
      </c>
      <c r="O18" s="4">
        <v>16.730453799890665</v>
      </c>
      <c r="P18" s="35">
        <v>4.1948881789137378</v>
      </c>
      <c r="Q18" s="36">
        <f t="shared" si="5"/>
        <v>70.967741935693866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4</v>
      </c>
      <c r="AF18" s="1" t="str">
        <f t="shared" si="16"/>
        <v xml:space="preserve"> </v>
      </c>
      <c r="AG18" s="38">
        <f t="shared" si="17"/>
        <v>4.1948881791237378</v>
      </c>
      <c r="AH18" s="38" t="str">
        <f t="shared" si="18"/>
        <v xml:space="preserve"> </v>
      </c>
      <c r="AI18" s="1">
        <f t="shared" si="19"/>
        <v>10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2.3257194411885673</v>
      </c>
      <c r="AR18" s="21">
        <v>14.497865343559535</v>
      </c>
      <c r="AS18">
        <v>8.6261980830670826</v>
      </c>
      <c r="AT18">
        <v>-2.3257194411885673</v>
      </c>
      <c r="AU18">
        <v>-14.497865343559535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18</v>
      </c>
      <c r="D19" s="4">
        <v>3</v>
      </c>
      <c r="E19" s="4">
        <v>8</v>
      </c>
      <c r="F19" s="4">
        <v>29</v>
      </c>
      <c r="G19" s="4">
        <v>17.100000381469727</v>
      </c>
      <c r="H19" s="4">
        <v>15.981999999999999</v>
      </c>
      <c r="I19" s="34">
        <v>84871.694417578954</v>
      </c>
      <c r="J19" s="35">
        <v>15.934197407776667</v>
      </c>
      <c r="K19" s="35">
        <v>14.424187725631768</v>
      </c>
      <c r="L19" s="35">
        <v>6.4031566207074366</v>
      </c>
      <c r="M19" s="35">
        <v>6.045685421453511</v>
      </c>
      <c r="N19" s="4">
        <v>1.0030000000000001</v>
      </c>
      <c r="O19" s="4">
        <v>4.4791666666666829</v>
      </c>
      <c r="P19" s="35">
        <v>4.7803779251658121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4.7803779253858121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-6.1607446442500935</v>
      </c>
      <c r="AR19" s="21">
        <v>22.698452865190156</v>
      </c>
      <c r="AS19">
        <v>6.9953721778859279</v>
      </c>
      <c r="AT19">
        <v>6.1607446442500935</v>
      </c>
      <c r="AU19">
        <v>-22.698452865190156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12</v>
      </c>
      <c r="D20" s="4">
        <v>7</v>
      </c>
      <c r="E20" s="4">
        <v>8</v>
      </c>
      <c r="F20" s="4">
        <v>27</v>
      </c>
      <c r="G20" s="4">
        <v>9.3000001907348633</v>
      </c>
      <c r="H20" s="4">
        <v>8.8170000000000002</v>
      </c>
      <c r="I20" s="34">
        <v>25973.674728398437</v>
      </c>
      <c r="J20" s="35">
        <v>13.042899408284024</v>
      </c>
      <c r="K20" s="35">
        <v>14.198067632850242</v>
      </c>
      <c r="L20" s="35">
        <v>6.1513371729793054</v>
      </c>
      <c r="M20" s="35">
        <v>4.6093407943822688</v>
      </c>
      <c r="N20" s="4">
        <v>0.67600000000000005</v>
      </c>
      <c r="O20" s="4">
        <v>-2.7338129496402899</v>
      </c>
      <c r="P20" s="35">
        <v>5.4326868549393224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5.4326868551693224</v>
      </c>
      <c r="AH20" s="38" t="str">
        <f t="shared" si="18"/>
        <v xml:space="preserve"> </v>
      </c>
      <c r="AI20" s="1">
        <f t="shared" si="19"/>
        <v>2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13.102374843949971</v>
      </c>
      <c r="AR20" s="21">
        <v>25.738521078587574</v>
      </c>
      <c r="AS20">
        <v>5.4780559230448445</v>
      </c>
      <c r="AT20">
        <v>-13.102374843949971</v>
      </c>
      <c r="AU20">
        <v>-25.738521078587574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10</v>
      </c>
      <c r="F21" s="4">
        <v>26</v>
      </c>
      <c r="G21" s="4">
        <v>77.5</v>
      </c>
      <c r="H21" s="4">
        <v>61.56</v>
      </c>
      <c r="I21" s="34">
        <v>20896.473030269932</v>
      </c>
      <c r="J21" s="35">
        <v>15.140186915887851</v>
      </c>
      <c r="K21" s="35">
        <v>13.497040122780092</v>
      </c>
      <c r="L21" s="35">
        <v>8.9923237510930978</v>
      </c>
      <c r="M21" s="35">
        <v>8.2657188425028068</v>
      </c>
      <c r="N21" s="4">
        <v>4.0659999999999998</v>
      </c>
      <c r="O21" s="4">
        <v>5.3367875647668388</v>
      </c>
      <c r="P21" s="35">
        <v>2.0142949967511372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0.25893437320946067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3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>
        <f t="shared" si="17"/>
        <v>2.0142949969911372</v>
      </c>
      <c r="AH21" s="38" t="str">
        <f t="shared" si="18"/>
        <v xml:space="preserve"> </v>
      </c>
      <c r="AI21" s="1">
        <f t="shared" si="19"/>
        <v>20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-0.87069187804518222</v>
      </c>
      <c r="AR21" s="21">
        <v>-8.5590404033869305</v>
      </c>
      <c r="AS21">
        <v>25.893437296946065</v>
      </c>
      <c r="AT21">
        <v>0.87069187804518222</v>
      </c>
      <c r="AU21">
        <v>8.5590404033869305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17</v>
      </c>
      <c r="D22" s="4">
        <v>0</v>
      </c>
      <c r="E22" s="4">
        <v>9</v>
      </c>
      <c r="F22" s="4">
        <v>26</v>
      </c>
      <c r="G22" s="4">
        <v>56</v>
      </c>
      <c r="H22" s="4">
        <v>43.825000000000003</v>
      </c>
      <c r="I22" s="34">
        <v>27234.909215101929</v>
      </c>
      <c r="J22" s="35">
        <v>12.989033787788975</v>
      </c>
      <c r="K22" s="35">
        <v>12.143252978664451</v>
      </c>
      <c r="L22" s="35">
        <v>8.7918106721243401</v>
      </c>
      <c r="M22" s="35">
        <v>8.2895345596646912</v>
      </c>
      <c r="N22" s="4">
        <v>3.3740000000000001</v>
      </c>
      <c r="O22" s="4">
        <v>0.17814726840855782</v>
      </c>
      <c r="P22" s="35">
        <v>1.9395322304620648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0.27780946973088994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2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13.461251681994424</v>
      </c>
      <c r="AR22" s="21">
        <v>-6.1383638303786681</v>
      </c>
      <c r="AS22">
        <v>27.780946948088992</v>
      </c>
      <c r="AT22">
        <v>-13.461251681994424</v>
      </c>
      <c r="AU22">
        <v>6.1383638303786681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18</v>
      </c>
      <c r="D23" s="4">
        <v>1</v>
      </c>
      <c r="E23" s="4">
        <v>11</v>
      </c>
      <c r="F23" s="4">
        <v>30</v>
      </c>
      <c r="G23" s="4">
        <v>76</v>
      </c>
      <c r="H23" s="4">
        <v>65.36</v>
      </c>
      <c r="I23" s="34">
        <v>14463.770159771891</v>
      </c>
      <c r="J23" s="35">
        <v>10.450911416693316</v>
      </c>
      <c r="K23" s="35">
        <v>9.4807078619089058</v>
      </c>
      <c r="L23" s="35">
        <v>7.0273328458685658</v>
      </c>
      <c r="M23" s="35">
        <v>6.7761692370683768</v>
      </c>
      <c r="N23" s="4">
        <v>6.2540000000000004</v>
      </c>
      <c r="O23" s="4">
        <v>17.711274233013377</v>
      </c>
      <c r="P23" s="35">
        <v>3.9641982864137089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0.16279069793441867</v>
      </c>
      <c r="T23" s="37" t="str">
        <f t="shared" si="8"/>
        <v/>
      </c>
      <c r="U23" s="37" t="str">
        <f t="shared" si="9"/>
        <v/>
      </c>
      <c r="V23" s="37">
        <f t="shared" si="10"/>
        <v>-0.30371357288081646</v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>
        <f t="shared" si="13"/>
        <v>6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6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3.9641982866737089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30.371357288081647</v>
      </c>
      <c r="AR23" s="21">
        <v>15.163140089350236</v>
      </c>
      <c r="AS23">
        <v>16.279069767441868</v>
      </c>
      <c r="AT23">
        <v>-30.371357288081647</v>
      </c>
      <c r="AU23">
        <v>-15.163140089350236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7</v>
      </c>
      <c r="D24" s="4">
        <v>4</v>
      </c>
      <c r="E24" s="4">
        <v>21</v>
      </c>
      <c r="F24" s="4">
        <v>32</v>
      </c>
      <c r="G24" s="4">
        <v>91</v>
      </c>
      <c r="H24" s="4">
        <v>93.82</v>
      </c>
      <c r="I24" s="34">
        <v>43184.365138044195</v>
      </c>
      <c r="J24" s="35">
        <v>16.987144667753032</v>
      </c>
      <c r="K24" s="35">
        <v>16.333565459610028</v>
      </c>
      <c r="L24" s="35">
        <v>10.730045703940517</v>
      </c>
      <c r="M24" s="35">
        <v>10.36833481815467</v>
      </c>
      <c r="N24" s="4">
        <v>5.5229999999999997</v>
      </c>
      <c r="O24" s="4">
        <v>-7.7963272120200422</v>
      </c>
      <c r="P24" s="35">
        <v>2.1285440204647199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2.1285440207347199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-13.17594988675943</v>
      </c>
      <c r="AR24" s="21">
        <v>-29.537536386261642</v>
      </c>
      <c r="AS24">
        <v>-3.0057557024088633</v>
      </c>
      <c r="AT24">
        <v>13.17594988675943</v>
      </c>
      <c r="AU24">
        <v>29.537536386261642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17</v>
      </c>
      <c r="D25" s="4">
        <v>4</v>
      </c>
      <c r="E25" s="4">
        <v>11</v>
      </c>
      <c r="F25" s="4">
        <v>32</v>
      </c>
      <c r="G25" s="4">
        <v>20</v>
      </c>
      <c r="H25" s="4">
        <v>16.96</v>
      </c>
      <c r="I25" s="34">
        <v>23657.301278810704</v>
      </c>
      <c r="J25" s="35">
        <v>19.034792368125704</v>
      </c>
      <c r="K25" s="35">
        <v>18.928571428571431</v>
      </c>
      <c r="L25" s="35">
        <v>8.8104404832755829</v>
      </c>
      <c r="M25" s="35">
        <v>8.0298305191909645</v>
      </c>
      <c r="N25" s="4">
        <v>0.89100000000000001</v>
      </c>
      <c r="O25" s="4">
        <v>-2.4096385542168699</v>
      </c>
      <c r="P25" s="35">
        <v>1.7688679245283019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0.17924528329886777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4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-26.818294027328271</v>
      </c>
      <c r="AR25" s="21">
        <v>-6.3632705927969324</v>
      </c>
      <c r="AS25">
        <v>17.924528301886777</v>
      </c>
      <c r="AT25">
        <v>26.818294027328271</v>
      </c>
      <c r="AU25">
        <v>6.3632705927969324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6</v>
      </c>
      <c r="D26" s="4">
        <v>4</v>
      </c>
      <c r="E26" s="4">
        <v>19</v>
      </c>
      <c r="F26" s="4">
        <v>29</v>
      </c>
      <c r="G26" s="4">
        <v>15.5</v>
      </c>
      <c r="H26" s="4">
        <v>15.865</v>
      </c>
      <c r="I26" s="34">
        <v>8408.4906950060249</v>
      </c>
      <c r="J26" s="35">
        <v>6.078544061302682</v>
      </c>
      <c r="K26" s="35">
        <v>4.7671274038461533</v>
      </c>
      <c r="L26" s="35">
        <v>2.974264773345566</v>
      </c>
      <c r="M26" s="35">
        <v>2.7982210177657332</v>
      </c>
      <c r="N26" s="4">
        <v>2.61</v>
      </c>
      <c r="O26" s="4">
        <v>-40.356489945155403</v>
      </c>
      <c r="P26" s="35">
        <v>5.0803655846202336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-0.59502022763579066</v>
      </c>
      <c r="W26" s="37" t="str">
        <f t="shared" si="11"/>
        <v/>
      </c>
      <c r="X26" s="37">
        <f t="shared" si="12"/>
        <v>-0.64093449186508389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2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5.0803655849102336</v>
      </c>
      <c r="AH26" s="38" t="str">
        <f t="shared" si="18"/>
        <v xml:space="preserve"> </v>
      </c>
      <c r="AI26" s="1">
        <f t="shared" si="19"/>
        <v>4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59.502022763579063</v>
      </c>
      <c r="AR26" s="21">
        <v>64.093449186508394</v>
      </c>
      <c r="AS26">
        <v>-2.3006618342262808</v>
      </c>
      <c r="AT26">
        <v>-59.502022763579063</v>
      </c>
      <c r="AU26">
        <v>-64.093449186508394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15</v>
      </c>
      <c r="D27" s="4">
        <v>6</v>
      </c>
      <c r="E27" s="4">
        <v>10</v>
      </c>
      <c r="F27" s="4">
        <v>31</v>
      </c>
      <c r="G27" s="4">
        <v>187.53349304199219</v>
      </c>
      <c r="H27" s="4">
        <v>174.45</v>
      </c>
      <c r="I27" s="34">
        <v>105179.69635560441</v>
      </c>
      <c r="J27" s="35">
        <v>27.154794044220509</v>
      </c>
      <c r="K27" s="35">
        <v>24.217587668264866</v>
      </c>
      <c r="L27" s="35">
        <v>14.921273770410197</v>
      </c>
      <c r="M27" s="35">
        <v>13.957853239731042</v>
      </c>
      <c r="N27" s="4">
        <v>7.165</v>
      </c>
      <c r="O27" s="4">
        <v>12.83464566929133</v>
      </c>
      <c r="P27" s="35">
        <v>1.9977991898034562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-80.91737428762886</v>
      </c>
      <c r="AR27" s="21">
        <v>-80.135769902084803</v>
      </c>
      <c r="AS27">
        <v>7.4998527039221496</v>
      </c>
      <c r="AT27">
        <v>80.91737428762886</v>
      </c>
      <c r="AU27">
        <v>80.135769902084803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1</v>
      </c>
      <c r="E28" s="4">
        <v>14</v>
      </c>
      <c r="F28" s="4">
        <v>24</v>
      </c>
      <c r="G28" s="4">
        <v>103.5</v>
      </c>
      <c r="H28" s="4">
        <v>105.25</v>
      </c>
      <c r="I28" s="34">
        <v>51036.546269945946</v>
      </c>
      <c r="J28" s="35">
        <v>18.96054764907224</v>
      </c>
      <c r="K28" s="35">
        <v>17.214589466797513</v>
      </c>
      <c r="L28" s="35">
        <v>12.719989873487075</v>
      </c>
      <c r="M28" s="35">
        <v>11.8082323680198</v>
      </c>
      <c r="N28" s="4">
        <v>5.5510000000000002</v>
      </c>
      <c r="O28" s="4">
        <v>8.8431372549019525</v>
      </c>
      <c r="P28" s="35">
        <v>1.3064133016627077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-26.323642526602399</v>
      </c>
      <c r="AR28" s="21">
        <v>-53.560962975637835</v>
      </c>
      <c r="AS28">
        <v>-1.6627078384798155</v>
      </c>
      <c r="AT28">
        <v>26.323642526602399</v>
      </c>
      <c r="AU28">
        <v>53.560962975637835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6</v>
      </c>
      <c r="D29" s="4">
        <v>5</v>
      </c>
      <c r="E29" s="4">
        <v>19</v>
      </c>
      <c r="F29" s="4">
        <v>30</v>
      </c>
      <c r="G29" s="4">
        <v>230</v>
      </c>
      <c r="H29" s="4">
        <v>248.2</v>
      </c>
      <c r="I29" s="34">
        <v>39949.706656372808</v>
      </c>
      <c r="J29" s="35">
        <v>13.033660662710707</v>
      </c>
      <c r="K29" s="35">
        <v>12.396983167673941</v>
      </c>
      <c r="L29" s="35" t="s">
        <v>1238</v>
      </c>
      <c r="M29" s="35" t="s">
        <v>1238</v>
      </c>
      <c r="N29" s="4">
        <v>19.042999999999999</v>
      </c>
      <c r="O29" s="4">
        <v>21.215786123488211</v>
      </c>
      <c r="P29" s="35">
        <v>4.1611603545527798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4.1611603548727798</v>
      </c>
      <c r="AH29" s="38" t="str">
        <f t="shared" si="18"/>
        <v xml:space="preserve"> </v>
      </c>
      <c r="AI29" s="1">
        <f t="shared" si="19"/>
        <v>11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13.163927496056782</v>
      </c>
      <c r="AR29" s="21" t="e">
        <v>#VALUE!</v>
      </c>
      <c r="AS29">
        <v>-7.3327961321514863</v>
      </c>
      <c r="AT29">
        <v>-13.163927496056782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14</v>
      </c>
      <c r="D30" s="4">
        <v>3</v>
      </c>
      <c r="E30" s="4">
        <v>9</v>
      </c>
      <c r="F30" s="4">
        <v>26</v>
      </c>
      <c r="G30" s="4">
        <v>29</v>
      </c>
      <c r="H30" s="4">
        <v>27.13</v>
      </c>
      <c r="I30" s="34">
        <v>18601.025390788669</v>
      </c>
      <c r="J30" s="35">
        <v>23.168232280102476</v>
      </c>
      <c r="K30" s="35">
        <v>15.39727582292849</v>
      </c>
      <c r="L30" s="35">
        <v>11.728023117088004</v>
      </c>
      <c r="M30" s="35">
        <v>6.5289124634326674</v>
      </c>
      <c r="N30" s="4">
        <v>1.171</v>
      </c>
      <c r="O30" s="4">
        <v>143.95833333333334</v>
      </c>
      <c r="P30" s="35">
        <v>3.5090305934389976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3.5090305937689976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-54.357118090318579</v>
      </c>
      <c r="AR30" s="21">
        <v>-41.585531244362258</v>
      </c>
      <c r="AS30">
        <v>6.8927386656837397</v>
      </c>
      <c r="AT30">
        <v>54.357118090318579</v>
      </c>
      <c r="AU30">
        <v>41.585531244362258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26</v>
      </c>
      <c r="D31" s="4">
        <v>3</v>
      </c>
      <c r="E31" s="4">
        <v>11</v>
      </c>
      <c r="F31" s="4">
        <v>40</v>
      </c>
      <c r="G31" s="4">
        <v>131</v>
      </c>
      <c r="H31" s="4">
        <v>118.74</v>
      </c>
      <c r="I31" s="34">
        <v>162691.71970094321</v>
      </c>
      <c r="J31" s="35">
        <v>24.090079123554471</v>
      </c>
      <c r="K31" s="35">
        <v>21.612668365489625</v>
      </c>
      <c r="L31" s="35">
        <v>18.433672145496917</v>
      </c>
      <c r="M31" s="35">
        <v>15.956306655458617</v>
      </c>
      <c r="N31" s="4">
        <v>4.9290000000000003</v>
      </c>
      <c r="O31" s="4">
        <v>13.310344827586199</v>
      </c>
      <c r="P31" s="35">
        <v>1.4788613778002357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-60.498873764881303</v>
      </c>
      <c r="AR31" s="21">
        <v>-122.53889146090091</v>
      </c>
      <c r="AS31">
        <v>10.325080006737419</v>
      </c>
      <c r="AT31">
        <v>60.498873764881303</v>
      </c>
      <c r="AU31">
        <v>122.53889146090091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24</v>
      </c>
      <c r="D32" s="4">
        <v>0</v>
      </c>
      <c r="E32" s="4">
        <v>4</v>
      </c>
      <c r="F32" s="4">
        <v>28</v>
      </c>
      <c r="G32" s="4">
        <v>118</v>
      </c>
      <c r="H32" s="4">
        <v>101.94</v>
      </c>
      <c r="I32" s="34">
        <v>96639.636816115526</v>
      </c>
      <c r="J32" s="35">
        <v>15.064282547657749</v>
      </c>
      <c r="K32" s="35">
        <v>14.012371134020617</v>
      </c>
      <c r="L32" s="35">
        <v>11.096282419844565</v>
      </c>
      <c r="M32" s="35">
        <v>10.406781368315897</v>
      </c>
      <c r="N32" s="4">
        <v>6.7670000000000003</v>
      </c>
      <c r="O32" s="4">
        <v>-1.3556851311953348</v>
      </c>
      <c r="P32" s="35">
        <v>3.8718854227977242</v>
      </c>
      <c r="Q32" s="36">
        <f t="shared" si="5"/>
        <v>85.714285714635707</v>
      </c>
      <c r="R32" s="36" t="str">
        <f t="shared" si="6"/>
        <v xml:space="preserve"> </v>
      </c>
      <c r="S32" s="37">
        <f t="shared" si="7"/>
        <v>0.15754365347929175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7</v>
      </c>
      <c r="AD32" s="1" t="str">
        <f t="shared" si="15"/>
        <v xml:space="preserve"> </v>
      </c>
      <c r="AE32" s="1">
        <f t="shared" si="23"/>
        <v>1</v>
      </c>
      <c r="AF32" s="1" t="str">
        <f t="shared" si="16"/>
        <v xml:space="preserve"> </v>
      </c>
      <c r="AG32" s="38">
        <f t="shared" si="17"/>
        <v>3.8718854231477242</v>
      </c>
      <c r="AH32" s="38" t="str">
        <f t="shared" si="18"/>
        <v xml:space="preserve"> </v>
      </c>
      <c r="AI32" s="1">
        <f t="shared" si="19"/>
        <v>14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-0.36498305275309839</v>
      </c>
      <c r="AR32" s="21">
        <v>-33.9588970422543</v>
      </c>
      <c r="AS32">
        <v>15.754365312929174</v>
      </c>
      <c r="AT32">
        <v>0.36498305275309839</v>
      </c>
      <c r="AU32">
        <v>33.9588970422543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4</v>
      </c>
      <c r="E33" s="4">
        <v>8</v>
      </c>
      <c r="F33" s="4">
        <v>21</v>
      </c>
      <c r="G33" s="4">
        <v>13.199999809265137</v>
      </c>
      <c r="H33" s="4">
        <v>13.22</v>
      </c>
      <c r="I33" s="34">
        <v>9178.7742586314544</v>
      </c>
      <c r="J33" s="35" t="s">
        <v>1238</v>
      </c>
      <c r="K33" s="35">
        <v>18.967001434720228</v>
      </c>
      <c r="L33" s="35">
        <v>8.0439467645709044</v>
      </c>
      <c r="M33" s="35">
        <v>6.2197441790010677</v>
      </c>
      <c r="N33" s="4">
        <v>-1.2E-2</v>
      </c>
      <c r="O33" s="4" t="s">
        <v>132</v>
      </c>
      <c r="P33" s="35">
        <v>1.172465960665658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2.890157651230485</v>
      </c>
      <c r="AS33">
        <v>-0.15128737318353958</v>
      </c>
      <c r="AT33" t="e">
        <v>#VALUE!</v>
      </c>
      <c r="AU33">
        <v>-2.890157651230485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19</v>
      </c>
      <c r="D34" s="4">
        <v>1</v>
      </c>
      <c r="E34" s="4">
        <v>6</v>
      </c>
      <c r="F34" s="4">
        <v>26</v>
      </c>
      <c r="G34" s="4">
        <v>52</v>
      </c>
      <c r="H34" s="4">
        <v>47.52</v>
      </c>
      <c r="I34" s="34">
        <v>28739.99159299711</v>
      </c>
      <c r="J34" s="35">
        <v>22.457466918714555</v>
      </c>
      <c r="K34" s="35">
        <v>18.095963442498096</v>
      </c>
      <c r="L34" s="35">
        <v>25.78925602247255</v>
      </c>
      <c r="M34" s="35">
        <v>20.506804314982251</v>
      </c>
      <c r="N34" s="4">
        <v>2.1160000000000001</v>
      </c>
      <c r="O34" s="4">
        <v>60.303030303030305</v>
      </c>
      <c r="P34" s="35">
        <v>3.6069023569023568</v>
      </c>
      <c r="Q34" s="36">
        <f t="shared" si="5"/>
        <v>73.076923077293074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3</v>
      </c>
      <c r="AF34" s="1" t="str">
        <f t="shared" si="16"/>
        <v xml:space="preserve"> </v>
      </c>
      <c r="AG34" s="38">
        <f t="shared" si="17"/>
        <v>3.6069023572723569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>
        <f t="shared" si="21"/>
        <v>60.303030303400305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-49.621681588480371</v>
      </c>
      <c r="AR34" s="21">
        <v>-211.33853317687365</v>
      </c>
      <c r="AS34">
        <v>9.4276094276094291</v>
      </c>
      <c r="AT34">
        <v>49.621681588480371</v>
      </c>
      <c r="AU34">
        <v>211.33853317687365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28</v>
      </c>
      <c r="D35" s="4">
        <v>1</v>
      </c>
      <c r="E35" s="4">
        <v>5</v>
      </c>
      <c r="F35" s="4">
        <v>34</v>
      </c>
      <c r="G35" s="4">
        <v>194</v>
      </c>
      <c r="H35" s="4">
        <v>170.88</v>
      </c>
      <c r="I35" s="34">
        <v>94869.992641623525</v>
      </c>
      <c r="J35" s="35">
        <v>6.2011903033822033</v>
      </c>
      <c r="K35" s="35">
        <v>5.865312006590238</v>
      </c>
      <c r="L35" s="35">
        <v>2.9053944347334495</v>
      </c>
      <c r="M35" s="35">
        <v>2.7654752042790967</v>
      </c>
      <c r="N35" s="4">
        <v>27.556000000000001</v>
      </c>
      <c r="O35" s="4">
        <v>-1.627873768384976</v>
      </c>
      <c r="P35" s="35">
        <v>4.0976123595505616</v>
      </c>
      <c r="Q35" s="36">
        <f t="shared" si="5"/>
        <v>82.352941176850592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>
        <f t="shared" si="10"/>
        <v>-0.58684898684230924</v>
      </c>
      <c r="W35" s="37" t="str">
        <f t="shared" si="11"/>
        <v/>
      </c>
      <c r="X35" s="37">
        <f t="shared" si="12"/>
        <v>-0.64924880313649336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4.0976123599305616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58.684898684230923</v>
      </c>
      <c r="AR35" s="21">
        <v>64.924880313649339</v>
      </c>
      <c r="AS35">
        <v>13.529962546816488</v>
      </c>
      <c r="AT35">
        <v>-58.684898684230923</v>
      </c>
      <c r="AU35">
        <v>-64.924880313649339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2</v>
      </c>
      <c r="E36" s="4">
        <v>8</v>
      </c>
      <c r="F36" s="4">
        <v>31</v>
      </c>
      <c r="G36" s="4">
        <v>199.5</v>
      </c>
      <c r="H36" s="4">
        <v>118.5</v>
      </c>
      <c r="I36" s="34">
        <v>16330.805923325635</v>
      </c>
      <c r="J36" s="35">
        <v>27.091906721536354</v>
      </c>
      <c r="K36" s="35">
        <v>20.406406061649733</v>
      </c>
      <c r="L36" s="35">
        <v>16.478888295705548</v>
      </c>
      <c r="M36" s="35">
        <v>12.424762849525699</v>
      </c>
      <c r="N36" s="4">
        <v>4.3739999999999997</v>
      </c>
      <c r="O36" s="4">
        <v>46.434549715433533</v>
      </c>
      <c r="P36" s="35">
        <v>0.2725738396624473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0.68354430418746848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-80.498390837506989</v>
      </c>
      <c r="AR36" s="21">
        <v>-98.939934750340569</v>
      </c>
      <c r="AS36">
        <v>68.354430379746844</v>
      </c>
      <c r="AT36">
        <v>80.498390837506989</v>
      </c>
      <c r="AU36">
        <v>98.939934750340569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43760.33259421296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15.214543965704751</v>
      </c>
      <c r="K6" s="32">
        <v>13.743514110531768</v>
      </c>
      <c r="L6" s="32">
        <v>9.2603674652795291</v>
      </c>
      <c r="M6" s="32">
        <v>8.6515365637496213</v>
      </c>
      <c r="N6" s="32"/>
      <c r="O6" s="32"/>
      <c r="P6" s="32">
        <v>3.3357210689847476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18</v>
      </c>
      <c r="D7" s="4">
        <v>2</v>
      </c>
      <c r="E7" s="4">
        <v>4</v>
      </c>
      <c r="F7" s="4">
        <v>24</v>
      </c>
      <c r="G7" s="4">
        <v>46</v>
      </c>
      <c r="H7" s="4">
        <v>38.9</v>
      </c>
      <c r="I7" s="34">
        <v>11725.834103376885</v>
      </c>
      <c r="J7" s="35">
        <v>26.827586206896552</v>
      </c>
      <c r="K7" s="35">
        <v>21.890827236916149</v>
      </c>
      <c r="L7" s="35">
        <v>15.428588242358733</v>
      </c>
      <c r="M7" s="35">
        <v>13.783920600858369</v>
      </c>
      <c r="N7" s="4">
        <v>1.45</v>
      </c>
      <c r="O7" s="4">
        <v>77.261613691931515</v>
      </c>
      <c r="P7" s="35">
        <v>2.9023136246786634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75.000000000100002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0.18251928030565567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9</v>
      </c>
      <c r="AD7" s="1" t="str">
        <f>IF(ISERROR((RANK(T7,T$7:T$184,1)))=TRUE," ",((RANK(T7,T$7:T$184,1))))</f>
        <v xml:space="preserve"> </v>
      </c>
      <c r="AE7" s="1">
        <f t="shared" ref="AE7:AE34" si="3">IF(ISERROR((RANK(Q7,Q$7:Q$184,0)))=TRUE," ",((RANK(Q7,Q$7:Q$184,0))))</f>
        <v>9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2.9023136247786634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23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77.261613692031517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2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-76.328559484719818</v>
      </c>
      <c r="AR7" s="21">
        <v>-66.60881223348963</v>
      </c>
      <c r="AS7">
        <v>18.251928020565565</v>
      </c>
      <c r="AT7">
        <v>76.328559484719818</v>
      </c>
      <c r="AU7">
        <v>66.60881223348963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14</v>
      </c>
      <c r="D8" s="4">
        <v>1</v>
      </c>
      <c r="E8" s="4">
        <v>9</v>
      </c>
      <c r="F8" s="4">
        <v>24</v>
      </c>
      <c r="G8" s="4">
        <v>13.699999809265137</v>
      </c>
      <c r="H8" s="4">
        <v>11.79</v>
      </c>
      <c r="I8" s="34">
        <v>37931.891041756273</v>
      </c>
      <c r="J8" s="35">
        <v>9.153726708074533</v>
      </c>
      <c r="K8" s="35">
        <v>8.7139689578713959</v>
      </c>
      <c r="L8" s="35" t="s">
        <v>1238</v>
      </c>
      <c r="M8" s="35" t="s">
        <v>1238</v>
      </c>
      <c r="N8" s="4">
        <v>1.288</v>
      </c>
      <c r="O8" s="4">
        <v>2.9576338928856849</v>
      </c>
      <c r="P8" s="35">
        <v>5.9541984732824433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0.16200168028516004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-0.39835681380210697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8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12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5.9541984733924433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7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39.835681380210694</v>
      </c>
      <c r="AR8" s="21" t="e">
        <v>#VALUE!</v>
      </c>
      <c r="AS8">
        <v>16.200168017516003</v>
      </c>
      <c r="AT8">
        <v>-39.835681380210694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4</v>
      </c>
      <c r="E9" s="4">
        <v>8</v>
      </c>
      <c r="F9" s="4">
        <v>26</v>
      </c>
      <c r="G9" s="4">
        <v>121.50199890136719</v>
      </c>
      <c r="H9" s="4">
        <v>116.55</v>
      </c>
      <c r="I9" s="34">
        <v>61486.839034231103</v>
      </c>
      <c r="J9" s="35">
        <v>23.384831460674157</v>
      </c>
      <c r="K9" s="35">
        <v>21.416758544652701</v>
      </c>
      <c r="L9" s="35">
        <v>12.199265251779032</v>
      </c>
      <c r="M9" s="35">
        <v>11.45323969035333</v>
      </c>
      <c r="N9" s="4">
        <v>4.984</v>
      </c>
      <c r="O9" s="4">
        <v>10.755555555555556</v>
      </c>
      <c r="P9" s="35">
        <v>2.378378378378379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2.378378378498379</v>
      </c>
      <c r="AH9" s="38" t="str">
        <f t="shared" si="19"/>
        <v xml:space="preserve"> </v>
      </c>
      <c r="AI9" s="1">
        <f t="shared" si="20"/>
        <v>26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-53.700508627706036</v>
      </c>
      <c r="AR9" s="21">
        <v>-31.736297695728545</v>
      </c>
      <c r="AS9">
        <v>4.248819306192364</v>
      </c>
      <c r="AT9">
        <v>53.700508627706036</v>
      </c>
      <c r="AU9">
        <v>31.736297695728545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25</v>
      </c>
      <c r="D10" s="4">
        <v>0</v>
      </c>
      <c r="E10" s="4">
        <v>5</v>
      </c>
      <c r="F10" s="4">
        <v>30</v>
      </c>
      <c r="G10" s="4">
        <v>150</v>
      </c>
      <c r="H10" s="4">
        <v>122</v>
      </c>
      <c r="I10" s="34">
        <v>105872.98309363693</v>
      </c>
      <c r="J10" s="35">
        <v>19.82772631236795</v>
      </c>
      <c r="K10" s="35">
        <v>16.297087897408495</v>
      </c>
      <c r="L10" s="35">
        <v>9.3746501638451765</v>
      </c>
      <c r="M10" s="35">
        <v>7.9718976074778416</v>
      </c>
      <c r="N10" s="4">
        <v>6.1530000000000005</v>
      </c>
      <c r="O10" s="4">
        <v>29.183287843795942</v>
      </c>
      <c r="P10" s="35">
        <v>2.1286885245901637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0.22950819685131152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7</v>
      </c>
      <c r="AD10" s="1" t="str">
        <f t="shared" si="17"/>
        <v xml:space="preserve"> </v>
      </c>
      <c r="AE10" s="1">
        <f t="shared" si="3"/>
        <v>4</v>
      </c>
      <c r="AF10" s="1" t="str">
        <f t="shared" si="4"/>
        <v xml:space="preserve"> </v>
      </c>
      <c r="AG10" s="38">
        <f t="shared" si="18"/>
        <v>2.1286885247201637</v>
      </c>
      <c r="AH10" s="38" t="str">
        <f t="shared" si="19"/>
        <v xml:space="preserve"> </v>
      </c>
      <c r="AI10" s="1">
        <f t="shared" si="20"/>
        <v>31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-30.32087164138353</v>
      </c>
      <c r="AR10" s="21">
        <v>-1.234105439056643</v>
      </c>
      <c r="AS10">
        <v>22.95081967213115</v>
      </c>
      <c r="AT10">
        <v>30.32087164138353</v>
      </c>
      <c r="AU10">
        <v>1.234105439056643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6</v>
      </c>
      <c r="F11" s="4">
        <v>19</v>
      </c>
      <c r="G11" s="4">
        <v>85</v>
      </c>
      <c r="H11" s="4">
        <v>67.5</v>
      </c>
      <c r="I11" s="34">
        <v>8221.9996723651984</v>
      </c>
      <c r="J11" s="35">
        <v>8.1188356988212647</v>
      </c>
      <c r="K11" s="35">
        <v>7.4958356468628535</v>
      </c>
      <c r="L11" s="35">
        <v>6.9694321002900237</v>
      </c>
      <c r="M11" s="35">
        <v>6.6883319381162654</v>
      </c>
      <c r="N11" s="4">
        <v>8.3140000000000001</v>
      </c>
      <c r="O11" s="4">
        <v>13.470724716800875</v>
      </c>
      <c r="P11" s="35">
        <v>2.6459259259259258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0.25925925939925931</v>
      </c>
      <c r="T11" s="37" t="str">
        <f t="shared" si="10"/>
        <v/>
      </c>
      <c r="U11" s="37" t="str">
        <f t="shared" si="11"/>
        <v/>
      </c>
      <c r="V11" s="37">
        <f t="shared" si="12"/>
        <v>-0.46637666451771342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4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2.6459259260659258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46.637666451771345</v>
      </c>
      <c r="AR11" s="21">
        <v>24.73914100686665</v>
      </c>
      <c r="AS11">
        <v>25.925925925925931</v>
      </c>
      <c r="AT11">
        <v>-46.637666451771345</v>
      </c>
      <c r="AU11">
        <v>-24.73914100686665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19</v>
      </c>
      <c r="D12" s="4">
        <v>2</v>
      </c>
      <c r="E12" s="4">
        <v>12</v>
      </c>
      <c r="F12" s="4">
        <v>33</v>
      </c>
      <c r="G12" s="4">
        <v>84.5</v>
      </c>
      <c r="H12" s="4">
        <v>72.12</v>
      </c>
      <c r="I12" s="34">
        <v>55188.430243113391</v>
      </c>
      <c r="J12" s="35">
        <v>18.854901960784314</v>
      </c>
      <c r="K12" s="35">
        <v>17.13471133285816</v>
      </c>
      <c r="L12" s="35">
        <v>13.259797029188741</v>
      </c>
      <c r="M12" s="35">
        <v>12.390122887840967</v>
      </c>
      <c r="N12" s="4">
        <v>3.8250000000000002</v>
      </c>
      <c r="O12" s="4">
        <v>7.4438202247191043</v>
      </c>
      <c r="P12" s="35">
        <v>3.0962285080421519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0.17165834734911245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11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3.0962285081921519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-23.926829507905921</v>
      </c>
      <c r="AR12" s="21">
        <v>-43.188670200232558</v>
      </c>
      <c r="AS12">
        <v>17.165834719911246</v>
      </c>
      <c r="AT12">
        <v>23.926829507905921</v>
      </c>
      <c r="AU12">
        <v>43.188670200232558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17</v>
      </c>
      <c r="D13" s="4">
        <v>3</v>
      </c>
      <c r="E13" s="4">
        <v>9</v>
      </c>
      <c r="F13" s="4">
        <v>29</v>
      </c>
      <c r="G13" s="4">
        <v>51.200000762939453</v>
      </c>
      <c r="H13" s="4">
        <v>47.81</v>
      </c>
      <c r="I13" s="34">
        <v>66642.379927582762</v>
      </c>
      <c r="J13" s="35">
        <v>7.9050925925925926</v>
      </c>
      <c r="K13" s="35">
        <v>7.6618589743589745</v>
      </c>
      <c r="L13" s="35" t="s">
        <v>1238</v>
      </c>
      <c r="M13" s="35" t="s">
        <v>1238</v>
      </c>
      <c r="N13" s="4">
        <v>6.048</v>
      </c>
      <c r="O13" s="4">
        <v>5.8823529411764763</v>
      </c>
      <c r="P13" s="35">
        <v>6.6178623718887266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-0.4804252687158066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6.6178623720487266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48.042526871580662</v>
      </c>
      <c r="AR13" s="21" t="e">
        <v>#VALUE!</v>
      </c>
      <c r="AS13">
        <v>7.0905684227974275</v>
      </c>
      <c r="AT13">
        <v>-48.042526871580662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13</v>
      </c>
      <c r="D14" s="4">
        <v>2</v>
      </c>
      <c r="E14" s="4">
        <v>12</v>
      </c>
      <c r="F14" s="4">
        <v>27</v>
      </c>
      <c r="G14" s="4">
        <v>19.799999237060547</v>
      </c>
      <c r="H14" s="4">
        <v>15.435</v>
      </c>
      <c r="I14" s="34">
        <v>13896.798571692669</v>
      </c>
      <c r="J14" s="35">
        <v>13.456843940714908</v>
      </c>
      <c r="K14" s="35">
        <v>11.693181818181818</v>
      </c>
      <c r="L14" s="35">
        <v>8.3067512950571984</v>
      </c>
      <c r="M14" s="35">
        <v>7.6745607987010045</v>
      </c>
      <c r="N14" s="4">
        <v>1.147</v>
      </c>
      <c r="O14" s="4">
        <v>12.893700787401574</v>
      </c>
      <c r="P14" s="35">
        <v>3.6799481697440881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0.28279878456005814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3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3.6799481699140881</v>
      </c>
      <c r="AH14" s="38" t="str">
        <f t="shared" si="19"/>
        <v xml:space="preserve"> </v>
      </c>
      <c r="AI14" s="1">
        <f t="shared" si="20"/>
        <v>17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11.5527618110138</v>
      </c>
      <c r="AR14" s="21">
        <v>10.29782213068523</v>
      </c>
      <c r="AS14">
        <v>28.279878439005813</v>
      </c>
      <c r="AT14">
        <v>-11.5527618110138</v>
      </c>
      <c r="AU14">
        <v>-10.29782213068523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0</v>
      </c>
      <c r="E15" s="4">
        <v>2</v>
      </c>
      <c r="F15" s="4">
        <v>18</v>
      </c>
      <c r="G15" s="4">
        <v>129</v>
      </c>
      <c r="H15" s="4">
        <v>108.3</v>
      </c>
      <c r="I15" s="34">
        <v>20206.907580520023</v>
      </c>
      <c r="J15" s="35">
        <v>16.541927600427677</v>
      </c>
      <c r="K15" s="35">
        <v>15.108816964285714</v>
      </c>
      <c r="L15" s="35">
        <v>9.5504684893419842</v>
      </c>
      <c r="M15" s="35">
        <v>8.9773452816899244</v>
      </c>
      <c r="N15" s="4">
        <v>6.5469999999999997</v>
      </c>
      <c r="O15" s="4">
        <v>8.0363036303630224</v>
      </c>
      <c r="P15" s="35">
        <v>1.8836565096952909</v>
      </c>
      <c r="Q15" s="36">
        <f t="shared" si="7"/>
        <v>88.88888888906888</v>
      </c>
      <c r="R15" s="36" t="str">
        <f t="shared" si="8"/>
        <v xml:space="preserve"> </v>
      </c>
      <c r="S15" s="37">
        <f t="shared" si="9"/>
        <v>0.1911357342520221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8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-8.7244391794784946</v>
      </c>
      <c r="AR15" s="21">
        <v>-3.1327161168295925</v>
      </c>
      <c r="AS15">
        <v>19.11357340720221</v>
      </c>
      <c r="AT15">
        <v>8.7244391794784946</v>
      </c>
      <c r="AU15">
        <v>3.1327161168295925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0</v>
      </c>
      <c r="E16" s="4">
        <v>3</v>
      </c>
      <c r="F16" s="4">
        <v>28</v>
      </c>
      <c r="G16" s="4">
        <v>27.5</v>
      </c>
      <c r="H16" s="4">
        <v>24.11</v>
      </c>
      <c r="I16" s="34">
        <v>64955.695876399412</v>
      </c>
      <c r="J16" s="35">
        <v>9.0232035928143706</v>
      </c>
      <c r="K16" s="35">
        <v>8.3657182512144335</v>
      </c>
      <c r="L16" s="35" t="s">
        <v>1238</v>
      </c>
      <c r="M16" s="35" t="s">
        <v>1238</v>
      </c>
      <c r="N16" s="4">
        <v>2.6720000000000002</v>
      </c>
      <c r="O16" s="4">
        <v>7.7419354838709751</v>
      </c>
      <c r="P16" s="35">
        <v>6.470344255495645</v>
      </c>
      <c r="Q16" s="36">
        <f t="shared" si="7"/>
        <v>89.285714285904291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-0.40693565228417883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6.470344255685645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40.693565228417881</v>
      </c>
      <c r="AR16" s="21" t="e">
        <v>#VALUE!</v>
      </c>
      <c r="AS16">
        <v>14.060555785980933</v>
      </c>
      <c r="AT16">
        <v>-40.693565228417881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15</v>
      </c>
      <c r="D17" s="4">
        <v>3</v>
      </c>
      <c r="E17" s="4">
        <v>7</v>
      </c>
      <c r="F17" s="4">
        <v>25</v>
      </c>
      <c r="G17" s="4">
        <v>103</v>
      </c>
      <c r="H17" s="4">
        <v>97.16</v>
      </c>
      <c r="I17" s="34">
        <v>65585.102955068549</v>
      </c>
      <c r="J17" s="35">
        <v>16.634137990070194</v>
      </c>
      <c r="K17" s="35">
        <v>15.212149679035539</v>
      </c>
      <c r="L17" s="35">
        <v>11.040679743609273</v>
      </c>
      <c r="M17" s="35">
        <v>10.381299763509396</v>
      </c>
      <c r="N17" s="4">
        <v>5.8410000000000002</v>
      </c>
      <c r="O17" s="4">
        <v>9.6901408450704221</v>
      </c>
      <c r="P17" s="35">
        <v>3.324413338822561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3.324413339022561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-9.3305065703274579</v>
      </c>
      <c r="AR17" s="21">
        <v>-19.225071629228307</v>
      </c>
      <c r="AS17">
        <v>6.0107039934129247</v>
      </c>
      <c r="AT17">
        <v>9.3305065703274579</v>
      </c>
      <c r="AU17">
        <v>19.225071629228307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10</v>
      </c>
      <c r="D18" s="4">
        <v>2</v>
      </c>
      <c r="E18" s="4">
        <v>11</v>
      </c>
      <c r="F18" s="4">
        <v>23</v>
      </c>
      <c r="G18" s="4">
        <v>143</v>
      </c>
      <c r="H18" s="4">
        <v>135.75</v>
      </c>
      <c r="I18" s="34">
        <v>39924.762037143308</v>
      </c>
      <c r="J18" s="35">
        <v>38.142736723798819</v>
      </c>
      <c r="K18" s="35">
        <v>33.844427823485411</v>
      </c>
      <c r="L18" s="35">
        <v>23.898125398608506</v>
      </c>
      <c r="M18" s="35">
        <v>20.610287828942347</v>
      </c>
      <c r="N18" s="4">
        <v>3.5590000000000002</v>
      </c>
      <c r="O18" s="4">
        <v>14.437299035369785</v>
      </c>
      <c r="P18" s="35">
        <v>0.61289134438305715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>
        <v>-150.69917842938133</v>
      </c>
      <c r="AR18" s="21">
        <v>-158.06886700998888</v>
      </c>
      <c r="AS18">
        <v>5.3406998158379348</v>
      </c>
      <c r="AT18">
        <v>150.69917842938133</v>
      </c>
      <c r="AU18">
        <v>158.06886700998888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7</v>
      </c>
      <c r="F19" s="4">
        <v>19</v>
      </c>
      <c r="G19" s="4">
        <v>138</v>
      </c>
      <c r="H19" s="4">
        <v>133.19999999999999</v>
      </c>
      <c r="I19" s="34">
        <v>64844.857726614144</v>
      </c>
      <c r="J19" s="35">
        <v>30.094893809308626</v>
      </c>
      <c r="K19" s="35">
        <v>27.744219954176209</v>
      </c>
      <c r="L19" s="35">
        <v>16.569662063835644</v>
      </c>
      <c r="M19" s="35">
        <v>15.469183561049793</v>
      </c>
      <c r="N19" s="4">
        <v>4.4260000000000002</v>
      </c>
      <c r="O19" s="4">
        <v>8.4803921568627469</v>
      </c>
      <c r="P19" s="35">
        <v>1.681681681681682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-97.803456200500079</v>
      </c>
      <c r="AR19" s="21">
        <v>-78.930934716805851</v>
      </c>
      <c r="AS19">
        <v>3.6036036036036112</v>
      </c>
      <c r="AT19">
        <v>97.803456200500079</v>
      </c>
      <c r="AU19">
        <v>78.930934716805851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17</v>
      </c>
      <c r="D20" s="4">
        <v>0</v>
      </c>
      <c r="E20" s="4">
        <v>3</v>
      </c>
      <c r="F20" s="4">
        <v>20</v>
      </c>
      <c r="G20" s="4">
        <v>41</v>
      </c>
      <c r="H20" s="4">
        <v>39.14</v>
      </c>
      <c r="I20" s="34">
        <v>16263.826843204926</v>
      </c>
      <c r="J20" s="35">
        <v>13.747804706708816</v>
      </c>
      <c r="K20" s="35">
        <v>12.500798466943468</v>
      </c>
      <c r="L20" s="35">
        <v>6.8039448787059635</v>
      </c>
      <c r="M20" s="35">
        <v>6.4311228457190133</v>
      </c>
      <c r="N20" s="4">
        <v>2.847</v>
      </c>
      <c r="O20" s="4">
        <v>-19.802816901408455</v>
      </c>
      <c r="P20" s="35">
        <v>4.4481349003576911</v>
      </c>
      <c r="Q20" s="36">
        <f t="shared" si="7"/>
        <v>85.000000000230003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>
        <f t="shared" si="3"/>
        <v>3</v>
      </c>
      <c r="AF20" s="1" t="str">
        <f t="shared" si="4"/>
        <v xml:space="preserve"> </v>
      </c>
      <c r="AG20" s="38">
        <f t="shared" si="18"/>
        <v>4.4481349005876911</v>
      </c>
      <c r="AH20" s="38" t="str">
        <f t="shared" si="19"/>
        <v xml:space="preserve"> </v>
      </c>
      <c r="AI20" s="1">
        <f t="shared" si="20"/>
        <v>13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9.6403760921268891</v>
      </c>
      <c r="AR20" s="21">
        <v>26.526189114887543</v>
      </c>
      <c r="AS20">
        <v>4.7521716913643264</v>
      </c>
      <c r="AT20">
        <v>-9.6403760921268891</v>
      </c>
      <c r="AU20">
        <v>-26.526189114887543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18</v>
      </c>
      <c r="D21" s="4">
        <v>0</v>
      </c>
      <c r="E21" s="4">
        <v>6</v>
      </c>
      <c r="F21" s="4">
        <v>24</v>
      </c>
      <c r="G21" s="4">
        <v>15.5</v>
      </c>
      <c r="H21" s="4">
        <v>14.77</v>
      </c>
      <c r="I21" s="34">
        <v>40116.406669782424</v>
      </c>
      <c r="J21" s="35">
        <v>14.270531400966185</v>
      </c>
      <c r="K21" s="35">
        <v>12.810060711188203</v>
      </c>
      <c r="L21" s="35">
        <v>6.7759570364756891</v>
      </c>
      <c r="M21" s="35">
        <v>6.4385147598281502</v>
      </c>
      <c r="N21" s="4">
        <v>1.0349999999999999</v>
      </c>
      <c r="O21" s="4">
        <v>9.6711798839447763E-2</v>
      </c>
      <c r="P21" s="35">
        <v>5.646580907244414</v>
      </c>
      <c r="Q21" s="36">
        <f t="shared" si="7"/>
        <v>75.000000000239993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5.646580907484414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6.2046721010269756</v>
      </c>
      <c r="AR21" s="21">
        <v>26.828421637897137</v>
      </c>
      <c r="AS21">
        <v>4.9424509140149064</v>
      </c>
      <c r="AT21">
        <v>-6.2046721010269756</v>
      </c>
      <c r="AU21">
        <v>-26.828421637897137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58</v>
      </c>
      <c r="H22" s="4">
        <v>46.48</v>
      </c>
      <c r="I22" s="34">
        <v>138254.5152749746</v>
      </c>
      <c r="J22" s="35">
        <v>11.046057493544771</v>
      </c>
      <c r="K22" s="35">
        <v>9.705888001723574</v>
      </c>
      <c r="L22" s="35">
        <v>5.1051649407515889</v>
      </c>
      <c r="M22" s="35">
        <v>4.7134386276534928</v>
      </c>
      <c r="N22" s="4">
        <v>4.6930000000000005</v>
      </c>
      <c r="O22" s="4">
        <v>-7.069306930693056</v>
      </c>
      <c r="P22" s="35">
        <v>5.9453137826796452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0.24784853725516351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-0.44870816845090644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6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5.9453137829296452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27.39803757218229</v>
      </c>
      <c r="AR22" s="21">
        <v>44.870816845090644</v>
      </c>
      <c r="AS22">
        <v>24.784853700516351</v>
      </c>
      <c r="AT22">
        <v>-27.39803757218229</v>
      </c>
      <c r="AU22">
        <v>-44.870816845090644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2</v>
      </c>
      <c r="E23" s="4">
        <v>6</v>
      </c>
      <c r="F23" s="4">
        <v>38</v>
      </c>
      <c r="G23" s="4">
        <v>27.965221405029297</v>
      </c>
      <c r="H23" s="4">
        <v>20.84</v>
      </c>
      <c r="I23" s="34">
        <v>10377.51006983351</v>
      </c>
      <c r="J23" s="35">
        <v>15.672861572151698</v>
      </c>
      <c r="K23" s="35">
        <v>13.868051140513707</v>
      </c>
      <c r="L23" s="35">
        <v>6.582468874744281</v>
      </c>
      <c r="M23" s="35">
        <v>6.8715390404107657</v>
      </c>
      <c r="N23" s="4">
        <v>1.4830000000000001</v>
      </c>
      <c r="O23" s="4">
        <v>80.853658536585357</v>
      </c>
      <c r="P23" s="35">
        <v>2.275968375338703</v>
      </c>
      <c r="Q23" s="36">
        <f t="shared" si="7"/>
        <v>78.947368421312632</v>
      </c>
      <c r="R23" s="36" t="str">
        <f t="shared" si="8"/>
        <v xml:space="preserve"> </v>
      </c>
      <c r="S23" s="37">
        <f t="shared" si="9"/>
        <v>0.34190121931130979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6</v>
      </c>
      <c r="AF23" s="1" t="str">
        <f t="shared" si="4"/>
        <v xml:space="preserve"> </v>
      </c>
      <c r="AG23" s="38">
        <f t="shared" si="18"/>
        <v>2.275968375598703</v>
      </c>
      <c r="AH23" s="38" t="str">
        <f t="shared" si="19"/>
        <v xml:space="preserve"> </v>
      </c>
      <c r="AI23" s="1">
        <f t="shared" si="20"/>
        <v>28</v>
      </c>
      <c r="AJ23" s="1" t="str">
        <f t="shared" si="21"/>
        <v xml:space="preserve"> </v>
      </c>
      <c r="AK23" s="25">
        <f t="shared" si="22"/>
        <v>80.853658536845359</v>
      </c>
      <c r="AL23" s="25" t="str">
        <f t="shared" si="23"/>
        <v xml:space="preserve"> </v>
      </c>
      <c r="AM23" s="1">
        <f t="shared" si="5"/>
        <v>1</v>
      </c>
      <c r="AN23" s="1" t="str">
        <f t="shared" si="6"/>
        <v xml:space="preserve"> </v>
      </c>
      <c r="AO23" t="s">
        <v>722</v>
      </c>
      <c r="AP23" t="s">
        <v>1295</v>
      </c>
      <c r="AQ23" s="22">
        <v>-3.0123650599061413</v>
      </c>
      <c r="AR23" s="21">
        <v>28.917843709503533</v>
      </c>
      <c r="AS23">
        <v>34.190121905130979</v>
      </c>
      <c r="AT23">
        <v>3.0123650599061413</v>
      </c>
      <c r="AU23">
        <v>-28.917843709503533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9</v>
      </c>
      <c r="D24" s="4">
        <v>6</v>
      </c>
      <c r="E24" s="4">
        <v>12</v>
      </c>
      <c r="F24" s="4">
        <v>27</v>
      </c>
      <c r="G24" s="4">
        <v>28</v>
      </c>
      <c r="H24" s="4">
        <v>26.545000000000002</v>
      </c>
      <c r="I24" s="34">
        <v>25264.609817943074</v>
      </c>
      <c r="J24" s="35">
        <v>7.2192004351373402</v>
      </c>
      <c r="K24" s="35">
        <v>6.7493007882023903</v>
      </c>
      <c r="L24" s="35" t="s">
        <v>1238</v>
      </c>
      <c r="M24" s="35" t="s">
        <v>1238</v>
      </c>
      <c r="N24" s="4">
        <v>3.677</v>
      </c>
      <c r="O24" s="4">
        <v>-34.021173515162396</v>
      </c>
      <c r="P24" s="35">
        <v>8.2162365793934828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-0.52550661712830771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3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8.216236579663482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52.550661712830774</v>
      </c>
      <c r="AR24" s="21" t="e">
        <v>#VALUE!</v>
      </c>
      <c r="AS24">
        <v>5.4812582407232968</v>
      </c>
      <c r="AT24">
        <v>-52.550661712830774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10</v>
      </c>
      <c r="D25" s="4">
        <v>0</v>
      </c>
      <c r="E25" s="4">
        <v>8</v>
      </c>
      <c r="F25" s="4">
        <v>18</v>
      </c>
      <c r="G25" s="4">
        <v>113.5</v>
      </c>
      <c r="H25" s="4">
        <v>90.5</v>
      </c>
      <c r="I25" s="34">
        <v>21530.408920855309</v>
      </c>
      <c r="J25" s="35">
        <v>14.046251746081017</v>
      </c>
      <c r="K25" s="35">
        <v>12.539836497159484</v>
      </c>
      <c r="L25" s="35">
        <v>9.816065687203869</v>
      </c>
      <c r="M25" s="35">
        <v>8.9157429535690707</v>
      </c>
      <c r="N25" s="4">
        <v>6.4430000000000005</v>
      </c>
      <c r="O25" s="4">
        <v>29.403494677646119</v>
      </c>
      <c r="P25" s="35">
        <v>2.9116022099447512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0.25414364668883982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5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2.9116022102247512</v>
      </c>
      <c r="AH25" s="38" t="str">
        <f t="shared" si="19"/>
        <v xml:space="preserve"> </v>
      </c>
      <c r="AI25" s="1">
        <f t="shared" si="20"/>
        <v>22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7.6787856557330443</v>
      </c>
      <c r="AR25" s="21">
        <v>-6.000822580830123</v>
      </c>
      <c r="AS25">
        <v>25.414364640883981</v>
      </c>
      <c r="AT25">
        <v>-7.6787856557330443</v>
      </c>
      <c r="AU25">
        <v>6.000822580830123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24</v>
      </c>
      <c r="D26" s="4">
        <v>2</v>
      </c>
      <c r="E26" s="4">
        <v>5</v>
      </c>
      <c r="F26" s="4">
        <v>31</v>
      </c>
      <c r="G26" s="4">
        <v>562.5</v>
      </c>
      <c r="H26" s="4">
        <v>475.85</v>
      </c>
      <c r="I26" s="34">
        <v>67018.399081226176</v>
      </c>
      <c r="J26" s="35">
        <v>19.114279975898775</v>
      </c>
      <c r="K26" s="35">
        <v>16.826379066478076</v>
      </c>
      <c r="L26" s="35">
        <v>12.156642224988897</v>
      </c>
      <c r="M26" s="35">
        <v>11.179516190388071</v>
      </c>
      <c r="N26" s="4">
        <v>24.895</v>
      </c>
      <c r="O26" s="4">
        <v>11.337209302325583</v>
      </c>
      <c r="P26" s="35">
        <v>2.7100977198697072</v>
      </c>
      <c r="Q26" s="36">
        <f t="shared" si="7"/>
        <v>77.419354838999681</v>
      </c>
      <c r="R26" s="36" t="str">
        <f t="shared" si="8"/>
        <v xml:space="preserve"> </v>
      </c>
      <c r="S26" s="37">
        <f t="shared" si="9"/>
        <v>0.18209519835661767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10</v>
      </c>
      <c r="AD26" s="1" t="str">
        <f t="shared" si="17"/>
        <v xml:space="preserve"> </v>
      </c>
      <c r="AE26" s="1">
        <f t="shared" si="3"/>
        <v>7</v>
      </c>
      <c r="AF26" s="1" t="str">
        <f t="shared" si="4"/>
        <v xml:space="preserve"> </v>
      </c>
      <c r="AG26" s="38">
        <f t="shared" si="18"/>
        <v>2.7100977201597072</v>
      </c>
      <c r="AH26" s="38" t="str">
        <f t="shared" si="19"/>
        <v xml:space="preserve"> </v>
      </c>
      <c r="AI26" s="1">
        <f t="shared" si="20"/>
        <v>24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-25.631632594341692</v>
      </c>
      <c r="AR26" s="21">
        <v>-31.276024094816425</v>
      </c>
      <c r="AS26">
        <v>18.209519806661767</v>
      </c>
      <c r="AT26">
        <v>25.631632594341692</v>
      </c>
      <c r="AU26">
        <v>31.276024094816425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2</v>
      </c>
      <c r="D27" s="4">
        <v>3</v>
      </c>
      <c r="E27" s="4">
        <v>15</v>
      </c>
      <c r="F27" s="4">
        <v>20</v>
      </c>
      <c r="G27" s="4">
        <v>62</v>
      </c>
      <c r="H27" s="4">
        <v>68.84</v>
      </c>
      <c r="I27" s="34">
        <v>20515.43074364962</v>
      </c>
      <c r="J27" s="35">
        <v>20.949482653682288</v>
      </c>
      <c r="K27" s="35">
        <v>19.947841205447698</v>
      </c>
      <c r="L27" s="35">
        <v>14.5439643306084</v>
      </c>
      <c r="M27" s="35">
        <v>13.79320180238172</v>
      </c>
      <c r="N27" s="4">
        <v>3.286</v>
      </c>
      <c r="O27" s="4">
        <v>14.53468107354478</v>
      </c>
      <c r="P27" s="35">
        <v>2.2414294015107492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2.2414294018107492</v>
      </c>
      <c r="AH27" s="38" t="str">
        <f t="shared" si="19"/>
        <v xml:space="preserve"> </v>
      </c>
      <c r="AI27" s="1">
        <f t="shared" si="20"/>
        <v>29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-37.693792866251655</v>
      </c>
      <c r="AR27" s="21">
        <v>-57.056017324787469</v>
      </c>
      <c r="AS27">
        <v>-9.9360836722835586</v>
      </c>
      <c r="AT27">
        <v>37.693792866251655</v>
      </c>
      <c r="AU27">
        <v>57.056017324787469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22</v>
      </c>
      <c r="D28" s="4">
        <v>2</v>
      </c>
      <c r="E28" s="4">
        <v>14</v>
      </c>
      <c r="F28" s="4">
        <v>38</v>
      </c>
      <c r="G28" s="4">
        <v>407.5</v>
      </c>
      <c r="H28" s="4">
        <v>374.6</v>
      </c>
      <c r="I28" s="34">
        <v>211164.84960456911</v>
      </c>
      <c r="J28" s="35">
        <v>25.720955781378745</v>
      </c>
      <c r="K28" s="35">
        <v>23.154901718382991</v>
      </c>
      <c r="L28" s="35">
        <v>14.794444479609654</v>
      </c>
      <c r="M28" s="35">
        <v>13.547647794058308</v>
      </c>
      <c r="N28" s="4">
        <v>14.564</v>
      </c>
      <c r="O28" s="4">
        <v>15.495638382236326</v>
      </c>
      <c r="P28" s="35">
        <v>2.048318206086492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2.048318206396492</v>
      </c>
      <c r="AH28" s="38" t="str">
        <f t="shared" si="19"/>
        <v xml:space="preserve"> </v>
      </c>
      <c r="AI28" s="1">
        <f t="shared" si="20"/>
        <v>33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-69.055055737172253</v>
      </c>
      <c r="AR28" s="21">
        <v>-59.76087919922599</v>
      </c>
      <c r="AS28">
        <v>8.7827015483181938</v>
      </c>
      <c r="AT28">
        <v>69.055055737172253</v>
      </c>
      <c r="AU28">
        <v>59.76087919922599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11</v>
      </c>
      <c r="D29" s="4">
        <v>2</v>
      </c>
      <c r="E29" s="4">
        <v>6</v>
      </c>
      <c r="F29" s="4">
        <v>19</v>
      </c>
      <c r="G29" s="4">
        <v>119.5</v>
      </c>
      <c r="H29" s="4">
        <v>103.6</v>
      </c>
      <c r="I29" s="34">
        <v>20785.775369393345</v>
      </c>
      <c r="J29" s="35">
        <v>9.7450851283980811</v>
      </c>
      <c r="K29" s="35">
        <v>8.9650398061613004</v>
      </c>
      <c r="L29" s="35">
        <v>5.5068981980820375</v>
      </c>
      <c r="M29" s="35">
        <v>5.1655777706273023</v>
      </c>
      <c r="N29" s="4">
        <v>10.631</v>
      </c>
      <c r="O29" s="4">
        <v>14.311827956989239</v>
      </c>
      <c r="P29" s="35">
        <v>4.1776061776061777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0.15347490379490344</v>
      </c>
      <c r="T29" s="37" t="str">
        <f t="shared" si="10"/>
        <v/>
      </c>
      <c r="U29" s="37" t="str">
        <f t="shared" si="11"/>
        <v/>
      </c>
      <c r="V29" s="37">
        <f t="shared" si="12"/>
        <v>-0.35948884499170197</v>
      </c>
      <c r="W29" s="37" t="str">
        <f t="shared" si="13"/>
        <v/>
      </c>
      <c r="X29" s="37">
        <f t="shared" si="14"/>
        <v>-0.40532616888807138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14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4.1776061779261777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35.948884499170198</v>
      </c>
      <c r="AR29" s="21">
        <v>40.532616888807141</v>
      </c>
      <c r="AS29">
        <v>15.347490347490345</v>
      </c>
      <c r="AT29">
        <v>-35.948884499170198</v>
      </c>
      <c r="AU29">
        <v>-40.532616888807141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18</v>
      </c>
      <c r="D30" s="4">
        <v>2</v>
      </c>
      <c r="E30" s="4">
        <v>7</v>
      </c>
      <c r="F30" s="4">
        <v>27</v>
      </c>
      <c r="G30" s="4">
        <v>17.860000610351563</v>
      </c>
      <c r="H30" s="4">
        <v>13.536</v>
      </c>
      <c r="I30" s="34">
        <v>15427.374378870631</v>
      </c>
      <c r="J30" s="35">
        <v>16.077424826042993</v>
      </c>
      <c r="K30" s="35">
        <v>7.2440988059761864</v>
      </c>
      <c r="L30" s="35">
        <v>4.9223289403042063</v>
      </c>
      <c r="M30" s="35">
        <v>4.2429065365233924</v>
      </c>
      <c r="N30" s="4">
        <v>0.93900000000000006</v>
      </c>
      <c r="O30" s="4">
        <v>-83.76836646499568</v>
      </c>
      <c r="P30" s="35">
        <v>2.1196682684246815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0.31944448986542873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-0.46845209342287986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2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2.1196682687546815</v>
      </c>
      <c r="AH30" s="38" t="str">
        <f t="shared" si="19"/>
        <v xml:space="preserve"> </v>
      </c>
      <c r="AI30" s="1">
        <f t="shared" si="20"/>
        <v>32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-83.768366464665675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>
        <v>-5.671421123651621</v>
      </c>
      <c r="AR30" s="21">
        <v>46.845209342287987</v>
      </c>
      <c r="AS30">
        <v>31.944448953542871</v>
      </c>
      <c r="AT30">
        <v>5.671421123651621</v>
      </c>
      <c r="AU30">
        <v>-46.845209342287987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6</v>
      </c>
      <c r="E31" s="4">
        <v>19</v>
      </c>
      <c r="F31" s="4">
        <v>32</v>
      </c>
      <c r="G31" s="4">
        <v>250</v>
      </c>
      <c r="H31" s="4">
        <v>237.8</v>
      </c>
      <c r="I31" s="34">
        <v>149006.58385237961</v>
      </c>
      <c r="J31" s="35">
        <v>30.593078605429049</v>
      </c>
      <c r="K31" s="35">
        <v>28.458592628051701</v>
      </c>
      <c r="L31" s="35">
        <v>19.767406213258198</v>
      </c>
      <c r="M31" s="35">
        <v>18.470653168803725</v>
      </c>
      <c r="N31" s="4">
        <v>7.7730000000000006</v>
      </c>
      <c r="O31" s="4">
        <v>9.7881355932203462</v>
      </c>
      <c r="P31" s="35">
        <v>1.9259882253994953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-101.07785467897821</v>
      </c>
      <c r="AR31" s="21">
        <v>-113.46243858435815</v>
      </c>
      <c r="AS31">
        <v>5.1303616484440706</v>
      </c>
      <c r="AT31">
        <v>101.07785467897821</v>
      </c>
      <c r="AU31">
        <v>113.46243858435815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20</v>
      </c>
      <c r="D32" s="4">
        <v>0</v>
      </c>
      <c r="E32" s="4">
        <v>11</v>
      </c>
      <c r="F32" s="4">
        <v>31</v>
      </c>
      <c r="G32" s="4">
        <v>16.399999618530273</v>
      </c>
      <c r="H32" s="4">
        <v>14.875</v>
      </c>
      <c r="I32" s="34">
        <v>44130.574981942809</v>
      </c>
      <c r="J32" s="35">
        <v>14.371980676328503</v>
      </c>
      <c r="K32" s="35">
        <v>13.449367088607595</v>
      </c>
      <c r="L32" s="35">
        <v>6.0352080122969847</v>
      </c>
      <c r="M32" s="35">
        <v>5.9278365522474896</v>
      </c>
      <c r="N32" s="4">
        <v>1.0349999999999999</v>
      </c>
      <c r="O32" s="4">
        <v>49.135446685878939</v>
      </c>
      <c r="P32" s="35">
        <v>5.0487394957983192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-0.34827553712904324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5.0487394961483192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5.5378806704655563</v>
      </c>
      <c r="AR32" s="21">
        <v>34.827553712904326</v>
      </c>
      <c r="AS32">
        <v>10.252098275833777</v>
      </c>
      <c r="AT32">
        <v>-5.5378806704655563</v>
      </c>
      <c r="AU32">
        <v>-34.827553712904326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7</v>
      </c>
      <c r="D33" s="4">
        <v>4</v>
      </c>
      <c r="E33" s="4">
        <v>12</v>
      </c>
      <c r="F33" s="4">
        <v>23</v>
      </c>
      <c r="G33" s="4">
        <v>44</v>
      </c>
      <c r="H33" s="4">
        <v>37.89</v>
      </c>
      <c r="I33" s="34">
        <v>10160.466791547296</v>
      </c>
      <c r="J33" s="35">
        <v>7.7786902073496194</v>
      </c>
      <c r="K33" s="35">
        <v>7.4440078585461693</v>
      </c>
      <c r="L33" s="35">
        <v>5.1419269749402989</v>
      </c>
      <c r="M33" s="35">
        <v>4.8304958000279852</v>
      </c>
      <c r="N33" s="4">
        <v>4.8710000000000004</v>
      </c>
      <c r="O33" s="4">
        <v>5.6616052060737543</v>
      </c>
      <c r="P33" s="35">
        <v>6.2575877540248088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0.16125626850462924</v>
      </c>
      <c r="T33" s="37" t="str">
        <f t="shared" si="10"/>
        <v/>
      </c>
      <c r="U33" s="37" t="str">
        <f t="shared" si="11"/>
        <v/>
      </c>
      <c r="V33" s="37">
        <f t="shared" si="12"/>
        <v>-0.48873326569079956</v>
      </c>
      <c r="W33" s="37" t="str">
        <f t="shared" si="13"/>
        <v/>
      </c>
      <c r="X33" s="37">
        <f t="shared" si="14"/>
        <v>-0.44473834389194111</v>
      </c>
      <c r="Y33" s="1" t="str">
        <f t="shared" si="0"/>
        <v xml:space="preserve"> </v>
      </c>
      <c r="Z33" s="1">
        <f t="shared" si="15"/>
        <v>4</v>
      </c>
      <c r="AA33" s="1" t="str">
        <f t="shared" si="1"/>
        <v xml:space="preserve"> </v>
      </c>
      <c r="AB33" s="1">
        <f t="shared" si="16"/>
        <v>5</v>
      </c>
      <c r="AC33" s="1">
        <f t="shared" si="2"/>
        <v>13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6.2575877543848089</v>
      </c>
      <c r="AH33" s="38" t="str">
        <f t="shared" si="19"/>
        <v xml:space="preserve"> </v>
      </c>
      <c r="AI33" s="1">
        <f t="shared" si="20"/>
        <v>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48.873326569079957</v>
      </c>
      <c r="AR33" s="21">
        <v>44.47383438919411</v>
      </c>
      <c r="AS33">
        <v>16.125626814462922</v>
      </c>
      <c r="AT33">
        <v>-48.873326569079957</v>
      </c>
      <c r="AU33">
        <v>-44.47383438919411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11</v>
      </c>
      <c r="D34" s="4">
        <v>1</v>
      </c>
      <c r="E34" s="4">
        <v>13</v>
      </c>
      <c r="F34" s="4">
        <v>25</v>
      </c>
      <c r="G34" s="4">
        <v>171</v>
      </c>
      <c r="H34" s="4">
        <v>159.1</v>
      </c>
      <c r="I34" s="34">
        <v>47097.533485868262</v>
      </c>
      <c r="J34" s="35">
        <v>25.237944162436545</v>
      </c>
      <c r="K34" s="35">
        <v>22.686439469556536</v>
      </c>
      <c r="L34" s="35">
        <v>17.434010617722883</v>
      </c>
      <c r="M34" s="35">
        <v>15.934895241188892</v>
      </c>
      <c r="N34" s="4">
        <v>7.0129999999999999</v>
      </c>
      <c r="O34" s="4">
        <v>12.532092426187413</v>
      </c>
      <c r="P34" s="35">
        <v>2.1470773098680076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2.1470773102380076</v>
      </c>
      <c r="AH34" s="38" t="str">
        <f t="shared" si="19"/>
        <v xml:space="preserve"> </v>
      </c>
      <c r="AI34" s="1">
        <f t="shared" si="20"/>
        <v>30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-65.880385368931442</v>
      </c>
      <c r="AR34" s="21">
        <v>-88.264781965611007</v>
      </c>
      <c r="AS34">
        <v>7.4795725958516801</v>
      </c>
      <c r="AT34">
        <v>65.880385368931442</v>
      </c>
      <c r="AU34">
        <v>88.264781965611007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4</v>
      </c>
      <c r="E35" s="4">
        <v>15</v>
      </c>
      <c r="F35" s="4">
        <v>20</v>
      </c>
      <c r="G35" s="4">
        <v>610</v>
      </c>
      <c r="H35" s="4">
        <v>629.6</v>
      </c>
      <c r="I35" s="34">
        <v>74130.094910798958</v>
      </c>
      <c r="J35" s="35" t="s">
        <v>1238</v>
      </c>
      <c r="K35" s="35">
        <v>39.517951292995228</v>
      </c>
      <c r="L35" s="35">
        <v>24.538637663471459</v>
      </c>
      <c r="M35" s="35">
        <v>22.467010805365927</v>
      </c>
      <c r="N35" s="4">
        <v>14.377000000000001</v>
      </c>
      <c r="O35" s="4">
        <v>10.813935563434566</v>
      </c>
      <c r="P35" s="35">
        <v>1.0536848792884372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-164.98557163606841</v>
      </c>
      <c r="AS35">
        <v>-3.1130876747141101</v>
      </c>
      <c r="AT35" t="e">
        <v>#VALUE!</v>
      </c>
      <c r="AU35">
        <v>164.98557163606841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9</v>
      </c>
      <c r="D36" s="4">
        <v>4</v>
      </c>
      <c r="E36" s="4">
        <v>14</v>
      </c>
      <c r="F36" s="4">
        <v>27</v>
      </c>
      <c r="G36" s="4">
        <v>56.5</v>
      </c>
      <c r="H36" s="4">
        <v>49.085000000000001</v>
      </c>
      <c r="I36" s="34">
        <v>16189.169916398028</v>
      </c>
      <c r="J36" s="35">
        <v>6.0338045482483098</v>
      </c>
      <c r="K36" s="35">
        <v>4.8879705238000399</v>
      </c>
      <c r="L36" s="35">
        <v>2.345671099868615</v>
      </c>
      <c r="M36" s="35">
        <v>2.2606759007521582</v>
      </c>
      <c r="N36" s="4">
        <v>8.1349999999999998</v>
      </c>
      <c r="O36" s="4">
        <v>-35.559252217997475</v>
      </c>
      <c r="P36" s="35">
        <v>6.2014872160537839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0.15106448037370176</v>
      </c>
      <c r="T36" s="37" t="str">
        <f t="shared" si="10"/>
        <v/>
      </c>
      <c r="U36" s="37" t="str">
        <f t="shared" si="11"/>
        <v/>
      </c>
      <c r="V36" s="37">
        <f t="shared" si="12"/>
        <v>-0.60341863930662876</v>
      </c>
      <c r="W36" s="37" t="str">
        <f t="shared" si="13"/>
        <v/>
      </c>
      <c r="X36" s="37">
        <f t="shared" si="14"/>
        <v>-0.74669783800012413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15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6.201487216443784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60.341863930662875</v>
      </c>
      <c r="AR36" s="21">
        <v>74.669783800012411</v>
      </c>
      <c r="AS36">
        <v>15.106447998370175</v>
      </c>
      <c r="AT36">
        <v>-60.341863930662875</v>
      </c>
      <c r="AU36">
        <v>-74.669783800012411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9</v>
      </c>
      <c r="D37" s="4">
        <v>3</v>
      </c>
      <c r="E37" s="4">
        <v>13</v>
      </c>
      <c r="F37" s="4">
        <v>25</v>
      </c>
      <c r="G37" s="4">
        <v>143.5</v>
      </c>
      <c r="H37" s="4">
        <v>138</v>
      </c>
      <c r="I37" s="34">
        <v>71175.041623926343</v>
      </c>
      <c r="J37" s="35">
        <v>22.523257711767588</v>
      </c>
      <c r="K37" s="35">
        <v>19.41201294134196</v>
      </c>
      <c r="L37" s="35">
        <v>14.552168593793384</v>
      </c>
      <c r="M37" s="35">
        <v>13.059241049300338</v>
      </c>
      <c r="N37" s="4">
        <v>6.1269999999999998</v>
      </c>
      <c r="O37" s="4">
        <v>29.836829836829825</v>
      </c>
      <c r="P37" s="35">
        <v>1.9173913043478259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-48.037678700968492</v>
      </c>
      <c r="AR37" s="21">
        <v>-57.144612763529466</v>
      </c>
      <c r="AS37">
        <v>3.9855072463768071</v>
      </c>
      <c r="AT37">
        <v>48.037678700968492</v>
      </c>
      <c r="AU37">
        <v>57.144612763529466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19</v>
      </c>
      <c r="D38" s="4">
        <v>1</v>
      </c>
      <c r="E38" s="4">
        <v>9</v>
      </c>
      <c r="F38" s="4">
        <v>29</v>
      </c>
      <c r="G38" s="4">
        <v>91</v>
      </c>
      <c r="H38" s="4">
        <v>82.8</v>
      </c>
      <c r="I38" s="34">
        <v>115700.03280655284</v>
      </c>
      <c r="J38" s="35">
        <v>14.163530619226821</v>
      </c>
      <c r="K38" s="35">
        <v>13.191014815994901</v>
      </c>
      <c r="L38" s="35">
        <v>11.109992196573035</v>
      </c>
      <c r="M38" s="35">
        <v>10.478351166211681</v>
      </c>
      <c r="N38" s="4">
        <v>5.8460000000000001</v>
      </c>
      <c r="O38" s="4">
        <v>6.8738574040219449</v>
      </c>
      <c r="P38" s="35">
        <v>3.9504830917874392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3.9504830921974392</v>
      </c>
      <c r="AH38" s="38" t="str">
        <f t="shared" si="19"/>
        <v xml:space="preserve"> </v>
      </c>
      <c r="AI38" s="1">
        <f t="shared" si="29"/>
        <v>15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6.9079516865377606</v>
      </c>
      <c r="AR38" s="21">
        <v>-19.973556537884907</v>
      </c>
      <c r="AS38">
        <v>9.9033816425120769</v>
      </c>
      <c r="AT38">
        <v>-6.9079516865377606</v>
      </c>
      <c r="AU38">
        <v>19.973556537884907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16</v>
      </c>
      <c r="D39" s="4">
        <v>2</v>
      </c>
      <c r="E39" s="4">
        <v>7</v>
      </c>
      <c r="F39" s="4">
        <v>25</v>
      </c>
      <c r="G39" s="4">
        <v>41.75</v>
      </c>
      <c r="H39" s="4">
        <v>38.17</v>
      </c>
      <c r="I39" s="34">
        <v>23268.697667305601</v>
      </c>
      <c r="J39" s="35">
        <v>11.183709346615879</v>
      </c>
      <c r="K39" s="35">
        <v>10.341370902194527</v>
      </c>
      <c r="L39" s="35">
        <v>6.7794387587667648</v>
      </c>
      <c r="M39" s="35">
        <v>6.6778375188835728</v>
      </c>
      <c r="N39" s="4">
        <v>3.4130000000000003</v>
      </c>
      <c r="O39" s="4">
        <v>7.3270440251572353</v>
      </c>
      <c r="P39" s="35">
        <v>3.7568771286350535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3.7568771290550536</v>
      </c>
      <c r="AH39" s="38" t="str">
        <f t="shared" si="19"/>
        <v xml:space="preserve"> </v>
      </c>
      <c r="AI39" s="1">
        <f t="shared" si="29"/>
        <v>16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26.493298965613519</v>
      </c>
      <c r="AR39" s="21">
        <v>26.790823537129217</v>
      </c>
      <c r="AS39">
        <v>9.3790935289494328</v>
      </c>
      <c r="AT39">
        <v>-26.493298965613519</v>
      </c>
      <c r="AU39">
        <v>-26.790823537129217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5</v>
      </c>
      <c r="F40" s="4">
        <v>23</v>
      </c>
      <c r="G40" s="4">
        <v>20</v>
      </c>
      <c r="H40" s="4">
        <v>19.225000000000001</v>
      </c>
      <c r="I40" s="34">
        <v>19537.238419739449</v>
      </c>
      <c r="J40" s="35">
        <v>20.696567643694845</v>
      </c>
      <c r="K40" s="35">
        <v>16.355182363743602</v>
      </c>
      <c r="L40" s="35">
        <v>10.04993652800607</v>
      </c>
      <c r="M40" s="35">
        <v>8.5501997145521198</v>
      </c>
      <c r="N40" s="4">
        <v>1.036</v>
      </c>
      <c r="O40" s="4">
        <v>-27.552447552447546</v>
      </c>
      <c r="P40" s="35">
        <v>1.2079297606439678</v>
      </c>
      <c r="Q40" s="36">
        <f t="shared" si="7"/>
        <v>73.913043478690881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>
        <f t="shared" si="27"/>
        <v>10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-36.031468904668948</v>
      </c>
      <c r="AR40" s="21">
        <v>-8.5263253935323959</v>
      </c>
      <c r="AS40">
        <v>4.0312093628088297</v>
      </c>
      <c r="AT40">
        <v>36.031468904668948</v>
      </c>
      <c r="AU40">
        <v>8.5263253935323959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3</v>
      </c>
      <c r="E41" s="4">
        <v>10</v>
      </c>
      <c r="F41" s="4">
        <v>23</v>
      </c>
      <c r="G41" s="4">
        <v>84.5</v>
      </c>
      <c r="H41" s="4">
        <v>83.28</v>
      </c>
      <c r="I41" s="34">
        <v>54057.128650202911</v>
      </c>
      <c r="J41" s="35">
        <v>17.03415831458376</v>
      </c>
      <c r="K41" s="35">
        <v>15.633564858269194</v>
      </c>
      <c r="L41" s="35">
        <v>11.96226387282848</v>
      </c>
      <c r="M41" s="35">
        <v>11.135616773697548</v>
      </c>
      <c r="N41" s="4">
        <v>4.8890000000000002</v>
      </c>
      <c r="O41" s="4">
        <v>5.8225108225108251</v>
      </c>
      <c r="P41" s="35">
        <v>3.1952449567723344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3.1952449572123345</v>
      </c>
      <c r="AH41" s="38" t="str">
        <f t="shared" si="19"/>
        <v xml:space="preserve"> </v>
      </c>
      <c r="AI41" s="1">
        <f t="shared" si="29"/>
        <v>19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-11.95970351119704</v>
      </c>
      <c r="AR41" s="21">
        <v>-29.176989117109422</v>
      </c>
      <c r="AS41">
        <v>1.4649375600384262</v>
      </c>
      <c r="AT41">
        <v>11.95970351119704</v>
      </c>
      <c r="AU41">
        <v>29.176989117109422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8</v>
      </c>
      <c r="E42" s="4">
        <v>10</v>
      </c>
      <c r="F42" s="4">
        <v>20</v>
      </c>
      <c r="G42" s="4">
        <v>95.5</v>
      </c>
      <c r="H42" s="4">
        <v>97.86</v>
      </c>
      <c r="I42" s="34">
        <v>16093.707960271338</v>
      </c>
      <c r="J42" s="35">
        <v>19.087185488589821</v>
      </c>
      <c r="K42" s="35">
        <v>17.562814070351759</v>
      </c>
      <c r="L42" s="35">
        <v>11.215628899276528</v>
      </c>
      <c r="M42" s="35">
        <v>10.472598884232637</v>
      </c>
      <c r="N42" s="4">
        <v>5.1269999999999998</v>
      </c>
      <c r="O42" s="4">
        <v>7.484276729559733</v>
      </c>
      <c r="P42" s="35">
        <v>2.9971387696709586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2.9971387701209586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-25.453549785090026</v>
      </c>
      <c r="AR42" s="21">
        <v>-21.114296396206544</v>
      </c>
      <c r="AS42">
        <v>-2.4116084201921129</v>
      </c>
      <c r="AT42">
        <v>25.453549785090026</v>
      </c>
      <c r="AU42">
        <v>21.114296396206544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14</v>
      </c>
      <c r="D43" s="4">
        <v>7</v>
      </c>
      <c r="E43" s="4">
        <v>5</v>
      </c>
      <c r="F43" s="4">
        <v>26</v>
      </c>
      <c r="G43" s="4">
        <v>26</v>
      </c>
      <c r="H43" s="4">
        <v>23.74</v>
      </c>
      <c r="I43" s="34">
        <v>23957.339231576811</v>
      </c>
      <c r="J43" s="35">
        <v>6.263852242744063</v>
      </c>
      <c r="K43" s="35">
        <v>5.9468937875751502</v>
      </c>
      <c r="L43" s="35">
        <v>1.9158823304345676</v>
      </c>
      <c r="M43" s="35">
        <v>1.8848565008564033</v>
      </c>
      <c r="N43" s="4">
        <v>3.79</v>
      </c>
      <c r="O43" s="4">
        <v>0.39735099337748675</v>
      </c>
      <c r="P43" s="35">
        <v>4.5240101095197982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-0.5882983902203397</v>
      </c>
      <c r="W43" s="37" t="str">
        <f t="shared" si="13"/>
        <v/>
      </c>
      <c r="X43" s="37">
        <f t="shared" si="14"/>
        <v>-0.7931094702647703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4.5240101099797982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58.829839022033973</v>
      </c>
      <c r="AR43" s="21">
        <v>79.310947026477024</v>
      </c>
      <c r="AS43">
        <v>9.5197978096040572</v>
      </c>
      <c r="AT43">
        <v>-58.829839022033973</v>
      </c>
      <c r="AU43">
        <v>-79.310947026477024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11</v>
      </c>
      <c r="D44" s="4">
        <v>4</v>
      </c>
      <c r="E44" s="4">
        <v>9</v>
      </c>
      <c r="F44" s="4">
        <v>24</v>
      </c>
      <c r="G44" s="4">
        <v>150</v>
      </c>
      <c r="H44" s="4">
        <v>140.05000000000001</v>
      </c>
      <c r="I44" s="34">
        <v>21614.430416408904</v>
      </c>
      <c r="J44" s="35">
        <v>11.598343685300208</v>
      </c>
      <c r="K44" s="35">
        <v>11.527697752901473</v>
      </c>
      <c r="L44" s="35">
        <v>21.046167594912468</v>
      </c>
      <c r="M44" s="35">
        <v>20.888647378899119</v>
      </c>
      <c r="N44" s="4">
        <v>12.075000000000001</v>
      </c>
      <c r="O44" s="4">
        <v>-8.1749049429657745</v>
      </c>
      <c r="P44" s="35">
        <v>7.7900749732238479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7.7900749736938479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23.768049101937294</v>
      </c>
      <c r="AR44" s="21">
        <v>-127.27140876236467</v>
      </c>
      <c r="AS44">
        <v>7.1046054980363982</v>
      </c>
      <c r="AT44">
        <v>-23.768049101937294</v>
      </c>
      <c r="AU44">
        <v>127.27140876236467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13</v>
      </c>
      <c r="D45" s="4">
        <v>0</v>
      </c>
      <c r="E45" s="4">
        <v>7</v>
      </c>
      <c r="F45" s="4">
        <v>20</v>
      </c>
      <c r="G45" s="4">
        <v>24.899999618530273</v>
      </c>
      <c r="H45" s="4">
        <v>22.93</v>
      </c>
      <c r="I45" s="34">
        <v>14470.32874080383</v>
      </c>
      <c r="J45" s="35">
        <v>18.055118110236219</v>
      </c>
      <c r="K45" s="35">
        <v>16.449067431850786</v>
      </c>
      <c r="L45" s="35">
        <v>6.7397080287852296</v>
      </c>
      <c r="M45" s="35">
        <v>6.5767945627100559</v>
      </c>
      <c r="N45" s="4">
        <v>1.27</v>
      </c>
      <c r="O45" s="4">
        <v>67.10526315789474</v>
      </c>
      <c r="P45" s="35">
        <v>4.6009594417793283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4.6009594422593283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>
        <f t="shared" si="22"/>
        <v>67.10526315837474</v>
      </c>
      <c r="AL45" s="25" t="str">
        <f t="shared" si="23"/>
        <v xml:space="preserve"> </v>
      </c>
      <c r="AM45" s="1">
        <f t="shared" si="31"/>
        <v>3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-18.670123474843759</v>
      </c>
      <c r="AR45" s="21">
        <v>27.219864070677158</v>
      </c>
      <c r="AS45">
        <v>8.5913633603587947</v>
      </c>
      <c r="AT45">
        <v>18.670123474843759</v>
      </c>
      <c r="AU45">
        <v>-27.219864070677158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17</v>
      </c>
      <c r="D46" s="4">
        <v>3</v>
      </c>
      <c r="E46" s="4">
        <v>8</v>
      </c>
      <c r="F46" s="4">
        <v>28</v>
      </c>
      <c r="G46" s="4">
        <v>28</v>
      </c>
      <c r="H46" s="4">
        <v>24.92</v>
      </c>
      <c r="I46" s="34">
        <v>33926.669018257671</v>
      </c>
      <c r="J46" s="35">
        <v>22.862385321100916</v>
      </c>
      <c r="K46" s="35">
        <v>19.699604743083004</v>
      </c>
      <c r="L46" s="35">
        <v>16.378572805265016</v>
      </c>
      <c r="M46" s="35">
        <v>14.711531056031752</v>
      </c>
      <c r="N46" s="4">
        <v>1.0900000000000001</v>
      </c>
      <c r="O46" s="4">
        <v>19.780219780219785</v>
      </c>
      <c r="P46" s="35">
        <v>2.3194221508828248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2.3194221513728248</v>
      </c>
      <c r="AH46" s="38" t="str">
        <f t="shared" si="19"/>
        <v xml:space="preserve"> </v>
      </c>
      <c r="AI46" s="1">
        <f t="shared" si="29"/>
        <v>27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-50.266648626703756</v>
      </c>
      <c r="AR46" s="21">
        <v>-76.867417698857167</v>
      </c>
      <c r="AS46">
        <v>12.359550561797739</v>
      </c>
      <c r="AT46">
        <v>50.266648626703756</v>
      </c>
      <c r="AU46">
        <v>76.867417698857167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43760.33259421296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13.07961453968545</v>
      </c>
      <c r="K6" s="32">
        <v>12.183719598565538</v>
      </c>
      <c r="L6" s="32">
        <v>7.8217608247542501</v>
      </c>
      <c r="M6" s="32">
        <v>7.4735064184351394</v>
      </c>
      <c r="N6" s="32"/>
      <c r="O6" s="32"/>
      <c r="P6" s="32">
        <v>4.7916508281888532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17</v>
      </c>
      <c r="D7" s="4">
        <v>4</v>
      </c>
      <c r="E7" s="4">
        <v>10</v>
      </c>
      <c r="F7" s="4">
        <v>31</v>
      </c>
      <c r="G7" s="4">
        <v>2200</v>
      </c>
      <c r="H7" s="4">
        <v>1939.8</v>
      </c>
      <c r="I7" s="34">
        <v>31828.335100283592</v>
      </c>
      <c r="J7" s="35">
        <v>8.3628510310137987</v>
      </c>
      <c r="K7" s="35">
        <v>9.1799287110399383</v>
      </c>
      <c r="L7" s="35">
        <v>4.1050568025216272</v>
      </c>
      <c r="M7" s="35">
        <v>4.381883479522922</v>
      </c>
      <c r="N7" s="4">
        <v>3.0110000000000001</v>
      </c>
      <c r="O7" s="4">
        <v>18.078431372549012</v>
      </c>
      <c r="P7" s="35">
        <v>4.3525667285929028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-0.36061945819277053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-0.47517484943671839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13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4.3525667286929028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45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36.061945819277049</v>
      </c>
      <c r="AR7" s="21">
        <v>47.517484943671839</v>
      </c>
      <c r="AS7">
        <v>13.413753995257238</v>
      </c>
      <c r="AT7">
        <v>-36.061945819277049</v>
      </c>
      <c r="AU7">
        <v>-47.517484943671839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17</v>
      </c>
      <c r="D8" s="4">
        <v>1</v>
      </c>
      <c r="E8" s="4">
        <v>6</v>
      </c>
      <c r="F8" s="4">
        <v>24</v>
      </c>
      <c r="G8" s="4">
        <v>2675</v>
      </c>
      <c r="H8" s="4">
        <v>2222</v>
      </c>
      <c r="I8" s="34">
        <v>22834.878142904356</v>
      </c>
      <c r="J8" s="35">
        <v>16.350257542310523</v>
      </c>
      <c r="K8" s="35">
        <v>15.125936010891762</v>
      </c>
      <c r="L8" s="35">
        <v>8.6839569031455799</v>
      </c>
      <c r="M8" s="35">
        <v>8.1834114001721776</v>
      </c>
      <c r="N8" s="4">
        <v>1.359</v>
      </c>
      <c r="O8" s="4">
        <v>0.74128984432913336</v>
      </c>
      <c r="P8" s="35">
        <v>2.2862286228622861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70.833333333443335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0.20387038714870398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18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15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2.2862286229722861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78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-25.005652824870861</v>
      </c>
      <c r="AR8" s="21">
        <v>-11.023043247022567</v>
      </c>
      <c r="AS8">
        <v>20.387038703870395</v>
      </c>
      <c r="AT8">
        <v>25.005652824870861</v>
      </c>
      <c r="AU8">
        <v>11.023043247022567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2050</v>
      </c>
      <c r="H9" s="4">
        <v>2041</v>
      </c>
      <c r="I9" s="34">
        <v>7780.9907074141784</v>
      </c>
      <c r="J9" s="35">
        <v>16.27591706539075</v>
      </c>
      <c r="K9" s="35">
        <v>15.736314572089437</v>
      </c>
      <c r="L9" s="35" t="s">
        <v>1238</v>
      </c>
      <c r="M9" s="35" t="s">
        <v>1238</v>
      </c>
      <c r="N9" s="4">
        <v>1.254</v>
      </c>
      <c r="O9" s="4">
        <v>-8.3333333333333393</v>
      </c>
      <c r="P9" s="35">
        <v>6.0362567368936793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6.0362567370136793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-24.437283805323574</v>
      </c>
      <c r="AR9" s="21" t="e">
        <v>#VALUE!</v>
      </c>
      <c r="AS9">
        <v>0.4409603135717699</v>
      </c>
      <c r="AT9">
        <v>24.437283805323574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6</v>
      </c>
      <c r="F10" s="4">
        <v>19</v>
      </c>
      <c r="G10" s="4">
        <v>2512.5</v>
      </c>
      <c r="H10" s="4">
        <v>2192</v>
      </c>
      <c r="I10" s="34">
        <v>13038.094065487565</v>
      </c>
      <c r="J10" s="35">
        <v>12.619458837075417</v>
      </c>
      <c r="K10" s="35">
        <v>10.671859785783838</v>
      </c>
      <c r="L10" s="35">
        <v>7.2501342256917995</v>
      </c>
      <c r="M10" s="35">
        <v>6.1213740467234823</v>
      </c>
      <c r="N10" s="4">
        <v>2.0539999999999998</v>
      </c>
      <c r="O10" s="4">
        <v>17.910447761194021</v>
      </c>
      <c r="P10" s="35">
        <v>2.1304744525547443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>
        <f t="shared" si="18"/>
        <v>2.1304744526847443</v>
      </c>
      <c r="AH10" s="38" t="str">
        <f t="shared" si="19"/>
        <v xml:space="preserve"> </v>
      </c>
      <c r="AI10" s="1">
        <f t="shared" si="20"/>
        <v>84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3.5181136356415843</v>
      </c>
      <c r="AR10" s="21">
        <v>7.308157483585676</v>
      </c>
      <c r="AS10">
        <v>14.621350364963504</v>
      </c>
      <c r="AT10">
        <v>-3.5181136356415843</v>
      </c>
      <c r="AU10">
        <v>-7.308157483585676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6</v>
      </c>
      <c r="E11" s="4">
        <v>10</v>
      </c>
      <c r="F11" s="4">
        <v>24</v>
      </c>
      <c r="G11" s="4">
        <v>910</v>
      </c>
      <c r="H11" s="4">
        <v>875</v>
      </c>
      <c r="I11" s="34">
        <v>11197.730329073042</v>
      </c>
      <c r="J11" s="35">
        <v>19.449272765714387</v>
      </c>
      <c r="K11" s="35">
        <v>20.956411983721772</v>
      </c>
      <c r="L11" s="35">
        <v>5.7218320108119105</v>
      </c>
      <c r="M11" s="35">
        <v>6.0014873879517179</v>
      </c>
      <c r="N11" s="4">
        <v>0.58399999999999996</v>
      </c>
      <c r="O11" s="4">
        <v>13.398058252427175</v>
      </c>
      <c r="P11" s="35">
        <v>2.1746067864554264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2.1746067865954264</v>
      </c>
      <c r="AH11" s="38" t="str">
        <f t="shared" si="19"/>
        <v xml:space="preserve"> </v>
      </c>
      <c r="AI11" s="1">
        <f t="shared" si="20"/>
        <v>83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-48.69912799572549</v>
      </c>
      <c r="AR11" s="21">
        <v>26.847264458617815</v>
      </c>
      <c r="AS11">
        <v>4.0000000000000036</v>
      </c>
      <c r="AT11">
        <v>48.69912799572549</v>
      </c>
      <c r="AU11">
        <v>-26.847264458617815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5</v>
      </c>
      <c r="D12" s="4">
        <v>4</v>
      </c>
      <c r="E12" s="4">
        <v>13</v>
      </c>
      <c r="F12" s="4">
        <v>22</v>
      </c>
      <c r="G12" s="4">
        <v>570</v>
      </c>
      <c r="H12" s="4">
        <v>551</v>
      </c>
      <c r="I12" s="34">
        <v>6612.4084514086435</v>
      </c>
      <c r="J12" s="35">
        <v>27.828282828282827</v>
      </c>
      <c r="K12" s="35">
        <v>24.598214285714285</v>
      </c>
      <c r="L12" s="35">
        <v>21.571366533864545</v>
      </c>
      <c r="M12" s="35">
        <v>19.901613253007618</v>
      </c>
      <c r="N12" s="4">
        <v>0.224</v>
      </c>
      <c r="O12" s="4">
        <v>10.891089108910887</v>
      </c>
      <c r="P12" s="35">
        <v>1.3248638838475499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-112.76072581380573</v>
      </c>
      <c r="AR12" s="21">
        <v>-175.78657820366544</v>
      </c>
      <c r="AS12">
        <v>3.4482758620689724</v>
      </c>
      <c r="AT12">
        <v>112.76072581380573</v>
      </c>
      <c r="AU12">
        <v>175.78657820366544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16</v>
      </c>
      <c r="D13" s="4">
        <v>0</v>
      </c>
      <c r="E13" s="4">
        <v>7</v>
      </c>
      <c r="F13" s="4">
        <v>23</v>
      </c>
      <c r="G13" s="4">
        <v>490</v>
      </c>
      <c r="H13" s="4">
        <v>417.2</v>
      </c>
      <c r="I13" s="34">
        <v>21212.931266923919</v>
      </c>
      <c r="J13" s="35">
        <v>6.9765886287625412</v>
      </c>
      <c r="K13" s="35">
        <v>6.9302325581395348</v>
      </c>
      <c r="L13" s="35" t="s">
        <v>1238</v>
      </c>
      <c r="M13" s="35" t="s">
        <v>1238</v>
      </c>
      <c r="N13" s="4">
        <v>0.59799999999999998</v>
      </c>
      <c r="O13" s="4">
        <v>2.3972602739726052</v>
      </c>
      <c r="P13" s="35">
        <v>7.790028763183126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0.174496644455302</v>
      </c>
      <c r="T13" s="37" t="str">
        <f t="shared" si="10"/>
        <v/>
      </c>
      <c r="U13" s="37" t="str">
        <f t="shared" si="11"/>
        <v/>
      </c>
      <c r="V13" s="37">
        <f t="shared" si="12"/>
        <v>-0.46660594564200963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21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7.790028763343126</v>
      </c>
      <c r="AH13" s="38" t="str">
        <f t="shared" si="19"/>
        <v xml:space="preserve"> </v>
      </c>
      <c r="AI13" s="1">
        <f t="shared" si="20"/>
        <v>8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46.660594564200963</v>
      </c>
      <c r="AR13" s="21" t="e">
        <v>#VALUE!</v>
      </c>
      <c r="AS13">
        <v>17.449664429530198</v>
      </c>
      <c r="AT13">
        <v>-46.660594564200963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3925</v>
      </c>
      <c r="H14" s="4">
        <v>3940</v>
      </c>
      <c r="I14" s="34">
        <v>8259.7967090993807</v>
      </c>
      <c r="J14" s="35" t="s">
        <v>1238</v>
      </c>
      <c r="K14" s="35">
        <v>38.551859099804304</v>
      </c>
      <c r="L14" s="35">
        <v>33.486514500537055</v>
      </c>
      <c r="M14" s="35">
        <v>28.542212354947242</v>
      </c>
      <c r="N14" s="4">
        <v>1.022</v>
      </c>
      <c r="O14" s="4">
        <v>12.431243124312431</v>
      </c>
      <c r="P14" s="35">
        <v>1.2005076142131981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>
        <f t="shared" si="13"/>
        <v>3.2811989845763607</v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>
        <f t="shared" si="1"/>
        <v>2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>
        <v>-328.11989845763605</v>
      </c>
      <c r="AS14">
        <v>-0.38071065989847552</v>
      </c>
      <c r="AT14" t="e">
        <v>#VALUE!</v>
      </c>
      <c r="AU14">
        <v>328.11989845763605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19</v>
      </c>
      <c r="D15" s="4">
        <v>5</v>
      </c>
      <c r="E15" s="4">
        <v>8</v>
      </c>
      <c r="F15" s="4">
        <v>32</v>
      </c>
      <c r="G15" s="4">
        <v>7700</v>
      </c>
      <c r="H15" s="4">
        <v>6729</v>
      </c>
      <c r="I15" s="34">
        <v>114592.86571512969</v>
      </c>
      <c r="J15" s="35">
        <v>24.426496440155759</v>
      </c>
      <c r="K15" s="35">
        <v>20.615801574226339</v>
      </c>
      <c r="L15" s="35">
        <v>18.369942256356033</v>
      </c>
      <c r="M15" s="35">
        <v>15.572110880094222</v>
      </c>
      <c r="N15" s="4">
        <v>3.5760000000000001</v>
      </c>
      <c r="O15" s="4">
        <v>3.3526011560693671</v>
      </c>
      <c r="P15" s="35">
        <v>3.2078159424113846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3.2078159425913846</v>
      </c>
      <c r="AH15" s="38" t="str">
        <f t="shared" si="19"/>
        <v xml:space="preserve"> </v>
      </c>
      <c r="AI15" s="1">
        <f t="shared" si="20"/>
        <v>58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-86.752418169833859</v>
      </c>
      <c r="AR15" s="21">
        <v>-134.85686494298034</v>
      </c>
      <c r="AS15">
        <v>14.430078763560704</v>
      </c>
      <c r="AT15">
        <v>86.752418169833859</v>
      </c>
      <c r="AU15">
        <v>134.85686494298034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0</v>
      </c>
      <c r="E16" s="4">
        <v>10</v>
      </c>
      <c r="F16" s="4">
        <v>23</v>
      </c>
      <c r="G16" s="4">
        <v>612.5</v>
      </c>
      <c r="H16" s="4">
        <v>535</v>
      </c>
      <c r="I16" s="34">
        <v>22254.855009866187</v>
      </c>
      <c r="J16" s="35">
        <v>11.681222707423579</v>
      </c>
      <c r="K16" s="35">
        <v>11.053719008264462</v>
      </c>
      <c r="L16" s="35">
        <v>8.5540516693358484</v>
      </c>
      <c r="M16" s="35">
        <v>8.0538214765174132</v>
      </c>
      <c r="N16" s="4">
        <v>0.45800000000000002</v>
      </c>
      <c r="O16" s="4">
        <v>6.7599067599067659</v>
      </c>
      <c r="P16" s="35">
        <v>4.5046728971962615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4.5046728973862615</v>
      </c>
      <c r="AH16" s="38" t="str">
        <f t="shared" si="19"/>
        <v xml:space="preserve"> </v>
      </c>
      <c r="AI16" s="1">
        <f t="shared" si="20"/>
        <v>44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10.691384123124937</v>
      </c>
      <c r="AR16" s="21">
        <v>-9.3622249642823405</v>
      </c>
      <c r="AS16">
        <v>14.485981308411212</v>
      </c>
      <c r="AT16">
        <v>-10.691384123124937</v>
      </c>
      <c r="AU16">
        <v>9.3622249642823405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8</v>
      </c>
      <c r="F17" s="4">
        <v>25</v>
      </c>
      <c r="G17" s="4">
        <v>190</v>
      </c>
      <c r="H17" s="4">
        <v>165.62</v>
      </c>
      <c r="I17" s="34">
        <v>37126.107803053026</v>
      </c>
      <c r="J17" s="35">
        <v>7.9624999999999995</v>
      </c>
      <c r="K17" s="35">
        <v>7.2323144104803498</v>
      </c>
      <c r="L17" s="35" t="s">
        <v>1238</v>
      </c>
      <c r="M17" s="35" t="s">
        <v>1238</v>
      </c>
      <c r="N17" s="4">
        <v>0.20800000000000002</v>
      </c>
      <c r="O17" s="4">
        <v>-6.7264573991031318</v>
      </c>
      <c r="P17" s="35">
        <v>5.7360222195387029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-0.39122823720526179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6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5.736022219738703</v>
      </c>
      <c r="AH17" s="38" t="str">
        <f t="shared" si="19"/>
        <v xml:space="preserve"> </v>
      </c>
      <c r="AI17" s="1">
        <f t="shared" si="20"/>
        <v>27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39.122823720526178</v>
      </c>
      <c r="AR17" s="21" t="e">
        <v>#VALUE!</v>
      </c>
      <c r="AS17">
        <v>14.720444390774068</v>
      </c>
      <c r="AT17">
        <v>-39.122823720526178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15</v>
      </c>
      <c r="D18" s="4">
        <v>3</v>
      </c>
      <c r="E18" s="4">
        <v>5</v>
      </c>
      <c r="F18" s="4">
        <v>23</v>
      </c>
      <c r="G18" s="4">
        <v>3575</v>
      </c>
      <c r="H18" s="4">
        <v>2648</v>
      </c>
      <c r="I18" s="34">
        <v>78846.862083318265</v>
      </c>
      <c r="J18" s="35">
        <v>8.2006813254877677</v>
      </c>
      <c r="K18" s="35">
        <v>7.6311239193083571</v>
      </c>
      <c r="L18" s="35">
        <v>9.0357596184590268</v>
      </c>
      <c r="M18" s="35">
        <v>8.4850111486023572</v>
      </c>
      <c r="N18" s="4">
        <v>3.2290000000000001</v>
      </c>
      <c r="O18" s="4">
        <v>2.3454833597464293</v>
      </c>
      <c r="P18" s="35">
        <v>8.4592145015105746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0.35007552891090632</v>
      </c>
      <c r="T18" s="37" t="str">
        <f t="shared" si="10"/>
        <v/>
      </c>
      <c r="U18" s="37" t="str">
        <f t="shared" si="11"/>
        <v/>
      </c>
      <c r="V18" s="37">
        <f t="shared" si="12"/>
        <v>-0.37301811910391469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10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4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8.4592145017205738</v>
      </c>
      <c r="AH18" s="38" t="str">
        <f t="shared" si="19"/>
        <v xml:space="preserve"> </v>
      </c>
      <c r="AI18" s="1">
        <f t="shared" si="20"/>
        <v>7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37.301811910391471</v>
      </c>
      <c r="AR18" s="21">
        <v>-15.520786443158974</v>
      </c>
      <c r="AS18">
        <v>35.007552870090628</v>
      </c>
      <c r="AT18">
        <v>-37.301811910391471</v>
      </c>
      <c r="AU18">
        <v>15.520786443158974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9</v>
      </c>
      <c r="D19" s="4">
        <v>2</v>
      </c>
      <c r="E19" s="4">
        <v>6</v>
      </c>
      <c r="F19" s="4">
        <v>17</v>
      </c>
      <c r="G19" s="4">
        <v>655.5</v>
      </c>
      <c r="H19" s="4">
        <v>669.6</v>
      </c>
      <c r="I19" s="34">
        <v>8850.2192299104045</v>
      </c>
      <c r="J19" s="35">
        <v>9.3259052924791099</v>
      </c>
      <c r="K19" s="35">
        <v>9.4576271186440692</v>
      </c>
      <c r="L19" s="35">
        <v>6.6458314158109042</v>
      </c>
      <c r="M19" s="35">
        <v>6.6679034536589663</v>
      </c>
      <c r="N19" s="4">
        <v>0.70799999999999996</v>
      </c>
      <c r="O19" s="4">
        <v>-1.9390581717451543</v>
      </c>
      <c r="P19" s="35">
        <v>6.8249701314217441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6.8249701316417442</v>
      </c>
      <c r="AH19" s="38" t="str">
        <f t="shared" si="19"/>
        <v xml:space="preserve"> </v>
      </c>
      <c r="AI19" s="1">
        <f t="shared" si="20"/>
        <v>14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28.698928671154956</v>
      </c>
      <c r="AR19" s="21">
        <v>15.034075258626844</v>
      </c>
      <c r="AS19">
        <v>-2.1057347670250914</v>
      </c>
      <c r="AT19">
        <v>-28.698928671154956</v>
      </c>
      <c r="AU19">
        <v>-15.034075258626844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4</v>
      </c>
      <c r="E20" s="4">
        <v>20</v>
      </c>
      <c r="F20" s="4">
        <v>30</v>
      </c>
      <c r="G20" s="4">
        <v>1820.0001220703125</v>
      </c>
      <c r="H20" s="4">
        <v>1603.4</v>
      </c>
      <c r="I20" s="34">
        <v>115615.37148491679</v>
      </c>
      <c r="J20" s="35">
        <v>10.966141170126221</v>
      </c>
      <c r="K20" s="35">
        <v>10.308933105943323</v>
      </c>
      <c r="L20" s="35">
        <v>5.4162256203996888</v>
      </c>
      <c r="M20" s="35">
        <v>5.4647177124797119</v>
      </c>
      <c r="N20" s="4">
        <v>2.0190000000000001</v>
      </c>
      <c r="O20" s="4">
        <v>14.650766609880749</v>
      </c>
      <c r="P20" s="35">
        <v>6.9809668198240891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-0.30754394799973195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12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6.9809668200540891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16.158529466955184</v>
      </c>
      <c r="AR20" s="21">
        <v>30.754394799973195</v>
      </c>
      <c r="AS20">
        <v>13.508801426363505</v>
      </c>
      <c r="AT20">
        <v>-16.158529466955184</v>
      </c>
      <c r="AU20">
        <v>-30.754394799973195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6</v>
      </c>
      <c r="D21" s="4">
        <v>5</v>
      </c>
      <c r="E21" s="4">
        <v>6</v>
      </c>
      <c r="F21" s="4">
        <v>17</v>
      </c>
      <c r="G21" s="4">
        <v>3626.5</v>
      </c>
      <c r="H21" s="4">
        <v>4517</v>
      </c>
      <c r="I21" s="34">
        <v>7381.2934356593232</v>
      </c>
      <c r="J21" s="35">
        <v>10.660844937455748</v>
      </c>
      <c r="K21" s="35">
        <v>13.32448377581121</v>
      </c>
      <c r="L21" s="35">
        <v>6.7466347227870802</v>
      </c>
      <c r="M21" s="35">
        <v>9.1952076384239909</v>
      </c>
      <c r="N21" s="4">
        <v>3.39</v>
      </c>
      <c r="O21" s="4">
        <v>-27.85699084911683</v>
      </c>
      <c r="P21" s="35">
        <v>4.2483949524020366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>
        <f t="shared" si="10"/>
        <v>-0.19714412196500333</v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>
        <f t="shared" si="17"/>
        <v>1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4.2483949526420366</v>
      </c>
      <c r="AH21" s="38" t="str">
        <f t="shared" si="19"/>
        <v xml:space="preserve"> </v>
      </c>
      <c r="AI21" s="1">
        <f t="shared" si="20"/>
        <v>48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18.492667309811029</v>
      </c>
      <c r="AR21" s="21">
        <v>13.745320600504929</v>
      </c>
      <c r="AS21">
        <v>-19.714412220500332</v>
      </c>
      <c r="AT21">
        <v>-18.492667309811029</v>
      </c>
      <c r="AU21">
        <v>-13.745320600504929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2</v>
      </c>
      <c r="D22" s="4">
        <v>5</v>
      </c>
      <c r="E22" s="4">
        <v>12</v>
      </c>
      <c r="F22" s="4">
        <v>19</v>
      </c>
      <c r="G22" s="4">
        <v>540</v>
      </c>
      <c r="H22" s="4">
        <v>638.20000000000005</v>
      </c>
      <c r="I22" s="34">
        <v>7676.5495839252435</v>
      </c>
      <c r="J22" s="35">
        <v>19.222891566265062</v>
      </c>
      <c r="K22" s="35">
        <v>19.107784431137723</v>
      </c>
      <c r="L22" s="35">
        <v>19.886754777766374</v>
      </c>
      <c r="M22" s="35">
        <v>20.674534899093803</v>
      </c>
      <c r="N22" s="4">
        <v>0.33400000000000002</v>
      </c>
      <c r="O22" s="4">
        <v>-4.2979942693409772</v>
      </c>
      <c r="P22" s="35">
        <v>4.9514258853024131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>
        <f t="shared" si="10"/>
        <v>-0.1538702598565497</v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>
        <f t="shared" si="17"/>
        <v>2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4.9514258855524131</v>
      </c>
      <c r="AH22" s="38" t="str">
        <f t="shared" si="19"/>
        <v xml:space="preserve"> </v>
      </c>
      <c r="AI22" s="1">
        <f t="shared" si="20"/>
        <v>40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-46.968333875130796</v>
      </c>
      <c r="AR22" s="21">
        <v>-154.2490779675712</v>
      </c>
      <c r="AS22">
        <v>-15.387026010654969</v>
      </c>
      <c r="AT22">
        <v>46.968333875130796</v>
      </c>
      <c r="AU22">
        <v>154.2490779675712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2300</v>
      </c>
      <c r="H23" s="4">
        <v>1998</v>
      </c>
      <c r="I23" s="34">
        <v>8734.231821654701</v>
      </c>
      <c r="J23" s="35">
        <v>15.452436194895594</v>
      </c>
      <c r="K23" s="35">
        <v>15.011269722013525</v>
      </c>
      <c r="L23" s="35">
        <v>11.075975983648441</v>
      </c>
      <c r="M23" s="35">
        <v>10.806773027545804</v>
      </c>
      <c r="N23" s="4">
        <v>1.2929999999999999</v>
      </c>
      <c r="O23" s="4">
        <v>-0.23148148148149023</v>
      </c>
      <c r="P23" s="35">
        <v>2.6976976976976981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0.15115115141115118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25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2.6976976979576981</v>
      </c>
      <c r="AH23" s="38" t="str">
        <f t="shared" si="19"/>
        <v xml:space="preserve"> </v>
      </c>
      <c r="AI23" s="1">
        <f t="shared" si="20"/>
        <v>64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-18.141372958741698</v>
      </c>
      <c r="AR23" s="21">
        <v>-41.604636498156196</v>
      </c>
      <c r="AS23">
        <v>15.115115115115119</v>
      </c>
      <c r="AT23">
        <v>18.141372958741698</v>
      </c>
      <c r="AU23">
        <v>41.604636498156196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602.5</v>
      </c>
      <c r="H24" s="4">
        <v>490</v>
      </c>
      <c r="I24" s="34">
        <v>129522.1357593741</v>
      </c>
      <c r="J24" s="35">
        <v>13.034201158400064</v>
      </c>
      <c r="K24" s="35">
        <v>11.237968489927969</v>
      </c>
      <c r="L24" s="35">
        <v>5.0271824823818676</v>
      </c>
      <c r="M24" s="35">
        <v>4.7328770907199615</v>
      </c>
      <c r="N24" s="4">
        <v>0.48799999999999999</v>
      </c>
      <c r="O24" s="4">
        <v>-23.390894819466251</v>
      </c>
      <c r="P24" s="35">
        <v>6.6030570438929974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0.22959183700469385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-0.35728251029207159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11</v>
      </c>
      <c r="AC24" s="1">
        <f t="shared" si="2"/>
        <v>12</v>
      </c>
      <c r="AD24" s="1" t="str">
        <f t="shared" si="17"/>
        <v xml:space="preserve"> </v>
      </c>
      <c r="AE24" s="1">
        <f t="shared" si="3"/>
        <v>12</v>
      </c>
      <c r="AF24" s="1" t="str">
        <f t="shared" si="4"/>
        <v xml:space="preserve"> </v>
      </c>
      <c r="AG24" s="38">
        <f t="shared" si="18"/>
        <v>6.6030570441629974</v>
      </c>
      <c r="AH24" s="38" t="str">
        <f t="shared" si="19"/>
        <v xml:space="preserve"> </v>
      </c>
      <c r="AI24" s="1">
        <f t="shared" si="20"/>
        <v>17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0.34720733663514691</v>
      </c>
      <c r="AR24" s="21">
        <v>35.728251029207158</v>
      </c>
      <c r="AS24">
        <v>22.959183673469386</v>
      </c>
      <c r="AT24">
        <v>-0.34720733663514691</v>
      </c>
      <c r="AU24">
        <v>-35.728251029207158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4</v>
      </c>
      <c r="D25" s="4">
        <v>6</v>
      </c>
      <c r="E25" s="4">
        <v>13</v>
      </c>
      <c r="F25" s="4">
        <v>23</v>
      </c>
      <c r="G25" s="4">
        <v>2025</v>
      </c>
      <c r="H25" s="4">
        <v>1886.5</v>
      </c>
      <c r="I25" s="34">
        <v>10042.663089762427</v>
      </c>
      <c r="J25" s="35">
        <v>23.147239263803677</v>
      </c>
      <c r="K25" s="35">
        <v>21.388888888888886</v>
      </c>
      <c r="L25" s="35">
        <v>12.06383365367814</v>
      </c>
      <c r="M25" s="35">
        <v>11.775505574667458</v>
      </c>
      <c r="N25" s="4">
        <v>0.88200000000000001</v>
      </c>
      <c r="O25" s="4">
        <v>7.4299634591960944</v>
      </c>
      <c r="P25" s="35">
        <v>2.3853697323085079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2.3853697325885079</v>
      </c>
      <c r="AH25" s="38" t="str">
        <f t="shared" si="19"/>
        <v xml:space="preserve"> </v>
      </c>
      <c r="AI25" s="1">
        <f t="shared" si="20"/>
        <v>74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-76.971876300877156</v>
      </c>
      <c r="AR25" s="21">
        <v>-54.234243720398737</v>
      </c>
      <c r="AS25">
        <v>7.3416379538828513</v>
      </c>
      <c r="AT25">
        <v>76.971876300877156</v>
      </c>
      <c r="AU25">
        <v>54.234243720398737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15</v>
      </c>
      <c r="D26" s="4">
        <v>2</v>
      </c>
      <c r="E26" s="4">
        <v>7</v>
      </c>
      <c r="F26" s="4">
        <v>24</v>
      </c>
      <c r="G26" s="4">
        <v>240.00001525878906</v>
      </c>
      <c r="H26" s="4">
        <v>209.2</v>
      </c>
      <c r="I26" s="34">
        <v>26836.222662887038</v>
      </c>
      <c r="J26" s="35">
        <v>8.0153256704980844</v>
      </c>
      <c r="K26" s="35">
        <v>8.6446280991735538</v>
      </c>
      <c r="L26" s="35">
        <v>4.4055644258647426</v>
      </c>
      <c r="M26" s="35">
        <v>4.2114015225491581</v>
      </c>
      <c r="N26" s="4">
        <v>0.24199999999999999</v>
      </c>
      <c r="O26" s="4">
        <v>-7.9847908745247222</v>
      </c>
      <c r="P26" s="35">
        <v>7.3613766730401524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>
        <f t="shared" si="12"/>
        <v>-0.38718945836068619</v>
      </c>
      <c r="W26" s="37" t="str">
        <f t="shared" si="13"/>
        <v/>
      </c>
      <c r="X26" s="37">
        <f t="shared" si="14"/>
        <v>-0.43675541549135011</v>
      </c>
      <c r="Y26" s="1" t="str">
        <f t="shared" si="0"/>
        <v xml:space="preserve"> </v>
      </c>
      <c r="Z26" s="1">
        <f t="shared" si="15"/>
        <v>7</v>
      </c>
      <c r="AA26" s="1" t="str">
        <f t="shared" si="1"/>
        <v xml:space="preserve"> </v>
      </c>
      <c r="AB26" s="1">
        <f t="shared" si="16"/>
        <v>5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7.3613766733301524</v>
      </c>
      <c r="AH26" s="38" t="str">
        <f t="shared" si="19"/>
        <v xml:space="preserve"> </v>
      </c>
      <c r="AI26" s="1">
        <f t="shared" si="20"/>
        <v>10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38.71894583606862</v>
      </c>
      <c r="AR26" s="21">
        <v>43.675541549135012</v>
      </c>
      <c r="AS26">
        <v>14.722760639956544</v>
      </c>
      <c r="AT26">
        <v>-38.71894583606862</v>
      </c>
      <c r="AU26">
        <v>-43.675541549135012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13</v>
      </c>
      <c r="D27" s="4">
        <v>0</v>
      </c>
      <c r="E27" s="4">
        <v>3</v>
      </c>
      <c r="F27" s="4">
        <v>16</v>
      </c>
      <c r="G27" s="4">
        <v>3100</v>
      </c>
      <c r="H27" s="4">
        <v>2393</v>
      </c>
      <c r="I27" s="34">
        <v>11284.509692405099</v>
      </c>
      <c r="J27" s="35">
        <v>19.641872824850584</v>
      </c>
      <c r="K27" s="35">
        <v>17.561270911499449</v>
      </c>
      <c r="L27" s="35">
        <v>10.158692585895118</v>
      </c>
      <c r="M27" s="35">
        <v>9.4045276941672</v>
      </c>
      <c r="N27" s="4">
        <v>1.4179999999999999</v>
      </c>
      <c r="O27" s="4">
        <v>8.5758039816232667</v>
      </c>
      <c r="P27" s="35">
        <v>2.5204494199211651</v>
      </c>
      <c r="Q27" s="36">
        <f t="shared" si="7"/>
        <v>81.250000000300005</v>
      </c>
      <c r="R27" s="36" t="str">
        <f t="shared" si="8"/>
        <v xml:space="preserve"> </v>
      </c>
      <c r="S27" s="37">
        <f t="shared" si="9"/>
        <v>0.2954450483568325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>
        <f t="shared" si="2"/>
        <v>6</v>
      </c>
      <c r="AD27" s="1" t="str">
        <f t="shared" si="17"/>
        <v xml:space="preserve"> </v>
      </c>
      <c r="AE27" s="1">
        <f t="shared" si="3"/>
        <v>7</v>
      </c>
      <c r="AF27" s="1" t="str">
        <f t="shared" si="4"/>
        <v xml:space="preserve"> </v>
      </c>
      <c r="AG27" s="38">
        <f t="shared" si="18"/>
        <v>2.5204494202211651</v>
      </c>
      <c r="AH27" s="38" t="str">
        <f t="shared" si="19"/>
        <v xml:space="preserve"> </v>
      </c>
      <c r="AI27" s="1">
        <f t="shared" si="20"/>
        <v>72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-50.17164890642831</v>
      </c>
      <c r="AR27" s="21">
        <v>-29.877310410016158</v>
      </c>
      <c r="AS27">
        <v>29.544504805683246</v>
      </c>
      <c r="AT27">
        <v>50.17164890642831</v>
      </c>
      <c r="AU27">
        <v>29.877310410016158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5</v>
      </c>
      <c r="D28" s="4">
        <v>2</v>
      </c>
      <c r="E28" s="4">
        <v>5</v>
      </c>
      <c r="F28" s="4">
        <v>12</v>
      </c>
      <c r="G28" s="4">
        <v>3600</v>
      </c>
      <c r="H28" s="4">
        <v>3062</v>
      </c>
      <c r="I28" s="34">
        <v>29015.945165859408</v>
      </c>
      <c r="J28" s="35">
        <v>9.3086236611127671</v>
      </c>
      <c r="K28" s="35">
        <v>9.0500507816374132</v>
      </c>
      <c r="L28" s="35">
        <v>7.2405003394725611</v>
      </c>
      <c r="M28" s="35">
        <v>6.8123042429761602</v>
      </c>
      <c r="N28" s="4">
        <v>4.2700000000000005</v>
      </c>
      <c r="O28" s="4">
        <v>0.23474178403757456</v>
      </c>
      <c r="P28" s="35">
        <v>5.1726103296161554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0.17570215576395173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20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5.1726103299261554</v>
      </c>
      <c r="AH28" s="38" t="str">
        <f t="shared" si="19"/>
        <v xml:space="preserve"> </v>
      </c>
      <c r="AI28" s="1">
        <f t="shared" si="20"/>
        <v>35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28.831055128810934</v>
      </c>
      <c r="AR28" s="21">
        <v>7.431325225927643</v>
      </c>
      <c r="AS28">
        <v>17.570215545395172</v>
      </c>
      <c r="AT28">
        <v>-28.831055128810934</v>
      </c>
      <c r="AU28">
        <v>-7.431325225927643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4</v>
      </c>
      <c r="D29" s="4">
        <v>4</v>
      </c>
      <c r="E29" s="4">
        <v>12</v>
      </c>
      <c r="F29" s="4">
        <v>20</v>
      </c>
      <c r="G29" s="4">
        <v>80</v>
      </c>
      <c r="H29" s="4">
        <v>72.2</v>
      </c>
      <c r="I29" s="34">
        <v>5453.2145666697479</v>
      </c>
      <c r="J29" s="35">
        <v>10.463768115942027</v>
      </c>
      <c r="K29" s="35">
        <v>7.6</v>
      </c>
      <c r="L29" s="35">
        <v>4.48315834090221</v>
      </c>
      <c r="M29" s="35">
        <v>4.2458630576901024</v>
      </c>
      <c r="N29" s="4">
        <v>6.9000000000000006E-2</v>
      </c>
      <c r="O29" s="4">
        <v>-38.392857142857139</v>
      </c>
      <c r="P29" s="35">
        <v>7.0637119113573421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-0.42683515370171587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7.0637119116773421</v>
      </c>
      <c r="AH29" s="38" t="str">
        <f t="shared" si="19"/>
        <v xml:space="preserve"> </v>
      </c>
      <c r="AI29" s="1">
        <f t="shared" si="20"/>
        <v>11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19.999415241225684</v>
      </c>
      <c r="AR29" s="21">
        <v>42.683515370171591</v>
      </c>
      <c r="AS29">
        <v>10.803324099722978</v>
      </c>
      <c r="AT29">
        <v>-19.999415241225684</v>
      </c>
      <c r="AU29">
        <v>-42.683515370171591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8</v>
      </c>
      <c r="D30" s="4">
        <v>5</v>
      </c>
      <c r="E30" s="4">
        <v>11</v>
      </c>
      <c r="F30" s="4">
        <v>24</v>
      </c>
      <c r="G30" s="4">
        <v>1900</v>
      </c>
      <c r="H30" s="4">
        <v>1933.5</v>
      </c>
      <c r="I30" s="34">
        <v>39816.854916601129</v>
      </c>
      <c r="J30" s="35">
        <v>23.045292014302742</v>
      </c>
      <c r="K30" s="35">
        <v>21.247252747252748</v>
      </c>
      <c r="L30" s="35">
        <v>14.320604159066036</v>
      </c>
      <c r="M30" s="35">
        <v>13.363622002820875</v>
      </c>
      <c r="N30" s="4">
        <v>0.83899999999999997</v>
      </c>
      <c r="O30" s="4">
        <v>8.1185567010309203</v>
      </c>
      <c r="P30" s="35">
        <v>2.3015257305404706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2.3015257308704706</v>
      </c>
      <c r="AH30" s="38" t="str">
        <f t="shared" si="19"/>
        <v xml:space="preserve"> </v>
      </c>
      <c r="AI30" s="1">
        <f t="shared" si="20"/>
        <v>76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-76.19244010884249</v>
      </c>
      <c r="AR30" s="21">
        <v>-83.086704898266575</v>
      </c>
      <c r="AS30">
        <v>-1.7326092578226038</v>
      </c>
      <c r="AT30">
        <v>76.19244010884249</v>
      </c>
      <c r="AU30">
        <v>83.086704898266575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5</v>
      </c>
      <c r="D31" s="4">
        <v>4</v>
      </c>
      <c r="E31" s="4">
        <v>11</v>
      </c>
      <c r="F31" s="4">
        <v>20</v>
      </c>
      <c r="G31" s="4">
        <v>5000</v>
      </c>
      <c r="H31" s="4">
        <v>4628</v>
      </c>
      <c r="I31" s="34">
        <v>7743.1251851835386</v>
      </c>
      <c r="J31" s="35">
        <v>24.332281808622501</v>
      </c>
      <c r="K31" s="35">
        <v>22.719685812469319</v>
      </c>
      <c r="L31" s="35">
        <v>16.0943906020558</v>
      </c>
      <c r="M31" s="35">
        <v>15.099126817026495</v>
      </c>
      <c r="N31" s="4">
        <v>1.9020000000000001</v>
      </c>
      <c r="O31" s="4">
        <v>-1.8575851393188756</v>
      </c>
      <c r="P31" s="35">
        <v>2.072169403630078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2.072169403970078</v>
      </c>
      <c r="AH31" s="38" t="str">
        <f t="shared" si="19"/>
        <v xml:space="preserve"> </v>
      </c>
      <c r="AI31" s="1">
        <f t="shared" si="20"/>
        <v>85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-86.032101594391989</v>
      </c>
      <c r="AR31" s="21">
        <v>-105.76428968679781</v>
      </c>
      <c r="AS31">
        <v>8.0380293863439931</v>
      </c>
      <c r="AT31">
        <v>86.032101594391989</v>
      </c>
      <c r="AU31">
        <v>105.76428968679781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18</v>
      </c>
      <c r="D32" s="4">
        <v>0</v>
      </c>
      <c r="E32" s="4">
        <v>8</v>
      </c>
      <c r="F32" s="4">
        <v>26</v>
      </c>
      <c r="G32" s="4">
        <v>3087.104736328125</v>
      </c>
      <c r="H32" s="4">
        <v>2723</v>
      </c>
      <c r="I32" s="34">
        <v>28003.620535251652</v>
      </c>
      <c r="J32" s="35">
        <v>14.73410152335537</v>
      </c>
      <c r="K32" s="35">
        <v>13.690303402478362</v>
      </c>
      <c r="L32" s="35">
        <v>8.6481648790208183</v>
      </c>
      <c r="M32" s="35">
        <v>8.4355831446039033</v>
      </c>
      <c r="N32" s="4">
        <v>2.1510000000000002</v>
      </c>
      <c r="O32" s="4">
        <v>23.834196891191716</v>
      </c>
      <c r="P32" s="35">
        <v>2.5052809384267243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2.5052809387767243</v>
      </c>
      <c r="AH32" s="38" t="str">
        <f t="shared" si="19"/>
        <v xml:space="preserve"> </v>
      </c>
      <c r="AI32" s="1">
        <f t="shared" si="20"/>
        <v>73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-12.649355825051023</v>
      </c>
      <c r="AR32" s="21">
        <v>-10.56544776530588</v>
      </c>
      <c r="AS32">
        <v>13.371455612490823</v>
      </c>
      <c r="AT32">
        <v>12.649355825051023</v>
      </c>
      <c r="AU32">
        <v>10.56544776530588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13</v>
      </c>
      <c r="D33" s="4">
        <v>0</v>
      </c>
      <c r="E33" s="4">
        <v>2</v>
      </c>
      <c r="F33" s="4">
        <v>15</v>
      </c>
      <c r="G33" s="4">
        <v>8000</v>
      </c>
      <c r="H33" s="4">
        <v>7074</v>
      </c>
      <c r="I33" s="34">
        <v>9030.908750218583</v>
      </c>
      <c r="J33" s="35">
        <v>19.754258586986875</v>
      </c>
      <c r="K33" s="35">
        <v>19.087965461413923</v>
      </c>
      <c r="L33" s="35">
        <v>12.531748222130805</v>
      </c>
      <c r="M33" s="35">
        <v>11.591954632011278</v>
      </c>
      <c r="N33" s="4">
        <v>3.706</v>
      </c>
      <c r="O33" s="4">
        <v>3.4617532104969193</v>
      </c>
      <c r="P33" s="35">
        <v>2.0624823296579025</v>
      </c>
      <c r="Q33" s="36">
        <f t="shared" si="7"/>
        <v>86.666666667026675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>
        <f t="shared" si="3"/>
        <v>5</v>
      </c>
      <c r="AF33" s="1" t="str">
        <f t="shared" si="4"/>
        <v xml:space="preserve"> </v>
      </c>
      <c r="AG33" s="38">
        <f t="shared" si="18"/>
        <v>2.0624823300179025</v>
      </c>
      <c r="AH33" s="38" t="str">
        <f t="shared" si="19"/>
        <v xml:space="preserve"> </v>
      </c>
      <c r="AI33" s="1">
        <f t="shared" si="20"/>
        <v>86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-51.030892592817523</v>
      </c>
      <c r="AR33" s="21">
        <v>-60.216458964974009</v>
      </c>
      <c r="AS33">
        <v>13.090189426067278</v>
      </c>
      <c r="AT33">
        <v>51.030892592817523</v>
      </c>
      <c r="AU33">
        <v>60.216458964974009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14</v>
      </c>
      <c r="F34" s="4">
        <v>28</v>
      </c>
      <c r="G34" s="4">
        <v>3550</v>
      </c>
      <c r="H34" s="4">
        <v>3096</v>
      </c>
      <c r="I34" s="34">
        <v>94562.287307626582</v>
      </c>
      <c r="J34" s="35">
        <v>25.191212367778682</v>
      </c>
      <c r="K34" s="35">
        <v>21.910828025477706</v>
      </c>
      <c r="L34" s="35">
        <v>18.805712819841062</v>
      </c>
      <c r="M34" s="35">
        <v>17.593931013353078</v>
      </c>
      <c r="N34" s="4">
        <v>1.413</v>
      </c>
      <c r="O34" s="4">
        <v>8.0275229357798139</v>
      </c>
      <c r="P34" s="35">
        <v>2.3578811369509043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2.3578811373209043</v>
      </c>
      <c r="AH34" s="38" t="str">
        <f t="shared" si="19"/>
        <v xml:space="preserve"> </v>
      </c>
      <c r="AI34" s="1">
        <f t="shared" si="20"/>
        <v>75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-92.599042512643521</v>
      </c>
      <c r="AR34" s="21">
        <v>-140.42812406542632</v>
      </c>
      <c r="AS34">
        <v>14.664082687338498</v>
      </c>
      <c r="AT34">
        <v>92.599042512643521</v>
      </c>
      <c r="AU34">
        <v>140.42812406542632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8</v>
      </c>
      <c r="D35" s="4">
        <v>2</v>
      </c>
      <c r="E35" s="4">
        <v>11</v>
      </c>
      <c r="F35" s="4">
        <v>21</v>
      </c>
      <c r="G35" s="4">
        <v>330</v>
      </c>
      <c r="H35" s="4">
        <v>289.7</v>
      </c>
      <c r="I35" s="34">
        <v>5170.8192218773111</v>
      </c>
      <c r="J35" s="35">
        <v>10.34642857142857</v>
      </c>
      <c r="K35" s="35">
        <v>10.729629629629628</v>
      </c>
      <c r="L35" s="35" t="s">
        <v>1238</v>
      </c>
      <c r="M35" s="35" t="s">
        <v>1238</v>
      </c>
      <c r="N35" s="4">
        <v>0.28000000000000003</v>
      </c>
      <c r="O35" s="4">
        <v>-15.151515151515147</v>
      </c>
      <c r="P35" s="35">
        <v>8.6986537797721777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8.6986537801521777</v>
      </c>
      <c r="AH35" s="38" t="str">
        <f t="shared" si="19"/>
        <v xml:space="preserve"> </v>
      </c>
      <c r="AI35" s="1">
        <f t="shared" si="20"/>
        <v>6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20.896532997696504</v>
      </c>
      <c r="AR35" s="21" t="e">
        <v>#VALUE!</v>
      </c>
      <c r="AS35">
        <v>13.910942354159484</v>
      </c>
      <c r="AT35">
        <v>-20.896532997696504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4</v>
      </c>
      <c r="D36" s="4">
        <v>4</v>
      </c>
      <c r="E36" s="4">
        <v>6</v>
      </c>
      <c r="F36" s="4">
        <v>14</v>
      </c>
      <c r="G36" s="4">
        <v>515.5</v>
      </c>
      <c r="H36" s="4">
        <v>380.3</v>
      </c>
      <c r="I36" s="34">
        <v>7167.5959752081317</v>
      </c>
      <c r="J36" s="35">
        <v>5.223994104013169</v>
      </c>
      <c r="K36" s="35">
        <v>5.8839981266894457</v>
      </c>
      <c r="L36" s="35">
        <v>3.9606708007549205</v>
      </c>
      <c r="M36" s="35">
        <v>4.5363665821642369</v>
      </c>
      <c r="N36" s="4">
        <v>0.94500000000000006</v>
      </c>
      <c r="O36" s="4">
        <v>-49.492250133618384</v>
      </c>
      <c r="P36" s="35">
        <v>12.94393643497825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0.35550880922513012</v>
      </c>
      <c r="T36" s="37" t="str">
        <f t="shared" si="10"/>
        <v/>
      </c>
      <c r="U36" s="37" t="str">
        <f t="shared" si="11"/>
        <v/>
      </c>
      <c r="V36" s="37">
        <f t="shared" si="12"/>
        <v>-0.60060030147197285</v>
      </c>
      <c r="W36" s="37" t="str">
        <f t="shared" si="13"/>
        <v/>
      </c>
      <c r="X36" s="37">
        <f t="shared" si="14"/>
        <v>-0.49363437600645887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3</v>
      </c>
      <c r="AC36" s="1">
        <f t="shared" ref="AC36:AC99" si="26">IF(ISERROR((RANK(S36,S$7:S$184,0)))=TRUE," ",((RANK(S36,S$7:S$184,0))))</f>
        <v>3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12.943936435368249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945</v>
      </c>
      <c r="AP36" t="s">
        <v>1242</v>
      </c>
      <c r="AQ36" s="22">
        <v>60.060030147197288</v>
      </c>
      <c r="AR36" s="21">
        <v>49.363437600645888</v>
      </c>
      <c r="AS36">
        <v>35.550880883513017</v>
      </c>
      <c r="AT36">
        <v>-60.060030147197288</v>
      </c>
      <c r="AU36">
        <v>-49.363437600645888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7</v>
      </c>
      <c r="D37" s="4">
        <v>4</v>
      </c>
      <c r="E37" s="4">
        <v>6</v>
      </c>
      <c r="F37" s="4">
        <v>17</v>
      </c>
      <c r="G37" s="4">
        <v>2550</v>
      </c>
      <c r="H37" s="4">
        <v>2327</v>
      </c>
      <c r="I37" s="34">
        <v>27450.250238433582</v>
      </c>
      <c r="J37" s="35">
        <v>30.2673224298624</v>
      </c>
      <c r="K37" s="35">
        <v>28.740996941011112</v>
      </c>
      <c r="L37" s="35">
        <v>18.409326739300369</v>
      </c>
      <c r="M37" s="35">
        <v>17.14323681633795</v>
      </c>
      <c r="N37" s="4">
        <v>1.0509999999999999</v>
      </c>
      <c r="O37" s="4">
        <v>8.4623323013415845</v>
      </c>
      <c r="P37" s="35">
        <v>1.6221519596442473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-131.40836710460349</v>
      </c>
      <c r="AR37" s="21">
        <v>-135.36038945397908</v>
      </c>
      <c r="AS37">
        <v>9.5831542758917152</v>
      </c>
      <c r="AT37">
        <v>131.40836710460349</v>
      </c>
      <c r="AU37">
        <v>135.36038945397908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12</v>
      </c>
      <c r="D38" s="4">
        <v>6</v>
      </c>
      <c r="E38" s="4">
        <v>8</v>
      </c>
      <c r="F38" s="4">
        <v>26</v>
      </c>
      <c r="G38" s="4">
        <v>6400</v>
      </c>
      <c r="H38" s="4">
        <v>6432</v>
      </c>
      <c r="I38" s="34">
        <v>18986.620964889924</v>
      </c>
      <c r="J38" s="35">
        <v>16.572805512069358</v>
      </c>
      <c r="K38" s="35">
        <v>16.130949414568281</v>
      </c>
      <c r="L38" s="35">
        <v>11.451904216160672</v>
      </c>
      <c r="M38" s="35">
        <v>10.473784963625018</v>
      </c>
      <c r="N38" s="4">
        <v>5.1760000000000002</v>
      </c>
      <c r="O38" s="4">
        <v>3.8654812524155001E-2</v>
      </c>
      <c r="P38" s="35">
        <v>2.6804387347022098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2.6804387351122099</v>
      </c>
      <c r="AH38" s="38" t="str">
        <f t="shared" si="19"/>
        <v xml:space="preserve"> </v>
      </c>
      <c r="AI38" s="1">
        <f t="shared" si="29"/>
        <v>65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-26.707140044418431</v>
      </c>
      <c r="AR38" s="21">
        <v>-46.410820692928525</v>
      </c>
      <c r="AS38">
        <v>-0.49751243781094301</v>
      </c>
      <c r="AT38">
        <v>26.707140044418431</v>
      </c>
      <c r="AU38">
        <v>46.410820692928525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3</v>
      </c>
      <c r="D39" s="4">
        <v>2</v>
      </c>
      <c r="E39" s="4">
        <v>8</v>
      </c>
      <c r="F39" s="4">
        <v>13</v>
      </c>
      <c r="G39" s="4">
        <v>7900</v>
      </c>
      <c r="H39" s="4">
        <v>7500</v>
      </c>
      <c r="I39" s="34">
        <v>7615.2994668160472</v>
      </c>
      <c r="J39" s="35">
        <v>24.892134085628943</v>
      </c>
      <c r="K39" s="35">
        <v>22.34137622877569</v>
      </c>
      <c r="L39" s="35">
        <v>16.424550354451178</v>
      </c>
      <c r="M39" s="35">
        <v>14.834377857316799</v>
      </c>
      <c r="N39" s="4">
        <v>3.0129999999999999</v>
      </c>
      <c r="O39" s="4">
        <v>-20.564197205378335</v>
      </c>
      <c r="P39" s="35">
        <v>2.6386666666666669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2.638666667086667</v>
      </c>
      <c r="AH39" s="38" t="str">
        <f t="shared" si="19"/>
        <v xml:space="preserve"> </v>
      </c>
      <c r="AI39" s="1">
        <f t="shared" si="29"/>
        <v>68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-90.312443918760692</v>
      </c>
      <c r="AR39" s="21">
        <v>-109.98533095605384</v>
      </c>
      <c r="AS39">
        <v>5.3333333333333233</v>
      </c>
      <c r="AT39">
        <v>90.312443918760692</v>
      </c>
      <c r="AU39">
        <v>109.98533095605384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5</v>
      </c>
      <c r="D40" s="4">
        <v>0</v>
      </c>
      <c r="E40" s="4">
        <v>11</v>
      </c>
      <c r="F40" s="4">
        <v>16</v>
      </c>
      <c r="G40" s="4">
        <v>800</v>
      </c>
      <c r="H40" s="4">
        <v>629</v>
      </c>
      <c r="I40" s="34">
        <v>6016.7724183324863</v>
      </c>
      <c r="J40" s="35">
        <v>31.770619502685751</v>
      </c>
      <c r="K40" s="35">
        <v>24.37328123041862</v>
      </c>
      <c r="L40" s="35">
        <v>8.4846662020257142</v>
      </c>
      <c r="M40" s="35">
        <v>6.7511886156293315</v>
      </c>
      <c r="N40" s="4">
        <v>0.25700000000000001</v>
      </c>
      <c r="O40" s="4">
        <v>-44.251626898047725</v>
      </c>
      <c r="P40" s="35">
        <v>1.9718191013427153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0.27186009581950715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8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-142.90180269677734</v>
      </c>
      <c r="AR40" s="21">
        <v>-8.4751425174432136</v>
      </c>
      <c r="AS40">
        <v>27.186009538950717</v>
      </c>
      <c r="AT40">
        <v>142.90180269677734</v>
      </c>
      <c r="AU40">
        <v>8.4751425174432136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15</v>
      </c>
      <c r="D41" s="4">
        <v>1</v>
      </c>
      <c r="E41" s="4">
        <v>12</v>
      </c>
      <c r="F41" s="4">
        <v>28</v>
      </c>
      <c r="G41" s="4">
        <v>270</v>
      </c>
      <c r="H41" s="4">
        <v>232.7</v>
      </c>
      <c r="I41" s="34">
        <v>40589.169281859206</v>
      </c>
      <c r="J41" s="35">
        <v>16.416732491849281</v>
      </c>
      <c r="K41" s="35">
        <v>11.485470640685428</v>
      </c>
      <c r="L41" s="35">
        <v>6.3663996024118674</v>
      </c>
      <c r="M41" s="35">
        <v>5.6149921049435196</v>
      </c>
      <c r="N41" s="4">
        <v>0.184</v>
      </c>
      <c r="O41" s="4">
        <v>-55.121951219512198</v>
      </c>
      <c r="P41" s="35">
        <v>5.4954535775703075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0.16029222218473579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24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5.4954535780103075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-55.121951219072201</v>
      </c>
      <c r="AM41" s="1" t="str">
        <f t="shared" si="31"/>
        <v xml:space="preserve"> </v>
      </c>
      <c r="AN41" s="1">
        <f t="shared" si="32"/>
        <v>2</v>
      </c>
      <c r="AO41" t="s">
        <v>749</v>
      </c>
      <c r="AP41" t="s">
        <v>1242</v>
      </c>
      <c r="AQ41" s="22">
        <v>-25.513886070866466</v>
      </c>
      <c r="AR41" s="21">
        <v>18.606567689163622</v>
      </c>
      <c r="AS41">
        <v>16.029222174473578</v>
      </c>
      <c r="AT41">
        <v>25.513886070866466</v>
      </c>
      <c r="AU41">
        <v>-18.606567689163622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9</v>
      </c>
      <c r="D42" s="4">
        <v>1</v>
      </c>
      <c r="E42" s="4">
        <v>19</v>
      </c>
      <c r="F42" s="4">
        <v>29</v>
      </c>
      <c r="G42" s="4">
        <v>1730</v>
      </c>
      <c r="H42" s="4">
        <v>1639.8</v>
      </c>
      <c r="I42" s="34">
        <v>106191.20448172779</v>
      </c>
      <c r="J42" s="35">
        <v>13.955744680851064</v>
      </c>
      <c r="K42" s="35">
        <v>13.745180217937971</v>
      </c>
      <c r="L42" s="35">
        <v>10.394389872062067</v>
      </c>
      <c r="M42" s="35">
        <v>9.7979309808712838</v>
      </c>
      <c r="N42" s="4">
        <v>1.175</v>
      </c>
      <c r="O42" s="4">
        <v>-1.5912897822445482</v>
      </c>
      <c r="P42" s="35">
        <v>4.8786437370411031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4.8786437374911031</v>
      </c>
      <c r="AH42" s="38" t="str">
        <f t="shared" si="19"/>
        <v xml:space="preserve"> </v>
      </c>
      <c r="AI42" s="1">
        <f t="shared" si="29"/>
        <v>42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-6.6984400687597256</v>
      </c>
      <c r="AR42" s="21">
        <v>-32.890663687465114</v>
      </c>
      <c r="AS42">
        <v>5.5006708135138416</v>
      </c>
      <c r="AT42">
        <v>6.6984400687597256</v>
      </c>
      <c r="AU42">
        <v>32.890663687465114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4</v>
      </c>
      <c r="D43" s="4">
        <v>9</v>
      </c>
      <c r="E43" s="4">
        <v>7</v>
      </c>
      <c r="F43" s="4">
        <v>20</v>
      </c>
      <c r="G43" s="4">
        <v>1683</v>
      </c>
      <c r="H43" s="4">
        <v>1728.5</v>
      </c>
      <c r="I43" s="34">
        <v>10642.599604515452</v>
      </c>
      <c r="J43" s="35">
        <v>33.11302681992337</v>
      </c>
      <c r="K43" s="35">
        <v>29.597602739726028</v>
      </c>
      <c r="L43" s="35">
        <v>25.739227976929815</v>
      </c>
      <c r="M43" s="35">
        <v>23.282731009975496</v>
      </c>
      <c r="N43" s="4">
        <v>0.58399999999999996</v>
      </c>
      <c r="O43" s="4">
        <v>12.307692307692298</v>
      </c>
      <c r="P43" s="35">
        <v>2.6496962684408447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2.6496962689008448</v>
      </c>
      <c r="AH43" s="38" t="str">
        <f t="shared" si="19"/>
        <v xml:space="preserve"> </v>
      </c>
      <c r="AI43" s="1">
        <f t="shared" si="29"/>
        <v>66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-153.16515803622224</v>
      </c>
      <c r="AR43" s="21">
        <v>-229.07204085645904</v>
      </c>
      <c r="AS43">
        <v>-2.6323401793462486</v>
      </c>
      <c r="AT43">
        <v>153.16515803622224</v>
      </c>
      <c r="AU43">
        <v>229.07204085645904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2</v>
      </c>
      <c r="D44" s="4">
        <v>1</v>
      </c>
      <c r="E44" s="4">
        <v>11</v>
      </c>
      <c r="F44" s="4">
        <v>14</v>
      </c>
      <c r="G44" s="4">
        <v>1850</v>
      </c>
      <c r="H44" s="4">
        <v>1840.5</v>
      </c>
      <c r="I44" s="34">
        <v>9070.3082643763973</v>
      </c>
      <c r="J44" s="35">
        <v>36.017612524461839</v>
      </c>
      <c r="K44" s="35">
        <v>31.953125</v>
      </c>
      <c r="L44" s="35">
        <v>25.422241134751772</v>
      </c>
      <c r="M44" s="35">
        <v>21.851397359814435</v>
      </c>
      <c r="N44" s="4">
        <v>0.57600000000000007</v>
      </c>
      <c r="O44" s="4">
        <v>9.2979127134724937</v>
      </c>
      <c r="P44" s="35">
        <v>0.93452866069002993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>
        <v>-175.37212518900441</v>
      </c>
      <c r="AR44" s="21">
        <v>-225.0194132029153</v>
      </c>
      <c r="AS44">
        <v>0.51616408584622686</v>
      </c>
      <c r="AT44">
        <v>175.37212518900441</v>
      </c>
      <c r="AU44">
        <v>225.0194132029153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6</v>
      </c>
      <c r="D45" s="4">
        <v>11</v>
      </c>
      <c r="E45" s="4">
        <v>12</v>
      </c>
      <c r="F45" s="4">
        <v>29</v>
      </c>
      <c r="G45" s="4">
        <v>649.5</v>
      </c>
      <c r="H45" s="4">
        <v>604.70000000000005</v>
      </c>
      <c r="I45" s="34">
        <v>159035.39716406376</v>
      </c>
      <c r="J45" s="35">
        <v>10.827049522748617</v>
      </c>
      <c r="K45" s="35">
        <v>10.887116371695905</v>
      </c>
      <c r="L45" s="35" t="s">
        <v>1238</v>
      </c>
      <c r="M45" s="35" t="s">
        <v>1238</v>
      </c>
      <c r="N45" s="4">
        <v>0.72499999999999998</v>
      </c>
      <c r="O45" s="4">
        <v>0.41551246537396158</v>
      </c>
      <c r="P45" s="35">
        <v>6.5098768110923446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6.5098768115723447</v>
      </c>
      <c r="AH45" s="38" t="str">
        <f t="shared" si="19"/>
        <v xml:space="preserve"> </v>
      </c>
      <c r="AI45" s="1">
        <f t="shared" si="29"/>
        <v>22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17.221952604965718</v>
      </c>
      <c r="AR45" s="21" t="e">
        <v>#VALUE!</v>
      </c>
      <c r="AS45">
        <v>7.4086323796924036</v>
      </c>
      <c r="AT45">
        <v>-17.221952604965718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1625</v>
      </c>
      <c r="H46" s="4">
        <v>1532</v>
      </c>
      <c r="I46" s="34">
        <v>5736.9650854858783</v>
      </c>
      <c r="J46" s="35">
        <v>24.401095112654115</v>
      </c>
      <c r="K46" s="35">
        <v>18.228132462706789</v>
      </c>
      <c r="L46" s="35">
        <v>15.348749999999999</v>
      </c>
      <c r="M46" s="35">
        <v>12.392958236658933</v>
      </c>
      <c r="N46" s="4">
        <v>0.81500000000000006</v>
      </c>
      <c r="O46" s="4">
        <v>83.972911963882638</v>
      </c>
      <c r="P46" s="35">
        <v>2.2627969634750809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2.2627969639650809</v>
      </c>
      <c r="AH46" s="38" t="str">
        <f t="shared" si="19"/>
        <v xml:space="preserve"> </v>
      </c>
      <c r="AI46" s="1">
        <f t="shared" si="29"/>
        <v>79</v>
      </c>
      <c r="AJ46" s="1" t="str">
        <f t="shared" si="30"/>
        <v xml:space="preserve"> </v>
      </c>
      <c r="AK46" s="25">
        <f t="shared" si="22"/>
        <v>83.972911964372642</v>
      </c>
      <c r="AL46" s="25" t="str">
        <f t="shared" si="23"/>
        <v xml:space="preserve"> </v>
      </c>
      <c r="AM46" s="1">
        <f t="shared" si="31"/>
        <v>1</v>
      </c>
      <c r="AN46" s="1" t="str">
        <f t="shared" si="32"/>
        <v xml:space="preserve"> </v>
      </c>
      <c r="AO46" t="s">
        <v>1231</v>
      </c>
      <c r="AP46" t="s">
        <v>1246</v>
      </c>
      <c r="AQ46" s="22">
        <v>-86.558212695165054</v>
      </c>
      <c r="AR46" s="21">
        <v>-96.231390142030307</v>
      </c>
      <c r="AS46">
        <v>6.0704960835509247</v>
      </c>
      <c r="AT46">
        <v>86.558212695165054</v>
      </c>
      <c r="AU46">
        <v>96.231390142030307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22</v>
      </c>
      <c r="D47" s="4">
        <v>0</v>
      </c>
      <c r="E47" s="4">
        <v>9</v>
      </c>
      <c r="F47" s="4">
        <v>31</v>
      </c>
      <c r="G47" s="4">
        <v>650</v>
      </c>
      <c r="H47" s="4">
        <v>525</v>
      </c>
      <c r="I47" s="34">
        <v>13523.259856975881</v>
      </c>
      <c r="J47" s="35">
        <v>5.6265982290505132</v>
      </c>
      <c r="K47" s="35">
        <v>5.2722050705339578</v>
      </c>
      <c r="L47" s="35">
        <v>3.196103368056888</v>
      </c>
      <c r="M47" s="35">
        <v>3.0473337216519591</v>
      </c>
      <c r="N47" s="4">
        <v>1.0860000000000001</v>
      </c>
      <c r="O47" s="4">
        <v>-7.495741056218046</v>
      </c>
      <c r="P47" s="35">
        <v>5.2041689780900517</v>
      </c>
      <c r="Q47" s="36">
        <f t="shared" si="7"/>
        <v>70.967741935983867</v>
      </c>
      <c r="R47" s="36" t="str">
        <f t="shared" si="8"/>
        <v xml:space="preserve"> </v>
      </c>
      <c r="S47" s="37">
        <f t="shared" si="9"/>
        <v>0.23809523859523815</v>
      </c>
      <c r="T47" s="37" t="str">
        <f t="shared" si="10"/>
        <v/>
      </c>
      <c r="U47" s="37" t="str">
        <f t="shared" si="11"/>
        <v/>
      </c>
      <c r="V47" s="37">
        <f t="shared" si="12"/>
        <v>-0.56981926248830983</v>
      </c>
      <c r="W47" s="37" t="str">
        <f t="shared" si="13"/>
        <v/>
      </c>
      <c r="X47" s="37">
        <f t="shared" si="14"/>
        <v>-0.5913831374206836</v>
      </c>
      <c r="Y47" s="1" t="str">
        <f t="shared" si="24"/>
        <v xml:space="preserve"> </v>
      </c>
      <c r="Z47" s="1">
        <f t="shared" si="15"/>
        <v>2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11</v>
      </c>
      <c r="AD47" s="1" t="str">
        <f t="shared" si="17"/>
        <v xml:space="preserve"> </v>
      </c>
      <c r="AE47" s="1">
        <f t="shared" si="27"/>
        <v>14</v>
      </c>
      <c r="AF47" s="1" t="str">
        <f t="shared" si="28"/>
        <v xml:space="preserve"> </v>
      </c>
      <c r="AG47" s="38">
        <f t="shared" si="18"/>
        <v>5.2041689785900518</v>
      </c>
      <c r="AH47" s="38" t="str">
        <f t="shared" si="19"/>
        <v xml:space="preserve"> </v>
      </c>
      <c r="AI47" s="1">
        <f t="shared" si="29"/>
        <v>34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56.98192624883098</v>
      </c>
      <c r="AR47" s="21">
        <v>59.138313742068362</v>
      </c>
      <c r="AS47">
        <v>23.809523809523814</v>
      </c>
      <c r="AT47">
        <v>-56.98192624883098</v>
      </c>
      <c r="AU47">
        <v>-59.138313742068362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6</v>
      </c>
      <c r="D48" s="4">
        <v>10</v>
      </c>
      <c r="E48" s="4">
        <v>7</v>
      </c>
      <c r="F48" s="4">
        <v>23</v>
      </c>
      <c r="G48" s="4">
        <v>5200</v>
      </c>
      <c r="H48" s="4">
        <v>4560</v>
      </c>
      <c r="I48" s="34">
        <v>10775.162524555362</v>
      </c>
      <c r="J48" s="35">
        <v>19.375895757216004</v>
      </c>
      <c r="K48" s="35">
        <v>18.052260304451021</v>
      </c>
      <c r="L48" s="35">
        <v>14.087830762144556</v>
      </c>
      <c r="M48" s="35">
        <v>13.261730625085672</v>
      </c>
      <c r="N48" s="4">
        <v>3.0550000000000002</v>
      </c>
      <c r="O48" s="4">
        <v>-9.8103335513411161E-2</v>
      </c>
      <c r="P48" s="35">
        <v>2.2603886064730192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2.2603886069830192</v>
      </c>
      <c r="AH48" s="38" t="str">
        <f t="shared" si="19"/>
        <v xml:space="preserve"> </v>
      </c>
      <c r="AI48" s="1">
        <f t="shared" si="29"/>
        <v>80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-48.138125159779911</v>
      </c>
      <c r="AR48" s="21">
        <v>-80.110733091703537</v>
      </c>
      <c r="AS48">
        <v>14.035087719298245</v>
      </c>
      <c r="AT48">
        <v>48.138125159779911</v>
      </c>
      <c r="AU48">
        <v>80.110733091703537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1270</v>
      </c>
      <c r="H49" s="4">
        <v>1081.5</v>
      </c>
      <c r="I49" s="34">
        <v>13660.475789592727</v>
      </c>
      <c r="J49" s="35">
        <v>8.4360374414976587</v>
      </c>
      <c r="K49" s="35">
        <v>7.6485148514851486</v>
      </c>
      <c r="L49" s="35">
        <v>8.2710040883074409</v>
      </c>
      <c r="M49" s="35">
        <v>7.2633572849791088</v>
      </c>
      <c r="N49" s="4">
        <v>1.4139999999999999</v>
      </c>
      <c r="O49" s="4">
        <v>9.5274980635166546</v>
      </c>
      <c r="P49" s="35">
        <v>3.347202958853444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0.17429496122272775</v>
      </c>
      <c r="T49" s="37" t="str">
        <f t="shared" si="10"/>
        <v/>
      </c>
      <c r="U49" s="37" t="str">
        <f t="shared" si="11"/>
        <v/>
      </c>
      <c r="V49" s="37">
        <f t="shared" si="12"/>
        <v>-0.3550240019763965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14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22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3.347202959373444</v>
      </c>
      <c r="AH49" s="38" t="str">
        <f t="shared" si="19"/>
        <v xml:space="preserve"> </v>
      </c>
      <c r="AI49" s="1">
        <f t="shared" si="29"/>
        <v>55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35.502400197639652</v>
      </c>
      <c r="AR49" s="21">
        <v>-5.7435055049424255</v>
      </c>
      <c r="AS49">
        <v>17.429496070272776</v>
      </c>
      <c r="AT49">
        <v>-35.502400197639652</v>
      </c>
      <c r="AU49">
        <v>5.7435055049424255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4</v>
      </c>
      <c r="E50" s="4">
        <v>6</v>
      </c>
      <c r="F50" s="4">
        <v>21</v>
      </c>
      <c r="G50" s="4">
        <v>2400</v>
      </c>
      <c r="H50" s="4">
        <v>1867.4</v>
      </c>
      <c r="I50" s="34">
        <v>23022.299240971399</v>
      </c>
      <c r="J50" s="35">
        <v>6.7708484408992025</v>
      </c>
      <c r="K50" s="35">
        <v>6.495304347826087</v>
      </c>
      <c r="L50" s="35">
        <v>7.818228657804343</v>
      </c>
      <c r="M50" s="35">
        <v>7.3328913534517746</v>
      </c>
      <c r="N50" s="4">
        <v>2.758</v>
      </c>
      <c r="O50" s="4">
        <v>1.6586804275709521</v>
      </c>
      <c r="P50" s="35">
        <v>11.657920102816751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0.28520938255848866</v>
      </c>
      <c r="T50" s="37" t="str">
        <f t="shared" si="10"/>
        <v/>
      </c>
      <c r="U50" s="37" t="str">
        <f t="shared" si="11"/>
        <v/>
      </c>
      <c r="V50" s="37">
        <f t="shared" si="12"/>
        <v>-0.48233578135231236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4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7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11.657920103346751</v>
      </c>
      <c r="AH50" s="38" t="str">
        <f t="shared" si="19"/>
        <v xml:space="preserve"> </v>
      </c>
      <c r="AI50" s="1">
        <f t="shared" si="29"/>
        <v>2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48.233578135231234</v>
      </c>
      <c r="AR50" s="21">
        <v>4.5158207071849255E-2</v>
      </c>
      <c r="AS50">
        <v>28.520938202848868</v>
      </c>
      <c r="AT50">
        <v>-48.233578135231234</v>
      </c>
      <c r="AU50">
        <v>-4.5158207071849255E-2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14</v>
      </c>
      <c r="D51" s="4">
        <v>0</v>
      </c>
      <c r="E51" s="4">
        <v>8</v>
      </c>
      <c r="F51" s="4">
        <v>22</v>
      </c>
      <c r="G51" s="4">
        <v>937.5</v>
      </c>
      <c r="H51" s="4">
        <v>763</v>
      </c>
      <c r="I51" s="34">
        <v>12398.442657604681</v>
      </c>
      <c r="J51" s="35">
        <v>15.019685039370078</v>
      </c>
      <c r="K51" s="35">
        <v>13.999999999999998</v>
      </c>
      <c r="L51" s="35">
        <v>12.571223</v>
      </c>
      <c r="M51" s="35">
        <v>12.039371715113163</v>
      </c>
      <c r="N51" s="4">
        <v>0.50800000000000001</v>
      </c>
      <c r="O51" s="4">
        <v>3.2520325203252063</v>
      </c>
      <c r="P51" s="35">
        <v>3.2110091743119265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0.22870249071038001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13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3.2110091748519265</v>
      </c>
      <c r="AH51" s="38" t="str">
        <f t="shared" si="19"/>
        <v xml:space="preserve"> </v>
      </c>
      <c r="AI51" s="1">
        <f t="shared" si="29"/>
        <v>57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-14.832780383536326</v>
      </c>
      <c r="AR51" s="21">
        <v>-60.721137882593993</v>
      </c>
      <c r="AS51">
        <v>22.870249017038002</v>
      </c>
      <c r="AT51">
        <v>14.832780383536326</v>
      </c>
      <c r="AU51">
        <v>60.721137882593993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2</v>
      </c>
      <c r="D52" s="4">
        <v>10</v>
      </c>
      <c r="E52" s="4">
        <v>9</v>
      </c>
      <c r="F52" s="4">
        <v>21</v>
      </c>
      <c r="G52" s="4">
        <v>5250</v>
      </c>
      <c r="H52" s="4">
        <v>4950</v>
      </c>
      <c r="I52" s="34">
        <v>10370.468968359508</v>
      </c>
      <c r="J52" s="35">
        <v>23.261278195488721</v>
      </c>
      <c r="K52" s="35">
        <v>21.521739130434781</v>
      </c>
      <c r="L52" s="35">
        <v>14.317528859898383</v>
      </c>
      <c r="M52" s="35">
        <v>13.466926398090177</v>
      </c>
      <c r="N52" s="4">
        <v>2.1280000000000001</v>
      </c>
      <c r="O52" s="4">
        <v>7.3121533030761476</v>
      </c>
      <c r="P52" s="35">
        <v>2.2969696969696969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2.2969696975196969</v>
      </c>
      <c r="AH52" s="38" t="str">
        <f t="shared" si="19"/>
        <v xml:space="preserve"> </v>
      </c>
      <c r="AI52" s="1">
        <f t="shared" si="29"/>
        <v>77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-77.84375927066219</v>
      </c>
      <c r="AR52" s="21">
        <v>-83.047387674989693</v>
      </c>
      <c r="AS52">
        <v>6.0606060606060552</v>
      </c>
      <c r="AT52">
        <v>77.84375927066219</v>
      </c>
      <c r="AU52">
        <v>83.047387674989693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12</v>
      </c>
      <c r="F53" s="4">
        <v>21</v>
      </c>
      <c r="G53" s="4">
        <v>125</v>
      </c>
      <c r="H53" s="4">
        <v>138.5</v>
      </c>
      <c r="I53" s="34">
        <v>7237.1565775794998</v>
      </c>
      <c r="J53" s="35">
        <v>10.736434108527131</v>
      </c>
      <c r="K53" s="35">
        <v>10.492424242424242</v>
      </c>
      <c r="L53" s="35">
        <v>9.5684387941692819</v>
      </c>
      <c r="M53" s="35">
        <v>9.3748429091169072</v>
      </c>
      <c r="N53" s="4">
        <v>0.129</v>
      </c>
      <c r="O53" s="4">
        <v>-16.233766233766232</v>
      </c>
      <c r="P53" s="35">
        <v>5.7761732851985563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5.7761732857585564</v>
      </c>
      <c r="AH53" s="38" t="str">
        <f t="shared" si="19"/>
        <v xml:space="preserve"> </v>
      </c>
      <c r="AI53" s="1">
        <f t="shared" si="29"/>
        <v>26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17.914751417549567</v>
      </c>
      <c r="AR53" s="21">
        <v>-22.331007154899929</v>
      </c>
      <c r="AS53">
        <v>-9.7472924187725685</v>
      </c>
      <c r="AT53">
        <v>-17.914751417549567</v>
      </c>
      <c r="AU53">
        <v>22.331007154899929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13</v>
      </c>
      <c r="D54" s="4">
        <v>1</v>
      </c>
      <c r="E54" s="4">
        <v>1</v>
      </c>
      <c r="F54" s="4">
        <v>15</v>
      </c>
      <c r="G54" s="4">
        <v>775.5</v>
      </c>
      <c r="H54" s="4">
        <v>770.6</v>
      </c>
      <c r="I54" s="34">
        <v>9735.4059072592554</v>
      </c>
      <c r="J54" s="35">
        <v>27.719424460431654</v>
      </c>
      <c r="K54" s="35">
        <v>23.422492401215806</v>
      </c>
      <c r="L54" s="35">
        <v>21.145329730837755</v>
      </c>
      <c r="M54" s="35">
        <v>13.224691839579283</v>
      </c>
      <c r="N54" s="4">
        <v>0.32900000000000001</v>
      </c>
      <c r="O54" s="4">
        <v>15.845070422535205</v>
      </c>
      <c r="P54" s="35">
        <v>0.24656112120425641</v>
      </c>
      <c r="Q54" s="36">
        <f t="shared" si="7"/>
        <v>86.666666667236669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4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-111.92845076838384</v>
      </c>
      <c r="AR54" s="21">
        <v>-170.33976370022944</v>
      </c>
      <c r="AS54">
        <v>0.63586815468466007</v>
      </c>
      <c r="AT54">
        <v>111.92845076838384</v>
      </c>
      <c r="AU54">
        <v>170.33976370022944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7</v>
      </c>
      <c r="D55" s="4">
        <v>2</v>
      </c>
      <c r="E55" s="4">
        <v>9</v>
      </c>
      <c r="F55" s="4">
        <v>18</v>
      </c>
      <c r="G55" s="4">
        <v>767.5</v>
      </c>
      <c r="H55" s="4">
        <v>589.4</v>
      </c>
      <c r="I55" s="34">
        <v>5221.6764890087989</v>
      </c>
      <c r="J55" s="35" t="s">
        <v>1238</v>
      </c>
      <c r="K55" s="35">
        <v>35.939024390243901</v>
      </c>
      <c r="L55" s="35">
        <v>24.713043111092347</v>
      </c>
      <c r="M55" s="35">
        <v>18.073091650197629</v>
      </c>
      <c r="N55" s="4">
        <v>8.4000000000000005E-2</v>
      </c>
      <c r="O55" s="4">
        <v>-50.295857988165679</v>
      </c>
      <c r="P55" s="35">
        <v>0.27146250424160162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0.30217170061393278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5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-50.295857987585677</v>
      </c>
      <c r="AM55" s="1" t="str">
        <f t="shared" si="31"/>
        <v xml:space="preserve"> </v>
      </c>
      <c r="AN55" s="1">
        <f t="shared" si="32"/>
        <v>1</v>
      </c>
      <c r="AO55" t="s">
        <v>947</v>
      </c>
      <c r="AP55" t="s">
        <v>1248</v>
      </c>
      <c r="AQ55" s="22" t="e">
        <v>#VALUE!</v>
      </c>
      <c r="AR55" s="21">
        <v>-215.95242637541014</v>
      </c>
      <c r="AS55">
        <v>30.217170003393278</v>
      </c>
      <c r="AT55" t="e">
        <v>#VALUE!</v>
      </c>
      <c r="AU55">
        <v>215.95242637541014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11</v>
      </c>
      <c r="D56" s="4">
        <v>3</v>
      </c>
      <c r="E56" s="4">
        <v>6</v>
      </c>
      <c r="F56" s="4">
        <v>20</v>
      </c>
      <c r="G56" s="4">
        <v>3725</v>
      </c>
      <c r="H56" s="4">
        <v>2999</v>
      </c>
      <c r="I56" s="34">
        <v>7534.260302832703</v>
      </c>
      <c r="J56" s="35">
        <v>13.258178603006188</v>
      </c>
      <c r="K56" s="35">
        <v>12.767134951042996</v>
      </c>
      <c r="L56" s="35">
        <v>9.1361148325358847</v>
      </c>
      <c r="M56" s="35">
        <v>8.6496195526265041</v>
      </c>
      <c r="N56" s="4">
        <v>2.3490000000000002</v>
      </c>
      <c r="O56" s="4">
        <v>2.6660839160839132</v>
      </c>
      <c r="P56" s="35">
        <v>2.9576525508502836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0.24208069415452144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10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2.9576525514402836</v>
      </c>
      <c r="AH56" s="38" t="str">
        <f t="shared" si="19"/>
        <v xml:space="preserve"> </v>
      </c>
      <c r="AI56" s="1">
        <f t="shared" si="29"/>
        <v>62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-1.3652089117683897</v>
      </c>
      <c r="AR56" s="21">
        <v>-16.803812303004428</v>
      </c>
      <c r="AS56">
        <v>24.208069356452143</v>
      </c>
      <c r="AT56">
        <v>1.3652089117683897</v>
      </c>
      <c r="AU56">
        <v>16.803812303004428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8</v>
      </c>
      <c r="F57" s="4">
        <v>19</v>
      </c>
      <c r="G57" s="4">
        <v>211</v>
      </c>
      <c r="H57" s="4">
        <v>215.4</v>
      </c>
      <c r="I57" s="34">
        <v>5900.1389146887695</v>
      </c>
      <c r="J57" s="35">
        <v>11.103092783505154</v>
      </c>
      <c r="K57" s="35">
        <v>10.208530805687204</v>
      </c>
      <c r="L57" s="35">
        <v>8.3026599517068256</v>
      </c>
      <c r="M57" s="35">
        <v>6.1187982065467921</v>
      </c>
      <c r="N57" s="4">
        <v>0.21099999999999999</v>
      </c>
      <c r="O57" s="4">
        <v>7.1065989847715656</v>
      </c>
      <c r="P57" s="35">
        <v>4.9675023212627671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4.9675023218627672</v>
      </c>
      <c r="AH57" s="38" t="str">
        <f t="shared" si="19"/>
        <v xml:space="preserve"> </v>
      </c>
      <c r="AI57" s="1">
        <f t="shared" si="29"/>
        <v>39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15.11146792730964</v>
      </c>
      <c r="AR57" s="21">
        <v>-6.1482208127692894</v>
      </c>
      <c r="AS57">
        <v>-2.0427112349117982</v>
      </c>
      <c r="AT57">
        <v>-15.11146792730964</v>
      </c>
      <c r="AU57">
        <v>6.1482208127692894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4</v>
      </c>
      <c r="D58" s="4">
        <v>6</v>
      </c>
      <c r="E58" s="4">
        <v>9</v>
      </c>
      <c r="F58" s="4">
        <v>19</v>
      </c>
      <c r="G58" s="4">
        <v>867</v>
      </c>
      <c r="H58" s="4">
        <v>950</v>
      </c>
      <c r="I58" s="34">
        <v>9143.6858423647791</v>
      </c>
      <c r="J58" s="35">
        <v>16.074450084602368</v>
      </c>
      <c r="K58" s="35">
        <v>16.435986159169552</v>
      </c>
      <c r="L58" s="35">
        <v>20.197849602989255</v>
      </c>
      <c r="M58" s="35">
        <v>20.475187500000001</v>
      </c>
      <c r="N58" s="4">
        <v>0.57799999999999996</v>
      </c>
      <c r="O58" s="4">
        <v>-3.1825795644891151</v>
      </c>
      <c r="P58" s="35">
        <v>4.9789473684210535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4.9789473690310535</v>
      </c>
      <c r="AH58" s="38" t="str">
        <f t="shared" si="19"/>
        <v xml:space="preserve"> </v>
      </c>
      <c r="AI58" s="1">
        <f t="shared" si="29"/>
        <v>37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-22.896970975942388</v>
      </c>
      <c r="AR58" s="21">
        <v>-158.22637709743375</v>
      </c>
      <c r="AS58">
        <v>-8.736842105263154</v>
      </c>
      <c r="AT58">
        <v>22.896970975942388</v>
      </c>
      <c r="AU58">
        <v>158.22637709743375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10</v>
      </c>
      <c r="D59" s="4">
        <v>3</v>
      </c>
      <c r="E59" s="4">
        <v>7</v>
      </c>
      <c r="F59" s="4">
        <v>20</v>
      </c>
      <c r="G59" s="4">
        <v>283.5</v>
      </c>
      <c r="H59" s="4">
        <v>274.39999999999998</v>
      </c>
      <c r="I59" s="34">
        <v>21245.926324720898</v>
      </c>
      <c r="J59" s="35">
        <v>8.6018808777429463</v>
      </c>
      <c r="K59" s="35">
        <v>8.4430769230769229</v>
      </c>
      <c r="L59" s="35" t="s">
        <v>1238</v>
      </c>
      <c r="M59" s="35" t="s">
        <v>1238</v>
      </c>
      <c r="N59" s="4">
        <v>0.31900000000000001</v>
      </c>
      <c r="O59" s="4">
        <v>-16.710182767624023</v>
      </c>
      <c r="P59" s="35">
        <v>6.814868804664723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-0.34234446652509587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15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6.8148688052847231</v>
      </c>
      <c r="AH59" s="38" t="str">
        <f t="shared" si="19"/>
        <v xml:space="preserve"> </v>
      </c>
      <c r="AI59" s="1">
        <f t="shared" si="29"/>
        <v>15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34.23444665250959</v>
      </c>
      <c r="AR59" s="21" t="e">
        <v>#VALUE!</v>
      </c>
      <c r="AS59">
        <v>3.3163265306122458</v>
      </c>
      <c r="AT59">
        <v>-34.23444665250959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15</v>
      </c>
      <c r="D60" s="4">
        <v>3</v>
      </c>
      <c r="E60" s="4">
        <v>9</v>
      </c>
      <c r="F60" s="4">
        <v>27</v>
      </c>
      <c r="G60" s="4">
        <v>63</v>
      </c>
      <c r="H60" s="4">
        <v>61.44</v>
      </c>
      <c r="I60" s="34">
        <v>55849.941406505728</v>
      </c>
      <c r="J60" s="35">
        <v>8.1920000000000002</v>
      </c>
      <c r="K60" s="35">
        <v>8.4164383561643827</v>
      </c>
      <c r="L60" s="35" t="s">
        <v>1238</v>
      </c>
      <c r="M60" s="35" t="s">
        <v>1238</v>
      </c>
      <c r="N60" s="4">
        <v>7.4999999999999997E-2</v>
      </c>
      <c r="O60" s="4">
        <v>8.6956521739130306</v>
      </c>
      <c r="P60" s="35">
        <v>5.8593750000000018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-0.37368184856332864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9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5.8593750006300018</v>
      </c>
      <c r="AH60" s="38" t="str">
        <f t="shared" si="19"/>
        <v xml:space="preserve"> </v>
      </c>
      <c r="AI60" s="1">
        <f t="shared" si="29"/>
        <v>25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37.368184856332867</v>
      </c>
      <c r="AR60" s="21" t="e">
        <v>#VALUE!</v>
      </c>
      <c r="AS60">
        <v>2.5390625</v>
      </c>
      <c r="AT60">
        <v>-37.368184856332867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2</v>
      </c>
      <c r="E61" s="4">
        <v>3</v>
      </c>
      <c r="F61" s="4">
        <v>14</v>
      </c>
      <c r="G61" s="4">
        <v>7675</v>
      </c>
      <c r="H61" s="4">
        <v>7074</v>
      </c>
      <c r="I61" s="34">
        <v>32115.690630645397</v>
      </c>
      <c r="J61" s="35">
        <v>35.369999999999997</v>
      </c>
      <c r="K61" s="35">
        <v>31.566265060240958</v>
      </c>
      <c r="L61" s="35">
        <v>21.223973542726625</v>
      </c>
      <c r="M61" s="35">
        <v>19.621817906205589</v>
      </c>
      <c r="N61" s="4">
        <v>2</v>
      </c>
      <c r="O61" s="4">
        <v>17.096018735363</v>
      </c>
      <c r="P61" s="35">
        <v>1.0870794458580719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-170.42081318743976</v>
      </c>
      <c r="AR61" s="21">
        <v>-171.34521264773466</v>
      </c>
      <c r="AS61">
        <v>8.4959004806333116</v>
      </c>
      <c r="AT61">
        <v>170.42081318743976</v>
      </c>
      <c r="AU61">
        <v>171.34521264773466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4</v>
      </c>
      <c r="E62" s="4">
        <v>4</v>
      </c>
      <c r="F62" s="4">
        <v>12</v>
      </c>
      <c r="G62" s="4">
        <v>1130</v>
      </c>
      <c r="H62" s="4">
        <v>1012.4</v>
      </c>
      <c r="I62" s="34">
        <v>4380.4564263686725</v>
      </c>
      <c r="J62" s="35">
        <v>6.3395874295843964</v>
      </c>
      <c r="K62" s="35">
        <v>5.9600747127113163</v>
      </c>
      <c r="L62" s="35">
        <v>4.6687741697869996</v>
      </c>
      <c r="M62" s="35">
        <v>4.8211258677935405</v>
      </c>
      <c r="N62" s="4">
        <v>2.073</v>
      </c>
      <c r="O62" s="4">
        <v>-16.377571601452203</v>
      </c>
      <c r="P62" s="35">
        <v>8.7658125908654583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>
        <f t="shared" si="12"/>
        <v>-0.51530777834857688</v>
      </c>
      <c r="W62" s="37" t="str">
        <f t="shared" si="13"/>
        <v/>
      </c>
      <c r="X62" s="37">
        <f t="shared" si="14"/>
        <v>-0.40310445762911873</v>
      </c>
      <c r="Y62" s="1" t="str">
        <f t="shared" si="24"/>
        <v xml:space="preserve"> </v>
      </c>
      <c r="Z62" s="1">
        <f t="shared" si="15"/>
        <v>3</v>
      </c>
      <c r="AA62" s="1" t="str">
        <f t="shared" si="25"/>
        <v xml:space="preserve"> </v>
      </c>
      <c r="AB62" s="1">
        <f t="shared" si="16"/>
        <v>8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8.7658125915154574</v>
      </c>
      <c r="AH62" s="38" t="str">
        <f t="shared" si="19"/>
        <v xml:space="preserve"> </v>
      </c>
      <c r="AI62" s="1">
        <f t="shared" si="29"/>
        <v>5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51.530777834857687</v>
      </c>
      <c r="AR62" s="21">
        <v>40.310445762911876</v>
      </c>
      <c r="AS62">
        <v>11.615962070327935</v>
      </c>
      <c r="AT62">
        <v>-51.530777834857687</v>
      </c>
      <c r="AU62">
        <v>-40.310445762911876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3</v>
      </c>
      <c r="D63" s="4">
        <v>14</v>
      </c>
      <c r="E63" s="4">
        <v>8</v>
      </c>
      <c r="F63" s="4">
        <v>25</v>
      </c>
      <c r="G63" s="4">
        <v>190</v>
      </c>
      <c r="H63" s="4">
        <v>198.4</v>
      </c>
      <c r="I63" s="34">
        <v>5022.2434418575431</v>
      </c>
      <c r="J63" s="35">
        <v>8.2666666666666675</v>
      </c>
      <c r="K63" s="35">
        <v>10.497354497354497</v>
      </c>
      <c r="L63" s="35">
        <v>4.593031765531765</v>
      </c>
      <c r="M63" s="35">
        <v>4.8709077339408218</v>
      </c>
      <c r="N63" s="4">
        <v>0.189</v>
      </c>
      <c r="O63" s="4">
        <v>-22.222222222222221</v>
      </c>
      <c r="P63" s="35">
        <v>5.342741935483871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-0.36797321957887974</v>
      </c>
      <c r="W63" s="37" t="str">
        <f t="shared" si="13"/>
        <v/>
      </c>
      <c r="X63" s="37">
        <f t="shared" si="14"/>
        <v>-0.4127880066345454</v>
      </c>
      <c r="Y63" s="1" t="str">
        <f t="shared" si="24"/>
        <v xml:space="preserve"> </v>
      </c>
      <c r="Z63" s="1">
        <f t="shared" si="15"/>
        <v>11</v>
      </c>
      <c r="AA63" s="1" t="str">
        <f t="shared" si="25"/>
        <v xml:space="preserve"> </v>
      </c>
      <c r="AB63" s="1">
        <f t="shared" si="16"/>
        <v>7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5.3427419361438711</v>
      </c>
      <c r="AH63" s="38" t="str">
        <f t="shared" si="19"/>
        <v xml:space="preserve"> </v>
      </c>
      <c r="AI63" s="1">
        <f t="shared" si="29"/>
        <v>31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36.797321957887974</v>
      </c>
      <c r="AR63" s="21">
        <v>41.27880066345454</v>
      </c>
      <c r="AS63">
        <v>-4.2338709677419377</v>
      </c>
      <c r="AT63">
        <v>-36.797321957887974</v>
      </c>
      <c r="AU63">
        <v>-41.27880066345454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13</v>
      </c>
      <c r="D64" s="4">
        <v>1</v>
      </c>
      <c r="E64" s="4">
        <v>3</v>
      </c>
      <c r="F64" s="4">
        <v>17</v>
      </c>
      <c r="G64" s="4">
        <v>1905</v>
      </c>
      <c r="H64" s="4">
        <v>1570</v>
      </c>
      <c r="I64" s="34">
        <v>9895.6688377075334</v>
      </c>
      <c r="J64" s="35">
        <v>10.568688217792507</v>
      </c>
      <c r="K64" s="35">
        <v>11.149031072948899</v>
      </c>
      <c r="L64" s="35">
        <v>6.9445982730759459</v>
      </c>
      <c r="M64" s="35">
        <v>7.2057992073070807</v>
      </c>
      <c r="N64" s="4">
        <v>1.7290000000000001</v>
      </c>
      <c r="O64" s="4">
        <v>-8.5668958223162317</v>
      </c>
      <c r="P64" s="35">
        <v>4.3068391569970705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0.21337579684834401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15</v>
      </c>
      <c r="AD64" s="1" t="str">
        <f t="shared" si="17"/>
        <v xml:space="preserve"> </v>
      </c>
      <c r="AE64" s="1">
        <f t="shared" si="27"/>
        <v>10</v>
      </c>
      <c r="AF64" s="1" t="str">
        <f t="shared" si="28"/>
        <v xml:space="preserve"> </v>
      </c>
      <c r="AG64" s="38">
        <f t="shared" si="18"/>
        <v>4.3068391576670706</v>
      </c>
      <c r="AH64" s="38" t="str">
        <f t="shared" si="19"/>
        <v xml:space="preserve"> </v>
      </c>
      <c r="AI64" s="1">
        <f t="shared" si="29"/>
        <v>47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19.197250150410984</v>
      </c>
      <c r="AR64" s="21">
        <v>11.21438728863029</v>
      </c>
      <c r="AS64">
        <v>21.3375796178344</v>
      </c>
      <c r="AT64">
        <v>-19.197250150410984</v>
      </c>
      <c r="AU64">
        <v>-11.21438728863029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240</v>
      </c>
      <c r="H65" s="4">
        <v>212.7</v>
      </c>
      <c r="I65" s="34">
        <v>13413.927481005445</v>
      </c>
      <c r="J65" s="35">
        <v>15.992481203007516</v>
      </c>
      <c r="K65" s="35">
        <v>14.086092715231787</v>
      </c>
      <c r="L65" s="35">
        <v>9.5529998432452778</v>
      </c>
      <c r="M65" s="35">
        <v>8.9264526564327014</v>
      </c>
      <c r="N65" s="4">
        <v>0.13300000000000001</v>
      </c>
      <c r="O65" s="4">
        <v>0</v>
      </c>
      <c r="P65" s="35">
        <v>2.6328161730136346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3</v>
      </c>
      <c r="AF65" s="1" t="str">
        <f t="shared" si="28"/>
        <v xml:space="preserve"> </v>
      </c>
      <c r="AG65" s="38">
        <f t="shared" si="18"/>
        <v>2.6328161736936346</v>
      </c>
      <c r="AH65" s="38" t="str">
        <f t="shared" si="19"/>
        <v xml:space="preserve"> </v>
      </c>
      <c r="AI65" s="1">
        <f t="shared" si="29"/>
        <v>69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-22.270279100993442</v>
      </c>
      <c r="AR65" s="21">
        <v>-22.133622559923015</v>
      </c>
      <c r="AS65">
        <v>12.834978843441469</v>
      </c>
      <c r="AT65">
        <v>22.270279100993442</v>
      </c>
      <c r="AU65">
        <v>22.133622559923015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7</v>
      </c>
      <c r="D66" s="4">
        <v>3</v>
      </c>
      <c r="E66" s="4">
        <v>8</v>
      </c>
      <c r="F66" s="4">
        <v>18</v>
      </c>
      <c r="G66" s="4">
        <v>224.5</v>
      </c>
      <c r="H66" s="4">
        <v>201.3</v>
      </c>
      <c r="I66" s="34">
        <v>6272.7779558845214</v>
      </c>
      <c r="J66" s="35">
        <v>15.484615384615383</v>
      </c>
      <c r="K66" s="35">
        <v>14.91111111111111</v>
      </c>
      <c r="L66" s="35">
        <v>7.9446192767433015</v>
      </c>
      <c r="M66" s="35">
        <v>6.9930169150131976</v>
      </c>
      <c r="N66" s="4">
        <v>0.13500000000000001</v>
      </c>
      <c r="O66" s="4">
        <v>4.6511627906976782</v>
      </c>
      <c r="P66" s="35">
        <v>4.1728763040238457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4.1728763047138457</v>
      </c>
      <c r="AH66" s="38" t="str">
        <f t="shared" si="19"/>
        <v xml:space="preserve"> </v>
      </c>
      <c r="AI66" s="1">
        <f t="shared" si="29"/>
        <v>49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-18.387398479005725</v>
      </c>
      <c r="AR66" s="21">
        <v>-1.5707262692082002</v>
      </c>
      <c r="AS66">
        <v>11.525086934923001</v>
      </c>
      <c r="AT66">
        <v>18.387398479005725</v>
      </c>
      <c r="AU66">
        <v>1.5707262692082002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16</v>
      </c>
      <c r="D67" s="4">
        <v>1</v>
      </c>
      <c r="E67" s="4">
        <v>4</v>
      </c>
      <c r="F67" s="4">
        <v>21</v>
      </c>
      <c r="G67" s="4">
        <v>955</v>
      </c>
      <c r="H67" s="4">
        <v>897.5</v>
      </c>
      <c r="I67" s="34">
        <v>40550.015730829953</v>
      </c>
      <c r="J67" s="35">
        <v>15.420962199312715</v>
      </c>
      <c r="K67" s="35">
        <v>15.315699658703071</v>
      </c>
      <c r="L67" s="35">
        <v>11.493273282918528</v>
      </c>
      <c r="M67" s="35">
        <v>10.839388917562053</v>
      </c>
      <c r="N67" s="4">
        <v>0.58599999999999997</v>
      </c>
      <c r="O67" s="4">
        <v>-0.67796610169491589</v>
      </c>
      <c r="P67" s="35">
        <v>5.4484679665738165</v>
      </c>
      <c r="Q67" s="36">
        <f t="shared" si="7"/>
        <v>76.190476191176188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>
        <f t="shared" si="27"/>
        <v>11</v>
      </c>
      <c r="AF67" s="1" t="str">
        <f t="shared" si="28"/>
        <v xml:space="preserve"> </v>
      </c>
      <c r="AG67" s="38">
        <f t="shared" si="18"/>
        <v>5.4484679672738165</v>
      </c>
      <c r="AH67" s="38" t="str">
        <f t="shared" si="19"/>
        <v xml:space="preserve"> </v>
      </c>
      <c r="AI67" s="1">
        <f t="shared" si="29"/>
        <v>30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-17.900738989847721</v>
      </c>
      <c r="AR67" s="21">
        <v>-46.9397178004306</v>
      </c>
      <c r="AS67">
        <v>6.4066852367687943</v>
      </c>
      <c r="AT67">
        <v>17.900738989847721</v>
      </c>
      <c r="AU67">
        <v>46.9397178004306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12</v>
      </c>
      <c r="D68" s="4">
        <v>1</v>
      </c>
      <c r="E68" s="4">
        <v>0</v>
      </c>
      <c r="F68" s="4">
        <v>13</v>
      </c>
      <c r="G68" s="4">
        <v>3950</v>
      </c>
      <c r="H68" s="4">
        <v>2606</v>
      </c>
      <c r="I68" s="34">
        <v>7062.3777049430619</v>
      </c>
      <c r="J68" s="35">
        <v>22.477399919682412</v>
      </c>
      <c r="K68" s="35">
        <v>17.628184929193345</v>
      </c>
      <c r="L68" s="35">
        <v>15.122514508234746</v>
      </c>
      <c r="M68" s="35">
        <v>12.973694754653131</v>
      </c>
      <c r="N68" s="4">
        <v>1.5050000000000001</v>
      </c>
      <c r="O68" s="4">
        <v>12.987987987987989</v>
      </c>
      <c r="P68" s="35">
        <v>1.0789722913242907</v>
      </c>
      <c r="Q68" s="36">
        <f t="shared" si="7"/>
        <v>92.307692308402309</v>
      </c>
      <c r="R68" s="36" t="str">
        <f t="shared" si="8"/>
        <v xml:space="preserve"> </v>
      </c>
      <c r="S68" s="37">
        <f t="shared" si="9"/>
        <v>0.51573292473148891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2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-71.850629477517998</v>
      </c>
      <c r="AR68" s="21">
        <v>-93.339004439705235</v>
      </c>
      <c r="AS68">
        <v>51.573292402148894</v>
      </c>
      <c r="AT68">
        <v>71.850629477517998</v>
      </c>
      <c r="AU68">
        <v>93.339004439705235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9</v>
      </c>
      <c r="D69" s="4">
        <v>5</v>
      </c>
      <c r="E69" s="4">
        <v>10</v>
      </c>
      <c r="F69" s="4">
        <v>24</v>
      </c>
      <c r="G69" s="4">
        <v>6000</v>
      </c>
      <c r="H69" s="4">
        <v>6782</v>
      </c>
      <c r="I69" s="34">
        <v>11729.093213172207</v>
      </c>
      <c r="J69" s="35">
        <v>15.688179504973395</v>
      </c>
      <c r="K69" s="35">
        <v>14.782040104620748</v>
      </c>
      <c r="L69" s="35">
        <v>13.083908629441625</v>
      </c>
      <c r="M69" s="35">
        <v>12.394301706303748</v>
      </c>
      <c r="N69" s="4">
        <v>4.5880000000000001</v>
      </c>
      <c r="O69" s="4">
        <v>5.9584295612009237</v>
      </c>
      <c r="P69" s="35">
        <v>2.5317015629607789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2.5317015636807789</v>
      </c>
      <c r="AH69" s="38" t="str">
        <f t="shared" si="19"/>
        <v xml:space="preserve"> </v>
      </c>
      <c r="AI69" s="1">
        <f t="shared" si="29"/>
        <v>71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-19.943744958027466</v>
      </c>
      <c r="AR69" s="21">
        <v>-67.275744203706282</v>
      </c>
      <c r="AS69">
        <v>-11.530521969920382</v>
      </c>
      <c r="AT69">
        <v>19.943744958027466</v>
      </c>
      <c r="AU69">
        <v>67.275744203706282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6</v>
      </c>
      <c r="D70" s="4">
        <v>7</v>
      </c>
      <c r="E70" s="4">
        <v>6</v>
      </c>
      <c r="F70" s="4">
        <v>19</v>
      </c>
      <c r="G70" s="4">
        <v>1175</v>
      </c>
      <c r="H70" s="4">
        <v>1305.5</v>
      </c>
      <c r="I70" s="34">
        <v>11833.04074397849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-0.18</v>
      </c>
      <c r="O70" s="4">
        <v>-260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-259.99999999927002</v>
      </c>
      <c r="AM70" s="1" t="str">
        <f t="shared" si="31"/>
        <v xml:space="preserve"> </v>
      </c>
      <c r="AN70" s="1">
        <f t="shared" si="32"/>
        <v>3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-9.9961700497893542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8</v>
      </c>
      <c r="D71" s="4">
        <v>1</v>
      </c>
      <c r="E71" s="4">
        <v>4</v>
      </c>
      <c r="F71" s="4">
        <v>13</v>
      </c>
      <c r="G71" s="4">
        <v>765</v>
      </c>
      <c r="H71" s="4">
        <v>715</v>
      </c>
      <c r="I71" s="34">
        <v>6696.2852171904151</v>
      </c>
      <c r="J71" s="35">
        <v>13.645038167938932</v>
      </c>
      <c r="K71" s="35">
        <v>14.532520325203253</v>
      </c>
      <c r="L71" s="35" t="s">
        <v>1238</v>
      </c>
      <c r="M71" s="35" t="s">
        <v>1238</v>
      </c>
      <c r="N71" s="4">
        <v>0.52400000000000002</v>
      </c>
      <c r="O71" s="4">
        <v>-25.356125356125357</v>
      </c>
      <c r="P71" s="35">
        <v>6.5454545454545459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6.5454545461945459</v>
      </c>
      <c r="AH71" s="38" t="str">
        <f t="shared" si="19"/>
        <v xml:space="preserve"> </v>
      </c>
      <c r="AI71" s="1">
        <f t="shared" si="29"/>
        <v>20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-4.3229380081339919</v>
      </c>
      <c r="AR71" s="21" t="e">
        <v>#VALUE!</v>
      </c>
      <c r="AS71">
        <v>6.9930069930070005</v>
      </c>
      <c r="AT71">
        <v>4.3229380081339919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6</v>
      </c>
      <c r="F72" s="4">
        <v>22</v>
      </c>
      <c r="G72" s="4">
        <v>1552.014892578125</v>
      </c>
      <c r="H72" s="4">
        <v>1366</v>
      </c>
      <c r="I72" s="34">
        <v>46101.669341700734</v>
      </c>
      <c r="J72" s="35">
        <v>8.7902187902187894</v>
      </c>
      <c r="K72" s="35">
        <v>8.2737734706238637</v>
      </c>
      <c r="L72" s="35" t="s">
        <v>1238</v>
      </c>
      <c r="M72" s="35" t="s">
        <v>1238</v>
      </c>
      <c r="N72" s="4">
        <v>1.554</v>
      </c>
      <c r="O72" s="4">
        <v>-0.76628352490421525</v>
      </c>
      <c r="P72" s="35">
        <v>3.5578330893118597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-0.32794511921219172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16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3.5578330900618598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53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32.794511921219168</v>
      </c>
      <c r="AR72" s="21" t="e">
        <v>#VALUE!</v>
      </c>
      <c r="AS72">
        <v>13.617488475704608</v>
      </c>
      <c r="AT72">
        <v>-32.794511921219168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13</v>
      </c>
      <c r="D73" s="4">
        <v>1</v>
      </c>
      <c r="E73" s="4">
        <v>3</v>
      </c>
      <c r="F73" s="4">
        <v>17</v>
      </c>
      <c r="G73" s="4">
        <v>2419</v>
      </c>
      <c r="H73" s="4">
        <v>2395</v>
      </c>
      <c r="I73" s="34">
        <v>9902.9599193937393</v>
      </c>
      <c r="J73" s="35">
        <v>8.8311209439528007</v>
      </c>
      <c r="K73" s="35">
        <v>8.8901262063845579</v>
      </c>
      <c r="L73" s="35">
        <v>6.4215814299806864</v>
      </c>
      <c r="M73" s="35">
        <v>6.4629247825565983</v>
      </c>
      <c r="N73" s="4">
        <v>2.7120000000000002</v>
      </c>
      <c r="O73" s="4">
        <v>-4.4060627423334502</v>
      </c>
      <c r="P73" s="35">
        <v>9.8288100208768281</v>
      </c>
      <c r="Q73" s="36">
        <f t="shared" si="33"/>
        <v>76.470588236054112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-0.32481795108274047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17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9</v>
      </c>
      <c r="AF73" s="1" t="str">
        <f t="shared" si="28"/>
        <v xml:space="preserve"> </v>
      </c>
      <c r="AG73" s="38">
        <f t="shared" si="44"/>
        <v>9.8288100216368282</v>
      </c>
      <c r="AH73" s="38" t="str">
        <f t="shared" si="45"/>
        <v xml:space="preserve"> </v>
      </c>
      <c r="AI73" s="1">
        <f t="shared" si="29"/>
        <v>4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32.481795108274049</v>
      </c>
      <c r="AR73" s="21">
        <v>17.901076575267894</v>
      </c>
      <c r="AS73">
        <v>1.0020876826722258</v>
      </c>
      <c r="AT73">
        <v>-32.481795108274049</v>
      </c>
      <c r="AU73">
        <v>-17.901076575267894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9</v>
      </c>
      <c r="E74" s="4">
        <v>7</v>
      </c>
      <c r="F74" s="4">
        <v>21</v>
      </c>
      <c r="G74" s="4">
        <v>690</v>
      </c>
      <c r="H74" s="4">
        <v>674.6</v>
      </c>
      <c r="I74" s="34">
        <v>6848.4380894358201</v>
      </c>
      <c r="J74" s="35">
        <v>11.752613240418118</v>
      </c>
      <c r="K74" s="35">
        <v>11.835087719298246</v>
      </c>
      <c r="L74" s="35">
        <v>9.3477017156446411</v>
      </c>
      <c r="M74" s="35">
        <v>9.061406224271364</v>
      </c>
      <c r="N74" s="4">
        <v>0.57400000000000007</v>
      </c>
      <c r="O74" s="4">
        <v>-18.349928876244665</v>
      </c>
      <c r="P74" s="35">
        <v>3.1722502223539872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3.1722502231239873</v>
      </c>
      <c r="AH74" s="38" t="str">
        <f t="shared" si="45"/>
        <v xml:space="preserve"> </v>
      </c>
      <c r="AI74" s="1">
        <f t="shared" si="29"/>
        <v>59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10.145568856337606</v>
      </c>
      <c r="AR74" s="21">
        <v>-19.50891781376265</v>
      </c>
      <c r="AS74">
        <v>2.2828342721612715</v>
      </c>
      <c r="AT74">
        <v>-10.145568856337606</v>
      </c>
      <c r="AU74">
        <v>19.50891781376265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6</v>
      </c>
      <c r="E75" s="4">
        <v>7</v>
      </c>
      <c r="F75" s="4">
        <v>27</v>
      </c>
      <c r="G75" s="4">
        <v>7100</v>
      </c>
      <c r="H75" s="4">
        <v>5872</v>
      </c>
      <c r="I75" s="34">
        <v>54074.173334512379</v>
      </c>
      <c r="J75" s="35">
        <v>17.025224702812409</v>
      </c>
      <c r="K75" s="35">
        <v>16.512935883014624</v>
      </c>
      <c r="L75" s="35">
        <v>13.655913352355441</v>
      </c>
      <c r="M75" s="35">
        <v>13.324103229928964</v>
      </c>
      <c r="N75" s="4">
        <v>3.4490000000000003</v>
      </c>
      <c r="O75" s="4">
        <v>1.4710208884966245</v>
      </c>
      <c r="P75" s="35">
        <v>3.0500681198910087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0.20912806617509533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16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3.0500681206710087</v>
      </c>
      <c r="AH75" s="38" t="str">
        <f t="shared" si="45"/>
        <v xml:space="preserve"> </v>
      </c>
      <c r="AI75" s="1">
        <f t="shared" si="29"/>
        <v>60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-30.166104292717534</v>
      </c>
      <c r="AR75" s="21">
        <v>-74.588735942133482</v>
      </c>
      <c r="AS75">
        <v>20.912806539509532</v>
      </c>
      <c r="AT75">
        <v>30.166104292717534</v>
      </c>
      <c r="AU75">
        <v>74.588735942133482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11</v>
      </c>
      <c r="D76" s="4">
        <v>2</v>
      </c>
      <c r="E76" s="4">
        <v>12</v>
      </c>
      <c r="F76" s="4">
        <v>25</v>
      </c>
      <c r="G76" s="4">
        <v>230</v>
      </c>
      <c r="H76" s="4">
        <v>242.6</v>
      </c>
      <c r="I76" s="34">
        <v>38086.005302569007</v>
      </c>
      <c r="J76" s="35">
        <v>9.9835390946502063</v>
      </c>
      <c r="K76" s="35">
        <v>9.295019157088122</v>
      </c>
      <c r="L76" s="35" t="s">
        <v>1238</v>
      </c>
      <c r="M76" s="35" t="s">
        <v>1238</v>
      </c>
      <c r="N76" s="4">
        <v>0.24299999999999999</v>
      </c>
      <c r="O76" s="4">
        <v>-24.299065420560751</v>
      </c>
      <c r="P76" s="35">
        <v>6.553998351195383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6.5539983519853831</v>
      </c>
      <c r="AH76" s="38" t="str">
        <f t="shared" si="45"/>
        <v xml:space="preserve"> </v>
      </c>
      <c r="AI76" s="1">
        <f t="shared" si="29"/>
        <v>19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23.670999138707806</v>
      </c>
      <c r="AR76" s="21" t="e">
        <v>#VALUE!</v>
      </c>
      <c r="AS76">
        <v>-5.1937345424567187</v>
      </c>
      <c r="AT76">
        <v>-23.670999138707806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14</v>
      </c>
      <c r="D77" s="4">
        <v>2</v>
      </c>
      <c r="E77" s="4">
        <v>8</v>
      </c>
      <c r="F77" s="4">
        <v>24</v>
      </c>
      <c r="G77" s="4">
        <v>2742.57568359375</v>
      </c>
      <c r="H77" s="4">
        <v>2239</v>
      </c>
      <c r="I77" s="34">
        <v>230517.49441967506</v>
      </c>
      <c r="J77" s="35">
        <v>12.866073375527352</v>
      </c>
      <c r="K77" s="35">
        <v>10.226762756972654</v>
      </c>
      <c r="L77" s="35">
        <v>5.5938496782902707</v>
      </c>
      <c r="M77" s="35">
        <v>5.1533301191643313</v>
      </c>
      <c r="N77" s="4">
        <v>2.2589999999999999</v>
      </c>
      <c r="O77" s="4">
        <v>-12.441860465116285</v>
      </c>
      <c r="P77" s="35">
        <v>6.5337529614760763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0.22491098052029929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>
        <f t="shared" si="26"/>
        <v>14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6.5337529622760764</v>
      </c>
      <c r="AH77" s="38" t="str">
        <f t="shared" si="45"/>
        <v xml:space="preserve"> </v>
      </c>
      <c r="AI77" s="1">
        <f t="shared" si="29"/>
        <v>21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1.6326258202042809</v>
      </c>
      <c r="AR77" s="21">
        <v>28.483498746383329</v>
      </c>
      <c r="AS77">
        <v>22.491097972029927</v>
      </c>
      <c r="AT77">
        <v>-1.6326258202042809</v>
      </c>
      <c r="AU77">
        <v>-28.483498746383329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9</v>
      </c>
      <c r="D78" s="4">
        <v>2</v>
      </c>
      <c r="E78" s="4">
        <v>7</v>
      </c>
      <c r="F78" s="4">
        <v>18</v>
      </c>
      <c r="G78" s="4">
        <v>2767.5</v>
      </c>
      <c r="H78" s="4">
        <v>2226.5</v>
      </c>
      <c r="I78" s="34">
        <v>230517.49441967506</v>
      </c>
      <c r="J78" s="35">
        <v>12.794244024391089</v>
      </c>
      <c r="K78" s="35">
        <v>10.169668279767583</v>
      </c>
      <c r="L78" s="35">
        <v>5.5938496782902707</v>
      </c>
      <c r="M78" s="35">
        <v>5.1533301191643313</v>
      </c>
      <c r="N78" s="4">
        <v>2.2589999999999999</v>
      </c>
      <c r="O78" s="4">
        <v>-12.441860465116285</v>
      </c>
      <c r="P78" s="35">
        <v>6.577354598628947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0.24298225996113415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 t="str">
        <f t="shared" si="42"/>
        <v xml:space="preserve"> </v>
      </c>
      <c r="AC78" s="1">
        <f t="shared" si="26"/>
        <v>9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6.5773545994389471</v>
      </c>
      <c r="AH78" s="38" t="str">
        <f t="shared" si="45"/>
        <v xml:space="preserve"> </v>
      </c>
      <c r="AI78" s="1">
        <f t="shared" si="29"/>
        <v>18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2.1817960646202894</v>
      </c>
      <c r="AR78" s="21">
        <v>28.483498746383329</v>
      </c>
      <c r="AS78">
        <v>24.298225915113413</v>
      </c>
      <c r="AT78">
        <v>-2.1817960646202894</v>
      </c>
      <c r="AU78">
        <v>-28.483498746383329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4</v>
      </c>
      <c r="E79" s="4">
        <v>8</v>
      </c>
      <c r="F79" s="4">
        <v>24</v>
      </c>
      <c r="G79" s="4">
        <v>1879.9998779296875</v>
      </c>
      <c r="H79" s="4">
        <v>1747</v>
      </c>
      <c r="I79" s="34">
        <v>44020.893332777254</v>
      </c>
      <c r="J79" s="35">
        <v>19.009793253536451</v>
      </c>
      <c r="K79" s="35">
        <v>17.628657921291623</v>
      </c>
      <c r="L79" s="35">
        <v>14.224586474338741</v>
      </c>
      <c r="M79" s="35">
        <v>13.682015868746637</v>
      </c>
      <c r="N79" s="4">
        <v>0.91900000000000004</v>
      </c>
      <c r="O79" s="4">
        <v>8.5005903187721437</v>
      </c>
      <c r="P79" s="35">
        <v>2.7933600457927876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2.7933600466127877</v>
      </c>
      <c r="AH79" s="38" t="str">
        <f t="shared" si="45"/>
        <v xml:space="preserve"> </v>
      </c>
      <c r="AI79" s="1">
        <f t="shared" si="29"/>
        <v>63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-45.33909386899726</v>
      </c>
      <c r="AR79" s="21">
        <v>-81.859133678964938</v>
      </c>
      <c r="AS79">
        <v>7.6130439570513797</v>
      </c>
      <c r="AT79">
        <v>45.33909386899726</v>
      </c>
      <c r="AU79">
        <v>81.859133678964938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13</v>
      </c>
      <c r="D80" s="4">
        <v>8</v>
      </c>
      <c r="E80" s="4">
        <v>9</v>
      </c>
      <c r="F80" s="4">
        <v>30</v>
      </c>
      <c r="G80" s="4">
        <v>4600</v>
      </c>
      <c r="H80" s="4">
        <v>3999</v>
      </c>
      <c r="I80" s="34">
        <v>87895.359219370876</v>
      </c>
      <c r="J80" s="35">
        <v>8.1878580992183174</v>
      </c>
      <c r="K80" s="35">
        <v>9.4486749816243432</v>
      </c>
      <c r="L80" s="35">
        <v>4.6736024911878564</v>
      </c>
      <c r="M80" s="35">
        <v>5.2150059545376255</v>
      </c>
      <c r="N80" s="4">
        <v>6.34</v>
      </c>
      <c r="O80" s="4">
        <v>23.75561194612531</v>
      </c>
      <c r="P80" s="35">
        <v>6.884857927986789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0.15028757272297327</v>
      </c>
      <c r="T80" s="37" t="str">
        <f t="shared" si="36"/>
        <v/>
      </c>
      <c r="U80" s="37" t="str">
        <f t="shared" si="37"/>
        <v/>
      </c>
      <c r="V80" s="37">
        <f t="shared" si="38"/>
        <v>-0.37399851697653874</v>
      </c>
      <c r="W80" s="37" t="str">
        <f t="shared" si="39"/>
        <v/>
      </c>
      <c r="X80" s="37">
        <f t="shared" si="40"/>
        <v>-0.40248716422050723</v>
      </c>
      <c r="Y80" s="1" t="str">
        <f t="shared" si="24"/>
        <v xml:space="preserve"> </v>
      </c>
      <c r="Z80" s="1">
        <f t="shared" si="41"/>
        <v>8</v>
      </c>
      <c r="AA80" s="1" t="str">
        <f t="shared" si="25"/>
        <v xml:space="preserve"> </v>
      </c>
      <c r="AB80" s="1">
        <f t="shared" si="42"/>
        <v>9</v>
      </c>
      <c r="AC80" s="1">
        <f t="shared" si="26"/>
        <v>26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6.884857928816789</v>
      </c>
      <c r="AH80" s="38" t="str">
        <f t="shared" si="45"/>
        <v xml:space="preserve"> </v>
      </c>
      <c r="AI80" s="1">
        <f t="shared" si="29"/>
        <v>13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37.399851697653872</v>
      </c>
      <c r="AR80" s="21">
        <v>40.24871642205072</v>
      </c>
      <c r="AS80">
        <v>15.028757189297327</v>
      </c>
      <c r="AT80">
        <v>-37.399851697653872</v>
      </c>
      <c r="AU80">
        <v>-40.24871642205072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4</v>
      </c>
      <c r="D81" s="4">
        <v>7</v>
      </c>
      <c r="E81" s="4">
        <v>7</v>
      </c>
      <c r="F81" s="4">
        <v>18</v>
      </c>
      <c r="G81" s="4">
        <v>500</v>
      </c>
      <c r="H81" s="4">
        <v>569.79999999999995</v>
      </c>
      <c r="I81" s="34">
        <v>6525.3798043211691</v>
      </c>
      <c r="J81" s="35">
        <v>28.777777777777775</v>
      </c>
      <c r="K81" s="35">
        <v>26.258064516129028</v>
      </c>
      <c r="L81" s="35">
        <v>22.442865310422135</v>
      </c>
      <c r="M81" s="35">
        <v>21.02234095039702</v>
      </c>
      <c r="N81" s="4">
        <v>0.19800000000000001</v>
      </c>
      <c r="O81" s="4">
        <v>8.196721311475418</v>
      </c>
      <c r="P81" s="35">
        <v>1.3338013338013339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-120.02007544229856</v>
      </c>
      <c r="AR81" s="21">
        <v>-186.92855500509711</v>
      </c>
      <c r="AS81">
        <v>-12.249912249912242</v>
      </c>
      <c r="AT81">
        <v>120.02007544229856</v>
      </c>
      <c r="AU81">
        <v>186.92855500509711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12</v>
      </c>
      <c r="D82" s="4">
        <v>3</v>
      </c>
      <c r="E82" s="4">
        <v>5</v>
      </c>
      <c r="F82" s="4">
        <v>20</v>
      </c>
      <c r="G82" s="4">
        <v>1070</v>
      </c>
      <c r="H82" s="4">
        <v>706.4</v>
      </c>
      <c r="I82" s="34">
        <v>17706.799571806307</v>
      </c>
      <c r="J82" s="35">
        <v>37.978494623655912</v>
      </c>
      <c r="K82" s="35">
        <v>22.006230529595015</v>
      </c>
      <c r="L82" s="35">
        <v>9.6907323176753213</v>
      </c>
      <c r="M82" s="35">
        <v>7.9189589243863328</v>
      </c>
      <c r="N82" s="4">
        <v>0.186</v>
      </c>
      <c r="O82" s="4">
        <v>6.8965517241379208</v>
      </c>
      <c r="P82" s="35">
        <v>2.2225368063420157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0.51472253765634213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2.2225368071920157</v>
      </c>
      <c r="AH82" s="38" t="str">
        <f t="shared" si="45"/>
        <v xml:space="preserve"> </v>
      </c>
      <c r="AI82" s="1">
        <f t="shared" si="29"/>
        <v>82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>
        <v>-190.36402034955731</v>
      </c>
      <c r="AR82" s="21">
        <v>-23.894510901000253</v>
      </c>
      <c r="AS82">
        <v>51.472253680634218</v>
      </c>
      <c r="AT82">
        <v>190.36402034955731</v>
      </c>
      <c r="AU82">
        <v>23.894510901000253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1</v>
      </c>
      <c r="E83" s="4">
        <v>8</v>
      </c>
      <c r="F83" s="4">
        <v>21</v>
      </c>
      <c r="G83" s="4">
        <v>604</v>
      </c>
      <c r="H83" s="4">
        <v>527.4</v>
      </c>
      <c r="I83" s="34">
        <v>7062.1650625560433</v>
      </c>
      <c r="J83" s="35">
        <v>13.022222222222222</v>
      </c>
      <c r="K83" s="35">
        <v>11.173728813559322</v>
      </c>
      <c r="L83" s="35" t="s">
        <v>1238</v>
      </c>
      <c r="M83" s="35" t="s">
        <v>1238</v>
      </c>
      <c r="N83" s="4">
        <v>0.40500000000000003</v>
      </c>
      <c r="O83" s="4">
        <v>18.768328445747802</v>
      </c>
      <c r="P83" s="35">
        <v>5.3280242700037928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5.3280242708637928</v>
      </c>
      <c r="AH83" s="38" t="str">
        <f t="shared" si="45"/>
        <v xml:space="preserve"> </v>
      </c>
      <c r="AI83" s="1">
        <f t="shared" si="29"/>
        <v>32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0.43879211645795335</v>
      </c>
      <c r="AR83" s="21" t="e">
        <v>#VALUE!</v>
      </c>
      <c r="AS83">
        <v>14.524080394387573</v>
      </c>
      <c r="AT83">
        <v>-0.43879211645795335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4</v>
      </c>
      <c r="E84" s="4">
        <v>6</v>
      </c>
      <c r="F84" s="4">
        <v>16</v>
      </c>
      <c r="G84" s="4">
        <v>460</v>
      </c>
      <c r="H84" s="4">
        <v>440.5</v>
      </c>
      <c r="I84" s="34">
        <v>10574.727506633988</v>
      </c>
      <c r="J84" s="35">
        <v>30.590277777777775</v>
      </c>
      <c r="K84" s="35">
        <v>27.87974683544304</v>
      </c>
      <c r="L84" s="35">
        <v>17.05609325036961</v>
      </c>
      <c r="M84" s="35">
        <v>15.70177855197335</v>
      </c>
      <c r="N84" s="4">
        <v>0.14400000000000002</v>
      </c>
      <c r="O84" s="4">
        <v>10.769230769230779</v>
      </c>
      <c r="P84" s="35">
        <v>1.2712826333711691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-133.87751745253982</v>
      </c>
      <c r="AR84" s="21">
        <v>-118.05950900966718</v>
      </c>
      <c r="AS84">
        <v>4.4267877412031753</v>
      </c>
      <c r="AT84">
        <v>133.87751745253982</v>
      </c>
      <c r="AU84">
        <v>118.05950900966718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10</v>
      </c>
      <c r="F85" s="4">
        <v>20</v>
      </c>
      <c r="G85" s="4">
        <v>235</v>
      </c>
      <c r="H85" s="4">
        <v>215.4</v>
      </c>
      <c r="I85" s="34">
        <v>6186.4971725860714</v>
      </c>
      <c r="J85" s="35">
        <v>10.558823529411763</v>
      </c>
      <c r="K85" s="35">
        <v>10.663366336633663</v>
      </c>
      <c r="L85" s="35">
        <v>3.9562313419913422</v>
      </c>
      <c r="M85" s="35">
        <v>3.948619907046711</v>
      </c>
      <c r="N85" s="4">
        <v>0.20200000000000001</v>
      </c>
      <c r="O85" s="4">
        <v>-8.1818181818181763</v>
      </c>
      <c r="P85" s="35">
        <v>4.9675023212627671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>
        <f t="shared" si="40"/>
        <v>-0.49420195392951793</v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>
        <f t="shared" si="42"/>
        <v>2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4.9675023221427672</v>
      </c>
      <c r="AH85" s="38" t="str">
        <f t="shared" si="45"/>
        <v xml:space="preserve"> </v>
      </c>
      <c r="AI85" s="1">
        <f t="shared" si="29"/>
        <v>38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19.272670479892518</v>
      </c>
      <c r="AR85" s="21">
        <v>49.420195392951797</v>
      </c>
      <c r="AS85">
        <v>9.0993500464252577</v>
      </c>
      <c r="AT85">
        <v>-19.272670479892518</v>
      </c>
      <c r="AU85">
        <v>-49.420195392951797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3</v>
      </c>
      <c r="D86" s="4">
        <v>2</v>
      </c>
      <c r="E86" s="4">
        <v>14</v>
      </c>
      <c r="F86" s="4">
        <v>19</v>
      </c>
      <c r="G86" s="4">
        <v>3090</v>
      </c>
      <c r="H86" s="4">
        <v>3068</v>
      </c>
      <c r="I86" s="34">
        <v>10706.888007225791</v>
      </c>
      <c r="J86" s="35">
        <v>15.781893004115227</v>
      </c>
      <c r="K86" s="35">
        <v>14.547178757705073</v>
      </c>
      <c r="L86" s="35">
        <v>12.580202738283306</v>
      </c>
      <c r="M86" s="35">
        <v>11.552130077369439</v>
      </c>
      <c r="N86" s="4">
        <v>1.944</v>
      </c>
      <c r="O86" s="4">
        <v>-8.2152974504249272</v>
      </c>
      <c r="P86" s="35">
        <v>3.7940026075619295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3.7940026084519296</v>
      </c>
      <c r="AH86" s="38" t="str">
        <f t="shared" si="45"/>
        <v xml:space="preserve"> </v>
      </c>
      <c r="AI86" s="1">
        <f t="shared" si="29"/>
        <v>51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-20.660230133163893</v>
      </c>
      <c r="AR86" s="21">
        <v>-60.835942444948898</v>
      </c>
      <c r="AS86">
        <v>0.71707953063884222</v>
      </c>
      <c r="AT86">
        <v>20.660230133163893</v>
      </c>
      <c r="AU86">
        <v>60.835942444948898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9</v>
      </c>
      <c r="E87" s="4">
        <v>8</v>
      </c>
      <c r="F87" s="4">
        <v>19</v>
      </c>
      <c r="G87" s="4">
        <v>662.5</v>
      </c>
      <c r="H87" s="4">
        <v>693</v>
      </c>
      <c r="I87" s="34">
        <v>9796.9511621938818</v>
      </c>
      <c r="J87" s="35">
        <v>23.491525423728813</v>
      </c>
      <c r="K87" s="35">
        <v>21.79245283018868</v>
      </c>
      <c r="L87" s="35">
        <v>15.993535672211818</v>
      </c>
      <c r="M87" s="35">
        <v>14.933675764003928</v>
      </c>
      <c r="N87" s="4">
        <v>0.29499999999999998</v>
      </c>
      <c r="O87" s="4">
        <v>-8.9506172839506259</v>
      </c>
      <c r="P87" s="35">
        <v>2.5396825396825395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2.5396825405825396</v>
      </c>
      <c r="AH87" s="38" t="str">
        <f t="shared" si="45"/>
        <v xml:space="preserve"> </v>
      </c>
      <c r="AI87" s="1">
        <f t="shared" si="29"/>
        <v>70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-79.604111057341285</v>
      </c>
      <c r="AR87" s="21">
        <v>-104.47487503831101</v>
      </c>
      <c r="AS87">
        <v>-4.4011544011544057</v>
      </c>
      <c r="AT87">
        <v>79.604111057341285</v>
      </c>
      <c r="AU87">
        <v>104.47487503831101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14</v>
      </c>
      <c r="D88" s="4">
        <v>1</v>
      </c>
      <c r="E88" s="4">
        <v>5</v>
      </c>
      <c r="F88" s="4">
        <v>20</v>
      </c>
      <c r="G88" s="4">
        <v>825</v>
      </c>
      <c r="H88" s="4">
        <v>828.4</v>
      </c>
      <c r="I88" s="34">
        <v>11792.733457043807</v>
      </c>
      <c r="J88" s="35">
        <v>33.674796747967477</v>
      </c>
      <c r="K88" s="35">
        <v>31.026217228464414</v>
      </c>
      <c r="L88" s="35">
        <v>34.566503369005154</v>
      </c>
      <c r="M88" s="35">
        <v>31.013971550497867</v>
      </c>
      <c r="N88" s="4">
        <v>0.246</v>
      </c>
      <c r="O88" s="4">
        <v>5.1282051282051206</v>
      </c>
      <c r="P88" s="35">
        <v>2.6436504104297445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3.419273887742686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2.6436504113397445</v>
      </c>
      <c r="AH88" s="38" t="str">
        <f t="shared" si="45"/>
        <v xml:space="preserve"> </v>
      </c>
      <c r="AI88" s="1">
        <f t="shared" si="29"/>
        <v>67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-157.46016173330838</v>
      </c>
      <c r="AR88" s="21">
        <v>-341.92738877426859</v>
      </c>
      <c r="AS88">
        <v>-0.41042974408498356</v>
      </c>
      <c r="AT88">
        <v>157.46016173330838</v>
      </c>
      <c r="AU88">
        <v>341.92738877426859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10</v>
      </c>
      <c r="D89" s="4">
        <v>0</v>
      </c>
      <c r="E89" s="4">
        <v>3</v>
      </c>
      <c r="F89" s="4">
        <v>13</v>
      </c>
      <c r="G89" s="4">
        <v>2786.03369140625</v>
      </c>
      <c r="H89" s="4">
        <v>2508</v>
      </c>
      <c r="I89" s="34">
        <v>7743.1423337599963</v>
      </c>
      <c r="J89" s="35">
        <v>10.231567824870149</v>
      </c>
      <c r="K89" s="35">
        <v>10.377057591309825</v>
      </c>
      <c r="L89" s="35">
        <v>6.7423782630522089</v>
      </c>
      <c r="M89" s="35">
        <v>6.9026429397404598</v>
      </c>
      <c r="N89" s="4">
        <v>2.8530000000000002</v>
      </c>
      <c r="O89" s="4">
        <v>-2.3613963039014356</v>
      </c>
      <c r="P89" s="35">
        <v>3.7237934603878169</v>
      </c>
      <c r="Q89" s="36">
        <f t="shared" si="33"/>
        <v>76.923076923996916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>
        <f t="shared" si="27"/>
        <v>8</v>
      </c>
      <c r="AF89" s="1" t="str">
        <f t="shared" si="28"/>
        <v xml:space="preserve"> </v>
      </c>
      <c r="AG89" s="38">
        <f t="shared" si="44"/>
        <v>3.723793461307817</v>
      </c>
      <c r="AH89" s="38" t="str">
        <f t="shared" si="45"/>
        <v xml:space="preserve"> </v>
      </c>
      <c r="AI89" s="1">
        <f t="shared" si="29"/>
        <v>52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21.77469914097172</v>
      </c>
      <c r="AR89" s="21">
        <v>13.79973877858831</v>
      </c>
      <c r="AS89">
        <v>11.08587286308811</v>
      </c>
      <c r="AT89">
        <v>-21.77469914097172</v>
      </c>
      <c r="AU89">
        <v>-13.79973877858831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9</v>
      </c>
      <c r="D90" s="4">
        <v>1</v>
      </c>
      <c r="E90" s="4">
        <v>10</v>
      </c>
      <c r="F90" s="4">
        <v>20</v>
      </c>
      <c r="G90" s="4">
        <v>311</v>
      </c>
      <c r="H90" s="4">
        <v>288.89999999999998</v>
      </c>
      <c r="I90" s="34">
        <v>8876.2016976686136</v>
      </c>
      <c r="J90" s="35">
        <v>15.786885245901638</v>
      </c>
      <c r="K90" s="35">
        <v>14.891752577319586</v>
      </c>
      <c r="L90" s="35">
        <v>15.380128453708192</v>
      </c>
      <c r="M90" s="35">
        <v>14.987815304676429</v>
      </c>
      <c r="N90" s="4">
        <v>0.183</v>
      </c>
      <c r="O90" s="4">
        <v>2.8089887640449467</v>
      </c>
      <c r="P90" s="35">
        <v>7.5112495673243336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7.5112495682543337</v>
      </c>
      <c r="AH90" s="38" t="str">
        <f t="shared" si="45"/>
        <v xml:space="preserve"> </v>
      </c>
      <c r="AI90" s="1">
        <f t="shared" si="29"/>
        <v>9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-20.6983982440915</v>
      </c>
      <c r="AR90" s="21">
        <v>-96.632558809945664</v>
      </c>
      <c r="AS90">
        <v>7.6497057805469115</v>
      </c>
      <c r="AT90">
        <v>20.6983982440915</v>
      </c>
      <c r="AU90">
        <v>96.632558809945664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9</v>
      </c>
      <c r="D91" s="4">
        <v>2</v>
      </c>
      <c r="E91" s="4">
        <v>3</v>
      </c>
      <c r="F91" s="4">
        <v>14</v>
      </c>
      <c r="G91" s="4">
        <v>420</v>
      </c>
      <c r="H91" s="4">
        <v>347.5</v>
      </c>
      <c r="I91" s="34">
        <v>6190.0323328834447</v>
      </c>
      <c r="J91" s="35">
        <v>10.373134328358208</v>
      </c>
      <c r="K91" s="35">
        <v>10.014409221902017</v>
      </c>
      <c r="L91" s="35">
        <v>8.533867641119155</v>
      </c>
      <c r="M91" s="35">
        <v>6.950397080291971</v>
      </c>
      <c r="N91" s="4">
        <v>0.34700000000000003</v>
      </c>
      <c r="O91" s="4">
        <v>4.204204204204208</v>
      </c>
      <c r="P91" s="35">
        <v>4.8920863309352516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0.20863309446517989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17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4.8920863318752517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20.692354527080191</v>
      </c>
      <c r="AR91" s="21">
        <v>-9.1041752914667882</v>
      </c>
      <c r="AS91">
        <v>20.863309352517987</v>
      </c>
      <c r="AT91">
        <v>-20.692354527080191</v>
      </c>
      <c r="AU91">
        <v>9.1041752914667882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6</v>
      </c>
      <c r="D92" s="4">
        <v>2</v>
      </c>
      <c r="E92" s="4">
        <v>7</v>
      </c>
      <c r="F92" s="4">
        <v>15</v>
      </c>
      <c r="G92" s="4">
        <v>1730</v>
      </c>
      <c r="H92" s="4">
        <v>1592</v>
      </c>
      <c r="I92" s="34">
        <v>8187.4212839902748</v>
      </c>
      <c r="J92" s="35">
        <v>16.670157068062824</v>
      </c>
      <c r="K92" s="35">
        <v>16.617954070981209</v>
      </c>
      <c r="L92" s="35">
        <v>11.263919418019027</v>
      </c>
      <c r="M92" s="35">
        <v>12.217924894787956</v>
      </c>
      <c r="N92" s="4">
        <v>0.95800000000000007</v>
      </c>
      <c r="O92" s="4">
        <v>-1.0330578512396589</v>
      </c>
      <c r="P92" s="35">
        <v>2.9836683417085426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2.9836683426585426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-27.451439929541866</v>
      </c>
      <c r="AR92" s="21">
        <v>-44.007464180840962</v>
      </c>
      <c r="AS92">
        <v>8.6683417085427159</v>
      </c>
      <c r="AT92">
        <v>27.451439929541866</v>
      </c>
      <c r="AU92">
        <v>44.007464180840962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0</v>
      </c>
      <c r="F93" s="4">
        <v>1</v>
      </c>
      <c r="G93" s="4" t="s">
        <v>132</v>
      </c>
      <c r="H93" s="4">
        <v>476.6</v>
      </c>
      <c r="I93" s="34">
        <v>9160.1115046875002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>
        <f t="shared" si="33"/>
        <v>100.00000000096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>
        <f t="shared" si="27"/>
        <v>1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5</v>
      </c>
      <c r="D94" s="4">
        <v>4</v>
      </c>
      <c r="E94" s="4">
        <v>7</v>
      </c>
      <c r="F94" s="4">
        <v>16</v>
      </c>
      <c r="G94" s="4">
        <v>1822</v>
      </c>
      <c r="H94" s="4">
        <v>1667.5</v>
      </c>
      <c r="I94" s="34">
        <v>18932.23114323202</v>
      </c>
      <c r="J94" s="35">
        <v>21.452743372173835</v>
      </c>
      <c r="K94" s="35">
        <v>19.950062730436319</v>
      </c>
      <c r="L94" s="35">
        <v>14.067224010731053</v>
      </c>
      <c r="M94" s="35">
        <v>12.984664756674038</v>
      </c>
      <c r="N94" s="4">
        <v>1.0090000000000001</v>
      </c>
      <c r="O94" s="4">
        <v>0</v>
      </c>
      <c r="P94" s="35">
        <v>1.8248328562083096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-64.016632960268808</v>
      </c>
      <c r="AR94" s="21">
        <v>-79.847278968326506</v>
      </c>
      <c r="AS94">
        <v>9.2653673163418215</v>
      </c>
      <c r="AT94">
        <v>64.016632960268808</v>
      </c>
      <c r="AU94">
        <v>79.847278968326506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2</v>
      </c>
      <c r="D95" s="4">
        <v>3</v>
      </c>
      <c r="E95" s="4">
        <v>9</v>
      </c>
      <c r="F95" s="4">
        <v>14</v>
      </c>
      <c r="G95" s="4">
        <v>7927.5</v>
      </c>
      <c r="H95" s="4">
        <v>7490</v>
      </c>
      <c r="I95" s="34">
        <v>7157.1438616767218</v>
      </c>
      <c r="J95" s="35">
        <v>29.189399844115357</v>
      </c>
      <c r="K95" s="35">
        <v>27.039711191335741</v>
      </c>
      <c r="L95" s="35">
        <v>18.299239999999998</v>
      </c>
      <c r="M95" s="35">
        <v>17.02752002015615</v>
      </c>
      <c r="N95" s="4">
        <v>2.5659999999999998</v>
      </c>
      <c r="O95" s="4">
        <v>3.0108390204736946</v>
      </c>
      <c r="P95" s="35">
        <v>1.5714285714285714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-123.16712587783441</v>
      </c>
      <c r="AR95" s="21">
        <v>-133.95294755225316</v>
      </c>
      <c r="AS95">
        <v>5.8411214953270951</v>
      </c>
      <c r="AT95">
        <v>123.16712587783441</v>
      </c>
      <c r="AU95">
        <v>133.95294755225316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10</v>
      </c>
      <c r="D96" s="4">
        <v>0</v>
      </c>
      <c r="E96" s="4">
        <v>10</v>
      </c>
      <c r="F96" s="4">
        <v>20</v>
      </c>
      <c r="G96" s="4">
        <v>1300</v>
      </c>
      <c r="H96" s="4">
        <v>1310.5</v>
      </c>
      <c r="I96" s="34">
        <v>17649.987023006899</v>
      </c>
      <c r="J96" s="35">
        <v>19.501488095238095</v>
      </c>
      <c r="K96" s="35">
        <v>14.875141884222474</v>
      </c>
      <c r="L96" s="35">
        <v>11.83732982982983</v>
      </c>
      <c r="M96" s="35">
        <v>11.40940298262659</v>
      </c>
      <c r="N96" s="4">
        <v>0.88100000000000001</v>
      </c>
      <c r="O96" s="4">
        <v>31.296572280178829</v>
      </c>
      <c r="P96" s="35">
        <v>6.1045402518122849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6.104540252802285</v>
      </c>
      <c r="AH96" s="38" t="str">
        <f t="shared" si="45"/>
        <v xml:space="preserve"> </v>
      </c>
      <c r="AI96" s="1">
        <f t="shared" si="29"/>
        <v>23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-49.09833952726779</v>
      </c>
      <c r="AR96" s="21">
        <v>-51.338427433975454</v>
      </c>
      <c r="AS96">
        <v>-0.80122090805035961</v>
      </c>
      <c r="AT96">
        <v>49.09833952726779</v>
      </c>
      <c r="AU96">
        <v>51.338427433975454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10</v>
      </c>
      <c r="D97" s="4">
        <v>9</v>
      </c>
      <c r="E97" s="4">
        <v>6</v>
      </c>
      <c r="F97" s="4">
        <v>25</v>
      </c>
      <c r="G97" s="4">
        <v>710</v>
      </c>
      <c r="H97" s="4">
        <v>665</v>
      </c>
      <c r="I97" s="34">
        <v>27590.867997649289</v>
      </c>
      <c r="J97" s="35">
        <v>11.284137548149898</v>
      </c>
      <c r="K97" s="35">
        <v>9.7540849992482173</v>
      </c>
      <c r="L97" s="35" t="s">
        <v>1238</v>
      </c>
      <c r="M97" s="35" t="s">
        <v>1238</v>
      </c>
      <c r="N97" s="4">
        <v>0.76500000000000001</v>
      </c>
      <c r="O97" s="4">
        <v>25.822368421052637</v>
      </c>
      <c r="P97" s="35">
        <v>3.7996538778893036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3.7996538788893037</v>
      </c>
      <c r="AH97" s="38" t="str">
        <f t="shared" si="45"/>
        <v xml:space="preserve"> </v>
      </c>
      <c r="AI97" s="1">
        <f t="shared" si="29"/>
        <v>50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13.727292850166295</v>
      </c>
      <c r="AR97" s="21" t="e">
        <v>#VALUE!</v>
      </c>
      <c r="AS97">
        <v>6.7669172932330879</v>
      </c>
      <c r="AT97">
        <v>-13.727292850166295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16</v>
      </c>
      <c r="D98" s="4">
        <v>0</v>
      </c>
      <c r="E98" s="4">
        <v>6</v>
      </c>
      <c r="F98" s="4">
        <v>22</v>
      </c>
      <c r="G98" s="4">
        <v>1194</v>
      </c>
      <c r="H98" s="4">
        <v>1013</v>
      </c>
      <c r="I98" s="34">
        <v>7019.4740655699279</v>
      </c>
      <c r="J98" s="35">
        <v>26.108247422680414</v>
      </c>
      <c r="K98" s="35">
        <v>19.149338374291116</v>
      </c>
      <c r="L98" s="35" t="s">
        <v>1238</v>
      </c>
      <c r="M98" s="35" t="s">
        <v>1238</v>
      </c>
      <c r="N98" s="4">
        <v>0.38800000000000001</v>
      </c>
      <c r="O98" s="4">
        <v>-8.9201877934272247</v>
      </c>
      <c r="P98" s="35">
        <v>5.281342546890424</v>
      </c>
      <c r="Q98" s="36">
        <f t="shared" si="33"/>
        <v>72.727272728282728</v>
      </c>
      <c r="R98" s="36" t="str">
        <f t="shared" si="34"/>
        <v xml:space="preserve"> </v>
      </c>
      <c r="S98" s="37">
        <f t="shared" si="35"/>
        <v>0.1786771974561995</v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19</v>
      </c>
      <c r="AD98" s="1" t="str">
        <f t="shared" si="43"/>
        <v xml:space="preserve"> </v>
      </c>
      <c r="AE98" s="1">
        <f t="shared" si="27"/>
        <v>13</v>
      </c>
      <c r="AF98" s="1" t="str">
        <f t="shared" si="28"/>
        <v xml:space="preserve"> </v>
      </c>
      <c r="AG98" s="38">
        <f t="shared" si="44"/>
        <v>5.2813425479004241</v>
      </c>
      <c r="AH98" s="38" t="str">
        <f t="shared" si="45"/>
        <v xml:space="preserve"> </v>
      </c>
      <c r="AI98" s="1">
        <f t="shared" si="29"/>
        <v>33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-99.610220495903761</v>
      </c>
      <c r="AR98" s="21" t="e">
        <v>#VALUE!</v>
      </c>
      <c r="AS98">
        <v>17.86771964461995</v>
      </c>
      <c r="AT98">
        <v>99.610220495903761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4</v>
      </c>
      <c r="E99" s="4">
        <v>9</v>
      </c>
      <c r="F99" s="4">
        <v>15</v>
      </c>
      <c r="G99" s="4">
        <v>2089.5</v>
      </c>
      <c r="H99" s="4">
        <v>2308</v>
      </c>
      <c r="I99" s="34">
        <v>7127.4222935851103</v>
      </c>
      <c r="J99" s="35">
        <v>17.353383458646615</v>
      </c>
      <c r="K99" s="35">
        <v>17.781201848998457</v>
      </c>
      <c r="L99" s="35">
        <v>12.574486504448236</v>
      </c>
      <c r="M99" s="35">
        <v>12.408552127029601</v>
      </c>
      <c r="N99" s="4">
        <v>1.298</v>
      </c>
      <c r="O99" s="4">
        <v>-10.851648351648347</v>
      </c>
      <c r="P99" s="35">
        <v>4.3327556325823231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4.3327556336023232</v>
      </c>
      <c r="AH99" s="38" t="str">
        <f t="shared" si="45"/>
        <v xml:space="preserve"> </v>
      </c>
      <c r="AI99" s="1">
        <f t="shared" si="29"/>
        <v>46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-32.675037219131568</v>
      </c>
      <c r="AR99" s="21">
        <v>-60.762861281216814</v>
      </c>
      <c r="AS99">
        <v>-9.4670710571923777</v>
      </c>
      <c r="AT99">
        <v>32.675037219131568</v>
      </c>
      <c r="AU99">
        <v>60.762861281216814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14</v>
      </c>
      <c r="D100" s="4">
        <v>2</v>
      </c>
      <c r="E100" s="4">
        <v>5</v>
      </c>
      <c r="F100" s="4">
        <v>21</v>
      </c>
      <c r="G100" s="4">
        <v>280</v>
      </c>
      <c r="H100" s="4">
        <v>245.5</v>
      </c>
      <c r="I100" s="34">
        <v>31210.263320803337</v>
      </c>
      <c r="J100" s="35">
        <v>17.288732394366196</v>
      </c>
      <c r="K100" s="35">
        <v>14.526627218934911</v>
      </c>
      <c r="L100" s="35">
        <v>11.184804689614412</v>
      </c>
      <c r="M100" s="35">
        <v>7.8274514027643711</v>
      </c>
      <c r="N100" s="4">
        <v>0.16900000000000001</v>
      </c>
      <c r="O100" s="4">
        <v>9.7402597402597486</v>
      </c>
      <c r="P100" s="35">
        <v>3.2993890020366599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3.2993890030666599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56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-32.180748460970854</v>
      </c>
      <c r="AR100" s="21">
        <v>-42.995994638660193</v>
      </c>
      <c r="AS100">
        <v>14.052953156822801</v>
      </c>
      <c r="AT100">
        <v>32.180748460970854</v>
      </c>
      <c r="AU100">
        <v>42.995994638660193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14</v>
      </c>
      <c r="D101" s="4">
        <v>1</v>
      </c>
      <c r="E101" s="4">
        <v>9</v>
      </c>
      <c r="F101" s="4">
        <v>24</v>
      </c>
      <c r="G101" s="4">
        <v>1014.5545043945312</v>
      </c>
      <c r="H101" s="4">
        <v>1066.5</v>
      </c>
      <c r="I101" s="34">
        <v>8154.5405355582052</v>
      </c>
      <c r="J101" s="35">
        <v>15.362642560708759</v>
      </c>
      <c r="K101" s="35">
        <v>10.318383365796073</v>
      </c>
      <c r="L101" s="35">
        <v>6.7762808549066831</v>
      </c>
      <c r="M101" s="35">
        <v>5.3846682377873876</v>
      </c>
      <c r="N101" s="4">
        <v>0.80800000000000005</v>
      </c>
      <c r="O101" s="4">
        <v>-30.94017094017093</v>
      </c>
      <c r="P101" s="35">
        <v>5.4539528848483316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5.4539528858883317</v>
      </c>
      <c r="AH101" s="38" t="str">
        <f t="shared" si="45"/>
        <v xml:space="preserve"> </v>
      </c>
      <c r="AI101" s="1">
        <f t="shared" si="53"/>
        <v>29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-17.454857053289086</v>
      </c>
      <c r="AR101" s="21">
        <v>13.366299395640425</v>
      </c>
      <c r="AS101">
        <v>-4.8706512522708634</v>
      </c>
      <c r="AT101">
        <v>17.454857053289086</v>
      </c>
      <c r="AU101">
        <v>-13.366299395640425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12</v>
      </c>
      <c r="D102" s="4">
        <v>0</v>
      </c>
      <c r="E102" s="4">
        <v>5</v>
      </c>
      <c r="F102" s="4">
        <v>17</v>
      </c>
      <c r="G102" s="4">
        <v>172</v>
      </c>
      <c r="H102" s="4">
        <v>169.15</v>
      </c>
      <c r="I102" s="34">
        <v>7201.6481019569865</v>
      </c>
      <c r="J102" s="35">
        <v>8.3325123152709359</v>
      </c>
      <c r="K102" s="35">
        <v>8.1714975845410613</v>
      </c>
      <c r="L102" s="35">
        <v>6.1086914236336645</v>
      </c>
      <c r="M102" s="35">
        <v>6.018394889663182</v>
      </c>
      <c r="N102" s="4">
        <v>0.20300000000000001</v>
      </c>
      <c r="O102" s="4">
        <v>-4.2452830188679149</v>
      </c>
      <c r="P102" s="35">
        <v>11.114395506946497</v>
      </c>
      <c r="Q102" s="36">
        <f t="shared" si="33"/>
        <v>70.588235295167649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-0.36293900022902936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12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16</v>
      </c>
      <c r="AF102" s="1" t="str">
        <f t="shared" si="52"/>
        <v xml:space="preserve"> </v>
      </c>
      <c r="AG102" s="38">
        <f t="shared" si="44"/>
        <v>11.114395507996496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36.293900022902939</v>
      </c>
      <c r="AR102" s="21">
        <v>21.901326817601941</v>
      </c>
      <c r="AS102">
        <v>1.6848950635530491</v>
      </c>
      <c r="AT102">
        <v>-36.293900022902939</v>
      </c>
      <c r="AU102">
        <v>-21.901326817601941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8</v>
      </c>
      <c r="D103" s="4">
        <v>5</v>
      </c>
      <c r="E103" s="4">
        <v>7</v>
      </c>
      <c r="F103" s="4">
        <v>20</v>
      </c>
      <c r="G103" s="4">
        <v>5200</v>
      </c>
      <c r="H103" s="4">
        <v>4558</v>
      </c>
      <c r="I103" s="34">
        <v>161324.26194522952</v>
      </c>
      <c r="J103" s="35">
        <v>21.035152535494344</v>
      </c>
      <c r="K103" s="35">
        <v>19.193435128262205</v>
      </c>
      <c r="L103" s="35">
        <v>14.634317379786831</v>
      </c>
      <c r="M103" s="35">
        <v>13.588312510476474</v>
      </c>
      <c r="N103" s="4">
        <v>2.5220000000000002</v>
      </c>
      <c r="O103" s="4">
        <v>6.8644067796610324</v>
      </c>
      <c r="P103" s="35">
        <v>3.4174884559669527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3.4174884570269528</v>
      </c>
      <c r="AH103" s="38" t="str">
        <f t="shared" si="45"/>
        <v xml:space="preserve"> </v>
      </c>
      <c r="AI103" s="1">
        <f t="shared" si="53"/>
        <v>54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-60.82394837914098</v>
      </c>
      <c r="AR103" s="21">
        <v>-87.097479808795143</v>
      </c>
      <c r="AS103">
        <v>14.085125054848625</v>
      </c>
      <c r="AT103">
        <v>60.82394837914098</v>
      </c>
      <c r="AU103">
        <v>87.097479808795143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4</v>
      </c>
      <c r="E104" s="4">
        <v>6</v>
      </c>
      <c r="F104" s="4">
        <v>17</v>
      </c>
      <c r="G104" s="4">
        <v>850</v>
      </c>
      <c r="H104" s="4">
        <v>887</v>
      </c>
      <c r="I104" s="34">
        <v>7851.3636864877426</v>
      </c>
      <c r="J104" s="35">
        <v>16.895238095238092</v>
      </c>
      <c r="K104" s="35">
        <v>15.782918149466189</v>
      </c>
      <c r="L104" s="35">
        <v>12.592970204841713</v>
      </c>
      <c r="M104" s="35">
        <v>11.978614503982435</v>
      </c>
      <c r="N104" s="4">
        <v>0.56200000000000006</v>
      </c>
      <c r="O104" s="4">
        <v>1.44404332129964</v>
      </c>
      <c r="P104" s="35">
        <v>4.802705749718152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4.8027057507881521</v>
      </c>
      <c r="AH104" s="38" t="str">
        <f t="shared" si="45"/>
        <v xml:space="preserve"> </v>
      </c>
      <c r="AI104" s="1">
        <f t="shared" si="53"/>
        <v>43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-29.172293602196664</v>
      </c>
      <c r="AR104" s="21">
        <v>-60.999172526313707</v>
      </c>
      <c r="AS104">
        <v>-4.1713641488162363</v>
      </c>
      <c r="AT104">
        <v>29.172293602196664</v>
      </c>
      <c r="AU104">
        <v>60.999172526313707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18</v>
      </c>
      <c r="D105" s="4">
        <v>2</v>
      </c>
      <c r="E105" s="4">
        <v>6</v>
      </c>
      <c r="F105" s="4">
        <v>26</v>
      </c>
      <c r="G105" s="4">
        <v>187.5</v>
      </c>
      <c r="H105" s="4">
        <v>159.80000000000001</v>
      </c>
      <c r="I105" s="34">
        <v>55527.490373005901</v>
      </c>
      <c r="J105" s="35">
        <v>21.135402838624838</v>
      </c>
      <c r="K105" s="35">
        <v>22.408619877096211</v>
      </c>
      <c r="L105" s="35">
        <v>5.449399053590632</v>
      </c>
      <c r="M105" s="35">
        <v>5.3270577563941499</v>
      </c>
      <c r="N105" s="4">
        <v>8.3000000000000004E-2</v>
      </c>
      <c r="O105" s="4">
        <v>56.603773584905667</v>
      </c>
      <c r="P105" s="35">
        <v>5.0539931807200835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0.17334167817637028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-0.30330277597540256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13</v>
      </c>
      <c r="AC105" s="1">
        <f t="shared" si="50"/>
        <v>23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5.0539931818000836</v>
      </c>
      <c r="AH105" s="38" t="str">
        <f t="shared" si="45"/>
        <v xml:space="preserve"> </v>
      </c>
      <c r="AI105" s="1">
        <f t="shared" si="53"/>
        <v>36</v>
      </c>
      <c r="AJ105" s="1" t="str">
        <f t="shared" si="54"/>
        <v xml:space="preserve"> </v>
      </c>
      <c r="AK105" s="25">
        <f t="shared" si="46"/>
        <v>56.603773585985664</v>
      </c>
      <c r="AL105" s="25" t="str">
        <f t="shared" si="47"/>
        <v xml:space="preserve"> </v>
      </c>
      <c r="AM105" s="1">
        <f t="shared" si="55"/>
        <v>2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-61.590410592735424</v>
      </c>
      <c r="AR105" s="21">
        <v>30.330277597540256</v>
      </c>
      <c r="AS105">
        <v>17.334167709637029</v>
      </c>
      <c r="AT105">
        <v>61.590410592735424</v>
      </c>
      <c r="AU105">
        <v>-30.330277597540256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13</v>
      </c>
      <c r="D106" s="4">
        <v>3</v>
      </c>
      <c r="E106" s="4">
        <v>11</v>
      </c>
      <c r="F106" s="4">
        <v>27</v>
      </c>
      <c r="G106" s="4">
        <v>1040</v>
      </c>
      <c r="H106" s="4">
        <v>908</v>
      </c>
      <c r="I106" s="34">
        <v>14874.285516443611</v>
      </c>
      <c r="J106" s="35">
        <v>9.134808853118713</v>
      </c>
      <c r="K106" s="35">
        <v>9.1164658634538149</v>
      </c>
      <c r="L106" s="35">
        <v>7.9592148333189767</v>
      </c>
      <c r="M106" s="35">
        <v>8.3119593822964148</v>
      </c>
      <c r="N106" s="4">
        <v>0.99399999999999999</v>
      </c>
      <c r="O106" s="4">
        <v>-7.962962962962969</v>
      </c>
      <c r="P106" s="35">
        <v>6.6629955947136565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-0.30159953679044771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18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6.6629955958036566</v>
      </c>
      <c r="AH106" s="38" t="str">
        <f t="shared" si="45"/>
        <v xml:space="preserve"> </v>
      </c>
      <c r="AI106" s="1">
        <f t="shared" si="53"/>
        <v>16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30.159953679044772</v>
      </c>
      <c r="AR106" s="21">
        <v>-1.7573281981432265</v>
      </c>
      <c r="AS106">
        <v>14.537444933920707</v>
      </c>
      <c r="AT106">
        <v>-30.159953679044772</v>
      </c>
      <c r="AU106">
        <v>1.7573281981432265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9</v>
      </c>
      <c r="E107" s="3">
        <v>13</v>
      </c>
      <c r="F107" s="3">
        <v>26</v>
      </c>
      <c r="G107" s="4">
        <v>4200</v>
      </c>
      <c r="H107" s="4">
        <v>4203</v>
      </c>
      <c r="I107" s="5">
        <v>7294.1890616476849</v>
      </c>
      <c r="J107" s="4">
        <v>20.582761998041136</v>
      </c>
      <c r="K107" s="4">
        <v>19.834827748938178</v>
      </c>
      <c r="L107" s="4">
        <v>4.7905316909520694</v>
      </c>
      <c r="M107" s="4">
        <v>4.4695651789841913</v>
      </c>
      <c r="N107" s="4">
        <v>2.1190000000000002</v>
      </c>
      <c r="O107" s="4">
        <v>10.249739854318433</v>
      </c>
      <c r="P107" s="4">
        <v>2.2507732571972401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>
        <f t="shared" si="40"/>
        <v>-0.38753794723676149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>
        <f t="shared" si="42"/>
        <v>10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2.2507732582972402</v>
      </c>
      <c r="AH107" t="str">
        <f t="shared" si="45"/>
        <v xml:space="preserve"> </v>
      </c>
      <c r="AI107">
        <f t="shared" si="53"/>
        <v>81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-57.365203199146642</v>
      </c>
      <c r="AR107">
        <v>38.753794723676151</v>
      </c>
      <c r="AS107">
        <v>-7.1377587437548851E-2</v>
      </c>
      <c r="AT107">
        <v>57.365203199146642</v>
      </c>
      <c r="AU107">
        <v>-38.753794723676151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43760.332594097221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15.294018708260092</v>
      </c>
      <c r="K6" s="32">
        <v>14.173236331859469</v>
      </c>
      <c r="L6" s="32">
        <v>10.845327039962568</v>
      </c>
      <c r="M6" s="32">
        <v>10.391256824737624</v>
      </c>
      <c r="N6" s="32"/>
      <c r="O6" s="32"/>
      <c r="P6" s="32">
        <v>3.1234106426546706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9</v>
      </c>
      <c r="D7" s="4">
        <v>1</v>
      </c>
      <c r="E7" s="4">
        <v>15</v>
      </c>
      <c r="F7" s="4">
        <v>25</v>
      </c>
      <c r="G7" s="4">
        <v>27.185699462890625</v>
      </c>
      <c r="H7" s="4">
        <v>21.99</v>
      </c>
      <c r="I7" s="34">
        <v>29881.687298910478</v>
      </c>
      <c r="J7" s="35">
        <v>35.540468455527112</v>
      </c>
      <c r="K7" s="35">
        <v>22.840545624272181</v>
      </c>
      <c r="L7" s="35">
        <v>8.7074519692603278</v>
      </c>
      <c r="M7" s="35">
        <v>7.0167395830692545</v>
      </c>
      <c r="N7" s="4">
        <v>0.47300000000000003</v>
      </c>
      <c r="O7" s="4">
        <v>35.142857142857139</v>
      </c>
      <c r="P7" s="35">
        <v>0.93393223130632497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0.23627555548383938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68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-132.38148934872291</v>
      </c>
      <c r="AR7" s="21">
        <v>19.71240759107269</v>
      </c>
      <c r="AS7">
        <v>23.627555538383938</v>
      </c>
      <c r="AT7">
        <v>132.38148934872291</v>
      </c>
      <c r="AU7">
        <v>-19.71240759107269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14</v>
      </c>
      <c r="D8" s="4">
        <v>0</v>
      </c>
      <c r="E8" s="4">
        <v>3</v>
      </c>
      <c r="F8" s="4">
        <v>17</v>
      </c>
      <c r="G8" s="4">
        <v>54</v>
      </c>
      <c r="H8" s="4">
        <v>46.23</v>
      </c>
      <c r="I8" s="34">
        <v>9427.5009744483923</v>
      </c>
      <c r="J8" s="35">
        <v>12.073648472185948</v>
      </c>
      <c r="K8" s="35">
        <v>9.3111782477341389</v>
      </c>
      <c r="L8" s="35">
        <v>4.3938509796621732</v>
      </c>
      <c r="M8" s="35">
        <v>3.8245000602772752</v>
      </c>
      <c r="N8" s="4">
        <v>3.8290000000000002</v>
      </c>
      <c r="O8" s="4">
        <v>56.285714285714285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82.3529411765806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0.16807268018787158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-0.59486228829505738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17</v>
      </c>
      <c r="AC8" s="1">
        <f t="shared" si="1"/>
        <v>88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39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>
        <f t="shared" ref="AK8:AK24" si="18">IF(ISERROR((IF((AND(O8&lt;$AK$5,O8&gt;$AK$6))=TRUE,O8+A8," ")))=TRUE," ",((IF((AND(O8&lt;$AK$5,O8&gt;$AK$6))=TRUE,O8+A8," "))))</f>
        <v>56.285714285824284</v>
      </c>
      <c r="AL8" s="25" t="str">
        <f t="shared" ref="AL8:AL24" si="19">IF(ISERROR((IF(O8&lt;$AL$5,O8+A8," ")))=TRUE," ",((IF(O8&lt;$AL$5,O8+A8," "))))</f>
        <v xml:space="preserve"> </v>
      </c>
      <c r="AM8" s="1">
        <f t="shared" si="3"/>
        <v>10</v>
      </c>
      <c r="AN8" s="1" t="str">
        <f t="shared" si="3"/>
        <v xml:space="preserve"> </v>
      </c>
      <c r="AO8" t="s">
        <v>1128</v>
      </c>
      <c r="AP8" t="s">
        <v>1244</v>
      </c>
      <c r="AQ8" s="22">
        <v>21.056403143634618</v>
      </c>
      <c r="AR8" s="21">
        <v>59.486228829505741</v>
      </c>
      <c r="AS8">
        <v>16.807268007787158</v>
      </c>
      <c r="AT8">
        <v>-21.056403143634618</v>
      </c>
      <c r="AU8">
        <v>-59.486228829505741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10</v>
      </c>
      <c r="D9" s="4">
        <v>2</v>
      </c>
      <c r="E9" s="4">
        <v>7</v>
      </c>
      <c r="F9" s="4">
        <v>19</v>
      </c>
      <c r="G9" s="4">
        <v>7</v>
      </c>
      <c r="H9" s="4">
        <v>4.8</v>
      </c>
      <c r="I9" s="34">
        <v>3744.5075800033201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-0.14899999999999999</v>
      </c>
      <c r="O9" s="4">
        <v>40.160642570281126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0.45833333345333349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31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45.83333333333335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50</v>
      </c>
      <c r="H10" s="4">
        <v>47.49</v>
      </c>
      <c r="I10" s="34">
        <v>4161.4251042205115</v>
      </c>
      <c r="J10" s="35">
        <v>15.275008041170794</v>
      </c>
      <c r="K10" s="35">
        <v>16.092849881396138</v>
      </c>
      <c r="L10" s="35">
        <v>9.0012487804878063</v>
      </c>
      <c r="M10" s="35">
        <v>9.3601298569544493</v>
      </c>
      <c r="N10" s="4">
        <v>3.109</v>
      </c>
      <c r="O10" s="4">
        <v>0.51729712253475635</v>
      </c>
      <c r="P10" s="35">
        <v>3.5586439250368498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3.5586439251668498</v>
      </c>
      <c r="AH10" s="38" t="str">
        <f t="shared" si="16"/>
        <v xml:space="preserve"> </v>
      </c>
      <c r="AI10" s="1">
        <f t="shared" si="17"/>
        <v>69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0.12430131969846103</v>
      </c>
      <c r="AR10" s="21">
        <v>17.003436158999651</v>
      </c>
      <c r="AS10">
        <v>5.2853232259423066</v>
      </c>
      <c r="AT10">
        <v>-0.12430131969846103</v>
      </c>
      <c r="AU10">
        <v>-17.003436158999651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3</v>
      </c>
      <c r="F11" s="4">
        <v>9</v>
      </c>
      <c r="G11" s="4">
        <v>23</v>
      </c>
      <c r="H11" s="4">
        <v>19.47</v>
      </c>
      <c r="I11" s="34">
        <v>543.2168314132025</v>
      </c>
      <c r="J11" s="35">
        <v>10.981387478849406</v>
      </c>
      <c r="K11" s="35">
        <v>10.199057097957045</v>
      </c>
      <c r="L11" s="35">
        <v>9.6194962658958403</v>
      </c>
      <c r="M11" s="35">
        <v>8.4603991323210419</v>
      </c>
      <c r="N11" s="4">
        <v>1.7730000000000001</v>
      </c>
      <c r="O11" s="4">
        <v>32.214765100671158</v>
      </c>
      <c r="P11" s="35">
        <v>8.6183872624550588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0.1813045712750796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4" si="22">IF(ISERROR((RANK(S11,S$7:S$184,0)))=TRUE," ",((RANK(S11,S$7:S$184,0))))</f>
        <v>83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8.6183872625950588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8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28.198155839063354</v>
      </c>
      <c r="AR11" s="21">
        <v>11.302847480300215</v>
      </c>
      <c r="AS11">
        <v>18.130457113507958</v>
      </c>
      <c r="AT11">
        <v>-28.198155839063354</v>
      </c>
      <c r="AU11">
        <v>-11.302847480300215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14</v>
      </c>
      <c r="D12" s="4">
        <v>1</v>
      </c>
      <c r="E12" s="4">
        <v>4</v>
      </c>
      <c r="F12" s="4">
        <v>19</v>
      </c>
      <c r="G12" s="4">
        <v>90.521598815917969</v>
      </c>
      <c r="H12" s="4">
        <v>69.37</v>
      </c>
      <c r="I12" s="34">
        <v>12697.331472366222</v>
      </c>
      <c r="J12" s="35" t="s">
        <v>1238</v>
      </c>
      <c r="K12" s="35">
        <v>32.101158857356474</v>
      </c>
      <c r="L12" s="35">
        <v>13.856510366208099</v>
      </c>
      <c r="M12" s="35">
        <v>10.296127152691643</v>
      </c>
      <c r="N12" s="4">
        <v>0.83699999999999997</v>
      </c>
      <c r="O12" s="4">
        <v>171.75324675324671</v>
      </c>
      <c r="P12" s="35">
        <v>0.92587154778036063</v>
      </c>
      <c r="Q12" s="36">
        <f t="shared" si="4"/>
        <v>73.68421052646579</v>
      </c>
      <c r="R12" s="36" t="str">
        <f t="shared" si="5"/>
        <v xml:space="preserve"> </v>
      </c>
      <c r="S12" s="37">
        <f t="shared" si="6"/>
        <v>0.30490988649738315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55</v>
      </c>
      <c r="AD12" s="1" t="str">
        <f t="shared" si="14"/>
        <v xml:space="preserve"> </v>
      </c>
      <c r="AE12" s="1">
        <f t="shared" si="23"/>
        <v>61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-27.764799670401864</v>
      </c>
      <c r="AS12">
        <v>30.490988634738315</v>
      </c>
      <c r="AT12" t="e">
        <v>#VALUE!</v>
      </c>
      <c r="AU12">
        <v>27.764799670401864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7</v>
      </c>
      <c r="D13" s="4">
        <v>0</v>
      </c>
      <c r="E13" s="4">
        <v>0</v>
      </c>
      <c r="F13" s="4">
        <v>7</v>
      </c>
      <c r="G13" s="4">
        <v>61</v>
      </c>
      <c r="H13" s="4">
        <v>40.74</v>
      </c>
      <c r="I13" s="34">
        <v>571.4630168502697</v>
      </c>
      <c r="J13" s="35">
        <v>18.269058295964125</v>
      </c>
      <c r="K13" s="35">
        <v>12.197604790419163</v>
      </c>
      <c r="L13" s="35">
        <v>9.2395116953386065</v>
      </c>
      <c r="M13" s="35">
        <v>7.8142163775478428</v>
      </c>
      <c r="N13" s="4">
        <v>2.23</v>
      </c>
      <c r="O13" s="4">
        <v>-34.023668639053248</v>
      </c>
      <c r="P13" s="35">
        <v>5.8910162002945503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0.49729995106819835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26</v>
      </c>
      <c r="AD13" s="1" t="str">
        <f t="shared" si="14"/>
        <v xml:space="preserve"> </v>
      </c>
      <c r="AE13" s="1">
        <f t="shared" si="23"/>
        <v>15</v>
      </c>
      <c r="AF13" s="1" t="str">
        <f t="shared" si="24"/>
        <v xml:space="preserve"> </v>
      </c>
      <c r="AG13" s="38">
        <f t="shared" si="15"/>
        <v>5.8910162004545503</v>
      </c>
      <c r="AH13" s="38" t="str">
        <f t="shared" si="16"/>
        <v xml:space="preserve"> </v>
      </c>
      <c r="AI13" s="1">
        <f t="shared" si="25"/>
        <v>23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-19.452307758046985</v>
      </c>
      <c r="AR13" s="21">
        <v>14.806518408406644</v>
      </c>
      <c r="AS13">
        <v>49.729995090819834</v>
      </c>
      <c r="AT13">
        <v>19.452307758046985</v>
      </c>
      <c r="AU13">
        <v>-14.806518408406644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6</v>
      </c>
      <c r="F14" s="4">
        <v>14</v>
      </c>
      <c r="G14" s="4">
        <v>11</v>
      </c>
      <c r="H14" s="4">
        <v>6.56</v>
      </c>
      <c r="I14" s="34">
        <v>1961.5770546464403</v>
      </c>
      <c r="J14" s="35">
        <v>22.488372978603394</v>
      </c>
      <c r="K14" s="35">
        <v>16.022067649292513</v>
      </c>
      <c r="L14" s="35">
        <v>6.0590190760049358</v>
      </c>
      <c r="M14" s="35">
        <v>5.2042330666997367</v>
      </c>
      <c r="N14" s="4">
        <v>0.223</v>
      </c>
      <c r="O14" s="4">
        <v>345.99999999999994</v>
      </c>
      <c r="P14" s="35">
        <v>0.83750303925537484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0.6768292684626831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-0.44132444750823774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33</v>
      </c>
      <c r="AC14" s="1">
        <f t="shared" si="22"/>
        <v>19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-47.040312998033194</v>
      </c>
      <c r="AR14" s="21">
        <v>44.132444750823772</v>
      </c>
      <c r="AS14">
        <v>67.682926829268311</v>
      </c>
      <c r="AT14">
        <v>47.040312998033194</v>
      </c>
      <c r="AU14">
        <v>-44.132444750823772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8</v>
      </c>
      <c r="D15" s="4">
        <v>1</v>
      </c>
      <c r="E15" s="4">
        <v>0</v>
      </c>
      <c r="F15" s="4">
        <v>9</v>
      </c>
      <c r="G15" s="4">
        <v>39</v>
      </c>
      <c r="H15" s="4">
        <v>37.97</v>
      </c>
      <c r="I15" s="34">
        <v>1164.3576537592851</v>
      </c>
      <c r="J15" s="35">
        <v>27.02491103202847</v>
      </c>
      <c r="K15" s="35">
        <v>24.138588684043228</v>
      </c>
      <c r="L15" s="35">
        <v>19.712840385664062</v>
      </c>
      <c r="M15" s="35">
        <v>17.058534136546182</v>
      </c>
      <c r="N15" s="4">
        <v>1.405</v>
      </c>
      <c r="O15" s="4">
        <v>33.809523809523803</v>
      </c>
      <c r="P15" s="35">
        <v>1.5801948907031869</v>
      </c>
      <c r="Q15" s="36">
        <f t="shared" si="4"/>
        <v>88.88888888906888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27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-76.70248446494108</v>
      </c>
      <c r="AR15" s="21">
        <v>-81.763448100981392</v>
      </c>
      <c r="AS15">
        <v>2.7126678957071437</v>
      </c>
      <c r="AT15">
        <v>76.70248446494108</v>
      </c>
      <c r="AU15">
        <v>81.763448100981392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5</v>
      </c>
      <c r="D16" s="4">
        <v>1</v>
      </c>
      <c r="E16" s="4">
        <v>8</v>
      </c>
      <c r="F16" s="4">
        <v>14</v>
      </c>
      <c r="G16" s="4">
        <v>21.5</v>
      </c>
      <c r="H16" s="4">
        <v>19.670000000000002</v>
      </c>
      <c r="I16" s="34">
        <v>4168.4934088877062</v>
      </c>
      <c r="J16" s="35">
        <v>17.593917710196781</v>
      </c>
      <c r="K16" s="35">
        <v>16.971527178602244</v>
      </c>
      <c r="L16" s="35">
        <v>12.04939094046297</v>
      </c>
      <c r="M16" s="35">
        <v>11.77585241111516</v>
      </c>
      <c r="N16" s="4">
        <v>1.1180000000000001</v>
      </c>
      <c r="O16" s="4">
        <v>27.045454545454557</v>
      </c>
      <c r="P16" s="35">
        <v>4.9517031011692927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4.9517031013592927</v>
      </c>
      <c r="AH16" s="38" t="str">
        <f t="shared" si="16"/>
        <v xml:space="preserve"> </v>
      </c>
      <c r="AI16" s="1">
        <f t="shared" si="25"/>
        <v>42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-15.037898447806564</v>
      </c>
      <c r="AR16" s="21">
        <v>-11.102144693873228</v>
      </c>
      <c r="AS16">
        <v>9.303507880020323</v>
      </c>
      <c r="AT16">
        <v>15.037898447806564</v>
      </c>
      <c r="AU16">
        <v>11.102144693873228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7</v>
      </c>
      <c r="D17" s="4">
        <v>1</v>
      </c>
      <c r="E17" s="4">
        <v>3</v>
      </c>
      <c r="F17" s="4">
        <v>11</v>
      </c>
      <c r="G17" s="4">
        <v>9.7796001434326172</v>
      </c>
      <c r="H17" s="4">
        <v>6.27</v>
      </c>
      <c r="I17" s="34">
        <v>1205.7697894340054</v>
      </c>
      <c r="J17" s="35" t="s">
        <v>1238</v>
      </c>
      <c r="K17" s="35" t="s">
        <v>1238</v>
      </c>
      <c r="L17" s="35" t="s">
        <v>1238</v>
      </c>
      <c r="M17" s="35">
        <v>29.861764869012184</v>
      </c>
      <c r="N17" s="4">
        <v>8.7999999999999995E-2</v>
      </c>
      <c r="O17" s="4">
        <v>-50.561797752808992</v>
      </c>
      <c r="P17" s="35" t="s">
        <v>137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0.55974483966293742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23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>
        <f t="shared" si="19"/>
        <v>-50.561797752608996</v>
      </c>
      <c r="AM17" s="1" t="str">
        <f t="shared" si="27"/>
        <v xml:space="preserve"> </v>
      </c>
      <c r="AN17" s="1">
        <f t="shared" si="28"/>
        <v>2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55.974483946293738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4</v>
      </c>
      <c r="F18" s="4">
        <v>13</v>
      </c>
      <c r="G18" s="4">
        <v>53.25</v>
      </c>
      <c r="H18" s="4">
        <v>53.33</v>
      </c>
      <c r="I18" s="34">
        <v>4740.3102639806666</v>
      </c>
      <c r="J18" s="35">
        <v>14.145888594164456</v>
      </c>
      <c r="K18" s="35">
        <v>16.111782477341389</v>
      </c>
      <c r="L18" s="35">
        <v>28.454489832007074</v>
      </c>
      <c r="M18" s="35">
        <v>24.947308527131785</v>
      </c>
      <c r="N18" s="4">
        <v>3.77</v>
      </c>
      <c r="O18" s="4">
        <v>126.0191846522782</v>
      </c>
      <c r="P18" s="35">
        <v>3.0433152072004503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3.0433152074104504</v>
      </c>
      <c r="AH18" s="38" t="str">
        <f t="shared" si="16"/>
        <v xml:space="preserve"> </v>
      </c>
      <c r="AI18" s="1">
        <f t="shared" si="25"/>
        <v>78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7.5070531558559361</v>
      </c>
      <c r="AR18" s="21">
        <v>-162.36636043485584</v>
      </c>
      <c r="AS18">
        <v>-0.15000937558596883</v>
      </c>
      <c r="AT18">
        <v>-7.5070531558559361</v>
      </c>
      <c r="AU18">
        <v>162.36636043485584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8</v>
      </c>
      <c r="D19" s="4">
        <v>0</v>
      </c>
      <c r="E19" s="4">
        <v>5</v>
      </c>
      <c r="F19" s="4">
        <v>13</v>
      </c>
      <c r="G19" s="4">
        <v>18.721660614013672</v>
      </c>
      <c r="H19" s="4">
        <v>18.13</v>
      </c>
      <c r="I19" s="34">
        <v>7201.3377435108941</v>
      </c>
      <c r="J19" s="35">
        <v>22.758287043124408</v>
      </c>
      <c r="K19" s="35">
        <v>20.352124536362354</v>
      </c>
      <c r="L19" s="35">
        <v>14.607113753402531</v>
      </c>
      <c r="M19" s="35">
        <v>13.326837312063136</v>
      </c>
      <c r="N19" s="4">
        <v>0.60899999999999999</v>
      </c>
      <c r="O19" s="4">
        <v>-7.7272727272727337</v>
      </c>
      <c r="P19" s="35">
        <v>4.5599514098043805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4.5599514100243805</v>
      </c>
      <c r="AH19" s="38" t="str">
        <f t="shared" si="16"/>
        <v xml:space="preserve"> </v>
      </c>
      <c r="AI19" s="1">
        <f t="shared" si="25"/>
        <v>48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-48.805147144438664</v>
      </c>
      <c r="AR19" s="21">
        <v>-34.685784020884135</v>
      </c>
      <c r="AS19">
        <v>3.2634341644438569</v>
      </c>
      <c r="AT19">
        <v>48.805147144438664</v>
      </c>
      <c r="AU19">
        <v>34.685784020884135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25.5</v>
      </c>
      <c r="H20" s="4">
        <v>18.239999999999998</v>
      </c>
      <c r="I20" s="34">
        <v>847.2523322412992</v>
      </c>
      <c r="J20" s="35">
        <v>15.225375626043405</v>
      </c>
      <c r="K20" s="35">
        <v>13.913043478260869</v>
      </c>
      <c r="L20" s="35">
        <v>5.8491654321877071</v>
      </c>
      <c r="M20" s="35">
        <v>5.4560945184824288</v>
      </c>
      <c r="N20" s="4">
        <v>1.198</v>
      </c>
      <c r="O20" s="4">
        <v>27.446808510638288</v>
      </c>
      <c r="P20" s="35">
        <v>3.3059210526315792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0.39802631601947391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-0.4606741308367317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32</v>
      </c>
      <c r="AC20" s="1">
        <f t="shared" si="22"/>
        <v>36</v>
      </c>
      <c r="AD20" s="1" t="str">
        <f t="shared" si="14"/>
        <v xml:space="preserve"> </v>
      </c>
      <c r="AE20" s="1">
        <f t="shared" si="23"/>
        <v>20</v>
      </c>
      <c r="AF20" s="1" t="str">
        <f t="shared" si="24"/>
        <v xml:space="preserve"> </v>
      </c>
      <c r="AG20" s="38">
        <f t="shared" si="15"/>
        <v>3.3059210528615792</v>
      </c>
      <c r="AH20" s="38" t="str">
        <f t="shared" si="16"/>
        <v xml:space="preserve"> </v>
      </c>
      <c r="AI20" s="1">
        <f t="shared" si="25"/>
        <v>74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0.44882305642540699</v>
      </c>
      <c r="AR20" s="21">
        <v>46.067413083673173</v>
      </c>
      <c r="AS20">
        <v>39.802631578947391</v>
      </c>
      <c r="AT20">
        <v>-0.44882305642540699</v>
      </c>
      <c r="AU20">
        <v>-46.067413083673173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15</v>
      </c>
      <c r="D21" s="4">
        <v>0</v>
      </c>
      <c r="E21" s="4">
        <v>2</v>
      </c>
      <c r="F21" s="4">
        <v>17</v>
      </c>
      <c r="G21" s="4">
        <v>10</v>
      </c>
      <c r="H21" s="4">
        <v>5.59</v>
      </c>
      <c r="I21" s="34">
        <v>1513.5464277776773</v>
      </c>
      <c r="J21" s="35">
        <v>17.859424920127797</v>
      </c>
      <c r="K21" s="35">
        <v>17.634069400630914</v>
      </c>
      <c r="L21" s="35">
        <v>4.0817260939439892</v>
      </c>
      <c r="M21" s="35">
        <v>3.6566203740700325</v>
      </c>
      <c r="N21" s="4">
        <v>0.313</v>
      </c>
      <c r="O21" s="4">
        <v>-47.833333333333336</v>
      </c>
      <c r="P21" s="35">
        <v>10.733452593917711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0.78890876589295167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>
        <f t="shared" si="11"/>
        <v>-0.62364195391215449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14</v>
      </c>
      <c r="AC21" s="1">
        <f t="shared" si="22"/>
        <v>12</v>
      </c>
      <c r="AD21" s="1" t="str">
        <f t="shared" si="14"/>
        <v xml:space="preserve"> </v>
      </c>
      <c r="AE21" s="1">
        <f t="shared" si="23"/>
        <v>29</v>
      </c>
      <c r="AF21" s="1" t="str">
        <f t="shared" si="24"/>
        <v xml:space="preserve"> </v>
      </c>
      <c r="AG21" s="38">
        <f t="shared" si="15"/>
        <v>10.733452594157711</v>
      </c>
      <c r="AH21" s="38" t="str">
        <f t="shared" si="16"/>
        <v xml:space="preserve"> </v>
      </c>
      <c r="AI21" s="1">
        <f t="shared" si="25"/>
        <v>4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1189</v>
      </c>
      <c r="AP21" t="s">
        <v>1295</v>
      </c>
      <c r="AQ21" s="22">
        <v>-16.773918358568274</v>
      </c>
      <c r="AR21" s="21">
        <v>62.364195391215446</v>
      </c>
      <c r="AS21">
        <v>78.890876565295159</v>
      </c>
      <c r="AT21">
        <v>16.773918358568274</v>
      </c>
      <c r="AU21">
        <v>-62.364195391215446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7</v>
      </c>
      <c r="D22" s="4">
        <v>0</v>
      </c>
      <c r="E22" s="4">
        <v>3</v>
      </c>
      <c r="F22" s="4">
        <v>10</v>
      </c>
      <c r="G22" s="4">
        <v>6.6500000953674316</v>
      </c>
      <c r="H22" s="4">
        <v>5.15</v>
      </c>
      <c r="I22" s="34">
        <v>1160.1696588641653</v>
      </c>
      <c r="J22" s="35">
        <v>10.306303452335698</v>
      </c>
      <c r="K22" s="35">
        <v>7.9535513510954274</v>
      </c>
      <c r="L22" s="35">
        <v>7.1912100865099244</v>
      </c>
      <c r="M22" s="35">
        <v>5.6074659593744665</v>
      </c>
      <c r="N22" s="4">
        <v>0.38200000000000001</v>
      </c>
      <c r="O22" s="4">
        <v>730.43478260869574</v>
      </c>
      <c r="P22" s="35">
        <v>0.3555999959556802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0.29126215469027783</v>
      </c>
      <c r="T22" s="37" t="str">
        <f t="shared" si="7"/>
        <v/>
      </c>
      <c r="U22" s="37" t="str">
        <f t="shared" si="8"/>
        <v/>
      </c>
      <c r="V22" s="37">
        <f t="shared" si="9"/>
        <v>-0.32612195336406891</v>
      </c>
      <c r="W22" s="37" t="str">
        <f t="shared" si="10"/>
        <v/>
      </c>
      <c r="X22" s="37">
        <f t="shared" si="11"/>
        <v>-0.33693008426468396</v>
      </c>
      <c r="Y22" s="1" t="str">
        <f t="shared" si="20"/>
        <v xml:space="preserve"> </v>
      </c>
      <c r="Z22" s="1">
        <f t="shared" si="12"/>
        <v>25</v>
      </c>
      <c r="AA22" s="1" t="str">
        <f t="shared" si="21"/>
        <v xml:space="preserve"> </v>
      </c>
      <c r="AB22" s="1">
        <f t="shared" si="13"/>
        <v>39</v>
      </c>
      <c r="AC22" s="1">
        <f t="shared" si="22"/>
        <v>57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32.612195336406891</v>
      </c>
      <c r="AR22" s="21">
        <v>33.693008426468396</v>
      </c>
      <c r="AS22">
        <v>29.126215444027782</v>
      </c>
      <c r="AT22">
        <v>-32.612195336406891</v>
      </c>
      <c r="AU22">
        <v>-33.693008426468396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22.5</v>
      </c>
      <c r="H23" s="4">
        <v>17.739999999999998</v>
      </c>
      <c r="I23" s="34">
        <v>1247.3927183685191</v>
      </c>
      <c r="J23" s="35">
        <v>19.645625692137319</v>
      </c>
      <c r="K23" s="35">
        <v>15.629955947136562</v>
      </c>
      <c r="L23" s="35">
        <v>12.119082390953151</v>
      </c>
      <c r="M23" s="35">
        <v>9.5441628498727749</v>
      </c>
      <c r="N23" s="4">
        <v>1.135</v>
      </c>
      <c r="O23" s="4">
        <v>15.816326530612249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0.26832018064331464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63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-28.452998959174703</v>
      </c>
      <c r="AR23" s="21">
        <v>-11.744738967272127</v>
      </c>
      <c r="AS23">
        <v>26.832018038331462</v>
      </c>
      <c r="AT23">
        <v>28.452998959174703</v>
      </c>
      <c r="AU23">
        <v>11.744738967272127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9</v>
      </c>
      <c r="D24" s="4">
        <v>0</v>
      </c>
      <c r="E24" s="4">
        <v>2</v>
      </c>
      <c r="F24" s="4">
        <v>11</v>
      </c>
      <c r="G24" s="4">
        <v>46</v>
      </c>
      <c r="H24" s="4">
        <v>39.270000000000003</v>
      </c>
      <c r="I24" s="34">
        <v>33830.347543647193</v>
      </c>
      <c r="J24" s="35">
        <v>17.912076948232166</v>
      </c>
      <c r="K24" s="35">
        <v>18.139360099841152</v>
      </c>
      <c r="L24" s="35">
        <v>11.922460794215553</v>
      </c>
      <c r="M24" s="35">
        <v>10.943976169814308</v>
      </c>
      <c r="N24" s="4">
        <v>1.655</v>
      </c>
      <c r="O24" s="4">
        <v>-0.30120481927711534</v>
      </c>
      <c r="P24" s="35">
        <v>0.78945682830169428</v>
      </c>
      <c r="Q24" s="36">
        <f t="shared" si="4"/>
        <v>81.818181818451819</v>
      </c>
      <c r="R24" s="36" t="str">
        <f t="shared" si="5"/>
        <v xml:space="preserve"> </v>
      </c>
      <c r="S24" s="37">
        <f t="shared" si="6"/>
        <v>0.17137764223587723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22"/>
        <v>85</v>
      </c>
      <c r="AD24" s="1" t="str">
        <f t="shared" si="14"/>
        <v xml:space="preserve"> </v>
      </c>
      <c r="AE24" s="1">
        <f t="shared" si="23"/>
        <v>40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-17.118183846330037</v>
      </c>
      <c r="AR24" s="21">
        <v>-9.9317775322403037</v>
      </c>
      <c r="AS24">
        <v>17.137764196587725</v>
      </c>
      <c r="AT24">
        <v>17.118183846330037</v>
      </c>
      <c r="AU24">
        <v>9.9317775322403037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23</v>
      </c>
      <c r="H25" s="4">
        <v>18.899999999999999</v>
      </c>
      <c r="I25" s="34">
        <v>1851.1907977530436</v>
      </c>
      <c r="J25" s="35">
        <v>23.595505617977526</v>
      </c>
      <c r="K25" s="35">
        <v>21.164613661814109</v>
      </c>
      <c r="L25" s="35">
        <v>18.843002228127428</v>
      </c>
      <c r="M25" s="35">
        <v>15.851061683295017</v>
      </c>
      <c r="N25" s="4">
        <v>0.89300000000000002</v>
      </c>
      <c r="O25" s="4">
        <v>10.246913580246908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0.21693121721121697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72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14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-54.279304008134318</v>
      </c>
      <c r="AR25" s="21">
        <v>-73.743052272146741</v>
      </c>
      <c r="AS25">
        <v>21.693121693121697</v>
      </c>
      <c r="AT25">
        <v>54.279304008134318</v>
      </c>
      <c r="AU25">
        <v>73.743052272146741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</v>
      </c>
      <c r="H26" s="4">
        <v>12.31</v>
      </c>
      <c r="I26" s="34">
        <v>1329.5574172695135</v>
      </c>
      <c r="J26" s="35" t="s">
        <v>1238</v>
      </c>
      <c r="K26" s="35" t="s">
        <v>1238</v>
      </c>
      <c r="L26" s="35">
        <v>15.996176733066154</v>
      </c>
      <c r="M26" s="35">
        <v>17.194729203539826</v>
      </c>
      <c r="N26" s="4" t="s">
        <v>132</v>
      </c>
      <c r="O26" s="4" t="s">
        <v>132</v>
      </c>
      <c r="P26" s="35">
        <v>4.3866774979691305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4.3866774982591306</v>
      </c>
      <c r="AH26" s="38" t="str">
        <f t="shared" si="46"/>
        <v xml:space="preserve"> </v>
      </c>
      <c r="AI26" s="1">
        <f t="shared" si="47"/>
        <v>56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 t="e">
        <v>#VALUE!</v>
      </c>
      <c r="AR26" s="21">
        <v>-47.493724017024789</v>
      </c>
      <c r="AS26">
        <v>5.6051990251827721</v>
      </c>
      <c r="AT26" t="e">
        <v>#VALUE!</v>
      </c>
      <c r="AU26">
        <v>47.493724017024789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1</v>
      </c>
      <c r="E27" s="4">
        <v>1</v>
      </c>
      <c r="F27" s="4">
        <v>8</v>
      </c>
      <c r="G27" s="4">
        <v>52.75</v>
      </c>
      <c r="H27" s="4">
        <v>36.770000000000003</v>
      </c>
      <c r="I27" s="34">
        <v>1002.3482999558565</v>
      </c>
      <c r="J27" s="35">
        <v>18.51460221550856</v>
      </c>
      <c r="K27" s="35">
        <v>13.356338539774791</v>
      </c>
      <c r="L27" s="35">
        <v>7.9494989293361877</v>
      </c>
      <c r="M27" s="35">
        <v>6.6930576923076917</v>
      </c>
      <c r="N27" s="4">
        <v>1.986</v>
      </c>
      <c r="O27" s="4">
        <v>8.5245901639344215</v>
      </c>
      <c r="P27" s="35">
        <v>1.5501767745444657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0.43459341884772895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33</v>
      </c>
      <c r="AD27" s="1" t="str">
        <f t="shared" si="42"/>
        <v xml:space="preserve"> </v>
      </c>
      <c r="AE27" s="1">
        <f t="shared" si="43"/>
        <v>60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-21.057797618026154</v>
      </c>
      <c r="AR27" s="21">
        <v>26.701159863191869</v>
      </c>
      <c r="AS27">
        <v>43.459341854772894</v>
      </c>
      <c r="AT27">
        <v>21.057797618026154</v>
      </c>
      <c r="AU27">
        <v>-26.701159863191869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9</v>
      </c>
      <c r="D28" s="4">
        <v>0</v>
      </c>
      <c r="E28" s="4">
        <v>1</v>
      </c>
      <c r="F28" s="4">
        <v>10</v>
      </c>
      <c r="G28" s="4">
        <v>79.5989990234375</v>
      </c>
      <c r="H28" s="4">
        <v>70.28</v>
      </c>
      <c r="I28" s="34">
        <v>53437.502300437998</v>
      </c>
      <c r="J28" s="35">
        <v>28.426867676860159</v>
      </c>
      <c r="K28" s="35">
        <v>23.158094788476596</v>
      </c>
      <c r="L28" s="35">
        <v>18.32134162686248</v>
      </c>
      <c r="M28" s="35">
        <v>26.458710902913623</v>
      </c>
      <c r="N28" s="4">
        <v>1.8900000000000001</v>
      </c>
      <c r="O28" s="4">
        <v>-59.082052392292695</v>
      </c>
      <c r="P28" s="35">
        <v>1.2470503557657884</v>
      </c>
      <c r="Q28" s="36">
        <f t="shared" si="29"/>
        <v>90.000000000309996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23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-59.082052391982693</v>
      </c>
      <c r="AM28" s="1" t="str">
        <f t="shared" si="51"/>
        <v xml:space="preserve"> </v>
      </c>
      <c r="AN28" s="1">
        <f t="shared" si="52"/>
        <v>5</v>
      </c>
      <c r="AO28" t="s">
        <v>960</v>
      </c>
      <c r="AP28" t="s">
        <v>1246</v>
      </c>
      <c r="AQ28" s="22">
        <v>-85.869183365829116</v>
      </c>
      <c r="AR28" s="21">
        <v>-68.93304885461265</v>
      </c>
      <c r="AS28">
        <v>13.259816481840492</v>
      </c>
      <c r="AT28">
        <v>85.869183365829116</v>
      </c>
      <c r="AU28">
        <v>68.93304885461265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2</v>
      </c>
      <c r="E29" s="4">
        <v>10</v>
      </c>
      <c r="F29" s="4">
        <v>15</v>
      </c>
      <c r="G29" s="4">
        <v>9.2707996368408203</v>
      </c>
      <c r="H29" s="4">
        <v>6.8</v>
      </c>
      <c r="I29" s="34">
        <v>2850.4580402164779</v>
      </c>
      <c r="J29" s="35">
        <v>31.128020286945183</v>
      </c>
      <c r="K29" s="35" t="s">
        <v>1238</v>
      </c>
      <c r="L29" s="35">
        <v>17.178324125230201</v>
      </c>
      <c r="M29" s="35">
        <v>26.152794392523365</v>
      </c>
      <c r="N29" s="4">
        <v>0.05</v>
      </c>
      <c r="O29" s="4">
        <v>-79.166666666666671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0.36335288809070887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41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-79.166666666346671</v>
      </c>
      <c r="AM29" s="1" t="str">
        <f t="shared" si="51"/>
        <v xml:space="preserve"> </v>
      </c>
      <c r="AN29" s="1">
        <f t="shared" si="52"/>
        <v>8</v>
      </c>
      <c r="AO29" t="s">
        <v>1064</v>
      </c>
      <c r="AP29" t="s">
        <v>1293</v>
      </c>
      <c r="AQ29" s="22">
        <v>-103.53068006993715</v>
      </c>
      <c r="AR29" s="21">
        <v>-58.393786207939847</v>
      </c>
      <c r="AS29">
        <v>36.335288777070886</v>
      </c>
      <c r="AT29">
        <v>103.53068006993715</v>
      </c>
      <c r="AU29">
        <v>58.393786207939847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15</v>
      </c>
      <c r="D30" s="4">
        <v>0</v>
      </c>
      <c r="E30" s="4">
        <v>5</v>
      </c>
      <c r="F30" s="4">
        <v>20</v>
      </c>
      <c r="G30" s="4">
        <v>2.9504599571228027</v>
      </c>
      <c r="H30" s="4">
        <v>1.64</v>
      </c>
      <c r="I30" s="34">
        <v>3064.958594303469</v>
      </c>
      <c r="J30" s="35" t="s">
        <v>1238</v>
      </c>
      <c r="K30" s="35">
        <v>20.22139989608289</v>
      </c>
      <c r="L30" s="35">
        <v>9.9782793183881822</v>
      </c>
      <c r="M30" s="35">
        <v>7.2914886022143204</v>
      </c>
      <c r="N30" s="4">
        <v>-0.114</v>
      </c>
      <c r="O30" s="4" t="s">
        <v>132</v>
      </c>
      <c r="P30" s="35">
        <v>0</v>
      </c>
      <c r="Q30" s="36">
        <f t="shared" si="29"/>
        <v>75.000000000330004</v>
      </c>
      <c r="R30" s="36" t="str">
        <f t="shared" si="30"/>
        <v xml:space="preserve"> </v>
      </c>
      <c r="S30" s="37">
        <f t="shared" si="31"/>
        <v>0.79906094979512376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11</v>
      </c>
      <c r="AD30" s="1" t="str">
        <f t="shared" si="42"/>
        <v xml:space="preserve"> </v>
      </c>
      <c r="AE30" s="1">
        <f t="shared" si="43"/>
        <v>59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7.9946664437089971</v>
      </c>
      <c r="AS30">
        <v>79.906094946512368</v>
      </c>
      <c r="AT30" t="e">
        <v>#VALUE!</v>
      </c>
      <c r="AU30">
        <v>-7.9946664437089971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4</v>
      </c>
      <c r="D31" s="4">
        <v>0</v>
      </c>
      <c r="E31" s="4">
        <v>3</v>
      </c>
      <c r="F31" s="4">
        <v>7</v>
      </c>
      <c r="G31" s="4">
        <v>62.348499298095703</v>
      </c>
      <c r="H31" s="4">
        <v>51.81</v>
      </c>
      <c r="I31" s="34">
        <v>5710.8750469478737</v>
      </c>
      <c r="J31" s="35">
        <v>15.593332334884623</v>
      </c>
      <c r="K31" s="35">
        <v>8.5544414968913483</v>
      </c>
      <c r="L31" s="35">
        <v>23.408216503267973</v>
      </c>
      <c r="M31" s="35">
        <v>17.825588723680781</v>
      </c>
      <c r="N31" s="4">
        <v>2.54</v>
      </c>
      <c r="O31" s="4">
        <v>-22.085889570552155</v>
      </c>
      <c r="P31" s="35">
        <v>0.63120053325742165</v>
      </c>
      <c r="Q31" s="36" t="str">
        <f t="shared" si="29"/>
        <v xml:space="preserve"> </v>
      </c>
      <c r="R31" s="36" t="str">
        <f t="shared" si="30"/>
        <v xml:space="preserve"> </v>
      </c>
      <c r="S31" s="37">
        <f t="shared" si="31"/>
        <v>0.20340666503978186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73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-1.957063296011774</v>
      </c>
      <c r="AR31" s="21">
        <v>-115.83688916907727</v>
      </c>
      <c r="AS31">
        <v>20.340666469978185</v>
      </c>
      <c r="AT31">
        <v>1.957063296011774</v>
      </c>
      <c r="AU31">
        <v>115.83688916907727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1</v>
      </c>
      <c r="E32" s="4">
        <v>2</v>
      </c>
      <c r="F32" s="4">
        <v>12</v>
      </c>
      <c r="G32" s="4">
        <v>23.803199768066406</v>
      </c>
      <c r="H32" s="4">
        <v>16.59</v>
      </c>
      <c r="I32" s="34">
        <v>1707.5588771301116</v>
      </c>
      <c r="J32" s="35" t="s">
        <v>1238</v>
      </c>
      <c r="K32" s="35">
        <v>26.70003530823227</v>
      </c>
      <c r="L32" s="35">
        <v>9.7244055299539163</v>
      </c>
      <c r="M32" s="35">
        <v>9.1192566983578214</v>
      </c>
      <c r="N32" s="4">
        <v>0.28500000000000003</v>
      </c>
      <c r="O32" s="4">
        <v>48.437500000000014</v>
      </c>
      <c r="P32" s="35">
        <v>1.9239083566602415</v>
      </c>
      <c r="Q32" s="36">
        <f t="shared" si="29"/>
        <v>75.000000000349999</v>
      </c>
      <c r="R32" s="36" t="str">
        <f t="shared" si="30"/>
        <v xml:space="preserve"> </v>
      </c>
      <c r="S32" s="37">
        <f t="shared" si="31"/>
        <v>0.43479202976931325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32</v>
      </c>
      <c r="AD32" s="1" t="str">
        <f t="shared" si="42"/>
        <v xml:space="preserve"> </v>
      </c>
      <c r="AE32" s="1">
        <f t="shared" si="43"/>
        <v>58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10.335525207108187</v>
      </c>
      <c r="AS32">
        <v>43.479202941931327</v>
      </c>
      <c r="AT32" t="e">
        <v>#VALUE!</v>
      </c>
      <c r="AU32">
        <v>-10.335525207108187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7</v>
      </c>
      <c r="D33" s="4">
        <v>2</v>
      </c>
      <c r="E33" s="4">
        <v>10</v>
      </c>
      <c r="F33" s="4">
        <v>19</v>
      </c>
      <c r="G33" s="4">
        <v>63.5</v>
      </c>
      <c r="H33" s="4">
        <v>64.260000000000005</v>
      </c>
      <c r="I33" s="34">
        <v>44216.263929699169</v>
      </c>
      <c r="J33" s="35">
        <v>18.209124397846416</v>
      </c>
      <c r="K33" s="35">
        <v>17.400487408610886</v>
      </c>
      <c r="L33" s="35">
        <v>8.7840115536655947</v>
      </c>
      <c r="M33" s="35">
        <v>8.5438953534012061</v>
      </c>
      <c r="N33" s="4">
        <v>3.5289999999999999</v>
      </c>
      <c r="O33" s="4">
        <v>0.54131054131053236</v>
      </c>
      <c r="P33" s="35">
        <v>5.1416122004357296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5.1416122007957297</v>
      </c>
      <c r="AH33" s="38" t="str">
        <f t="shared" si="46"/>
        <v xml:space="preserve"> </v>
      </c>
      <c r="AI33" s="1">
        <f t="shared" si="47"/>
        <v>38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-19.060429735265828</v>
      </c>
      <c r="AR33" s="21">
        <v>19.006485269660324</v>
      </c>
      <c r="AS33">
        <v>-1.1826953003423624</v>
      </c>
      <c r="AT33">
        <v>19.060429735265828</v>
      </c>
      <c r="AU33">
        <v>-19.006485269660324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5</v>
      </c>
      <c r="D34" s="4">
        <v>1</v>
      </c>
      <c r="E34" s="4">
        <v>6</v>
      </c>
      <c r="F34" s="4">
        <v>12</v>
      </c>
      <c r="G34" s="4">
        <v>49.25</v>
      </c>
      <c r="H34" s="4">
        <v>45.44</v>
      </c>
      <c r="I34" s="34">
        <v>1756.0583641353423</v>
      </c>
      <c r="J34" s="35">
        <v>16.829629629629629</v>
      </c>
      <c r="K34" s="35">
        <v>17.018726591760299</v>
      </c>
      <c r="L34" s="35">
        <v>23.822467472118959</v>
      </c>
      <c r="M34" s="35">
        <v>22.544393139841688</v>
      </c>
      <c r="N34" s="4">
        <v>2.7</v>
      </c>
      <c r="O34" s="4">
        <v>-29.356357927786497</v>
      </c>
      <c r="P34" s="35">
        <v>2.227112676056338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2.227112676426338</v>
      </c>
      <c r="AH34" s="38" t="str">
        <f t="shared" si="46"/>
        <v xml:space="preserve"> </v>
      </c>
      <c r="AI34" s="1">
        <f t="shared" si="47"/>
        <v>91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-10.040597900800098</v>
      </c>
      <c r="AR34" s="21">
        <v>-119.6565155143646</v>
      </c>
      <c r="AS34">
        <v>8.3846830985915499</v>
      </c>
      <c r="AT34">
        <v>10.040597900800098</v>
      </c>
      <c r="AU34">
        <v>119.6565155143646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3</v>
      </c>
      <c r="D35" s="4">
        <v>2</v>
      </c>
      <c r="E35" s="4">
        <v>10</v>
      </c>
      <c r="F35" s="4">
        <v>15</v>
      </c>
      <c r="G35" s="4">
        <v>53.021999359130859</v>
      </c>
      <c r="H35" s="4">
        <v>55.59</v>
      </c>
      <c r="I35" s="34">
        <v>13113.01362594266</v>
      </c>
      <c r="J35" s="35" t="s">
        <v>1238</v>
      </c>
      <c r="K35" s="35" t="s">
        <v>1238</v>
      </c>
      <c r="L35" s="35">
        <v>17.67048605257877</v>
      </c>
      <c r="M35" s="35">
        <v>18.401678578892373</v>
      </c>
      <c r="N35" s="4">
        <v>0.81400000000000006</v>
      </c>
      <c r="O35" s="4">
        <v>155.9748427672956</v>
      </c>
      <c r="P35" s="35">
        <v>5.0545039900045294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5.0545039903845295</v>
      </c>
      <c r="AH35" s="38" t="str">
        <f t="shared" si="46"/>
        <v xml:space="preserve"> </v>
      </c>
      <c r="AI35" s="1">
        <f t="shared" si="47"/>
        <v>40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-62.931795301949322</v>
      </c>
      <c r="AS35">
        <v>-4.6195370405992868</v>
      </c>
      <c r="AT35" t="e">
        <v>#VALUE!</v>
      </c>
      <c r="AU35">
        <v>62.931795301949322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10</v>
      </c>
      <c r="D36" s="4">
        <v>2</v>
      </c>
      <c r="E36" s="4">
        <v>5</v>
      </c>
      <c r="F36" s="4">
        <v>17</v>
      </c>
      <c r="G36" s="4">
        <v>39.936000823974609</v>
      </c>
      <c r="H36" s="4">
        <v>29.9</v>
      </c>
      <c r="I36" s="34">
        <v>8051.9835756378952</v>
      </c>
      <c r="J36" s="35">
        <v>5.3998535213102725</v>
      </c>
      <c r="K36" s="35">
        <v>5.1996314730906237</v>
      </c>
      <c r="L36" s="35">
        <v>9.0966850089938269</v>
      </c>
      <c r="M36" s="35">
        <v>8.9026707722997536</v>
      </c>
      <c r="N36" s="4">
        <v>4.2329999999999997</v>
      </c>
      <c r="O36" s="4">
        <v>5.5610972568578525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0.33565220186072281</v>
      </c>
      <c r="T36" s="37" t="str">
        <f t="shared" si="32"/>
        <v/>
      </c>
      <c r="U36" s="37" t="str">
        <f t="shared" si="33"/>
        <v/>
      </c>
      <c r="V36" s="37">
        <f t="shared" si="34"/>
        <v>-0.64693037034184586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4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48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64.693037034184584</v>
      </c>
      <c r="AR36" s="21">
        <v>16.123460588374993</v>
      </c>
      <c r="AS36">
        <v>33.565220147072282</v>
      </c>
      <c r="AT36">
        <v>-64.693037034184584</v>
      </c>
      <c r="AU36">
        <v>-16.123460588374993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9</v>
      </c>
      <c r="D37" s="4">
        <v>1</v>
      </c>
      <c r="E37" s="4">
        <v>2</v>
      </c>
      <c r="F37" s="4">
        <v>12</v>
      </c>
      <c r="G37" s="4">
        <v>69.595848083496094</v>
      </c>
      <c r="H37" s="4">
        <v>63.64</v>
      </c>
      <c r="I37" s="34">
        <v>19249.127722867845</v>
      </c>
      <c r="J37" s="35" t="s">
        <v>1238</v>
      </c>
      <c r="K37" s="35">
        <v>37.626229953962401</v>
      </c>
      <c r="L37" s="35">
        <v>22.619531294568858</v>
      </c>
      <c r="M37" s="35">
        <v>19.482373475938914</v>
      </c>
      <c r="N37" s="4">
        <v>0.70300000000000007</v>
      </c>
      <c r="O37" s="4">
        <v>1.4430014430014442</v>
      </c>
      <c r="P37" s="35">
        <v>4.4274785794378593</v>
      </c>
      <c r="Q37" s="36">
        <f t="shared" si="29"/>
        <v>75.000000000399993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57</v>
      </c>
      <c r="AF37" s="1" t="str">
        <f t="shared" si="44"/>
        <v xml:space="preserve"> </v>
      </c>
      <c r="AG37" s="38">
        <f t="shared" si="45"/>
        <v>4.4274785798378593</v>
      </c>
      <c r="AH37" s="38" t="str">
        <f t="shared" si="46"/>
        <v xml:space="preserve"> </v>
      </c>
      <c r="AI37" s="1">
        <f t="shared" si="47"/>
        <v>52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-108.56476905879391</v>
      </c>
      <c r="AS37">
        <v>9.3586550652044131</v>
      </c>
      <c r="AT37" t="e">
        <v>#VALUE!</v>
      </c>
      <c r="AU37">
        <v>108.56476905879391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4.75</v>
      </c>
      <c r="H38" s="4">
        <v>2</v>
      </c>
      <c r="I38" s="34">
        <v>406.59770969274825</v>
      </c>
      <c r="J38" s="35">
        <v>16.260162601626018</v>
      </c>
      <c r="K38" s="35">
        <v>6.7340067340067344</v>
      </c>
      <c r="L38" s="35">
        <v>3.6373839786373834</v>
      </c>
      <c r="M38" s="35">
        <v>3.5836824963754954</v>
      </c>
      <c r="N38" s="4">
        <v>0.123</v>
      </c>
      <c r="O38" s="4">
        <v>-31.284916201117319</v>
      </c>
      <c r="P38" s="35">
        <v>5.5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1.37500000041</v>
      </c>
      <c r="T38" s="37" t="str">
        <f t="shared" si="32"/>
        <v/>
      </c>
      <c r="U38" s="37" t="str">
        <f t="shared" si="33"/>
        <v/>
      </c>
      <c r="V38" s="37" t="str">
        <f t="shared" si="34"/>
        <v/>
      </c>
      <c r="W38" s="37" t="str">
        <f t="shared" si="35"/>
        <v/>
      </c>
      <c r="X38" s="37">
        <f t="shared" si="36"/>
        <v>-0.66461278989241634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8</v>
      </c>
      <c r="AC38" s="1">
        <f t="shared" si="41"/>
        <v>3</v>
      </c>
      <c r="AD38" s="1" t="str">
        <f t="shared" si="42"/>
        <v xml:space="preserve"> </v>
      </c>
      <c r="AE38" s="1">
        <f t="shared" si="43"/>
        <v>38</v>
      </c>
      <c r="AF38" s="1" t="str">
        <f t="shared" si="44"/>
        <v xml:space="preserve"> </v>
      </c>
      <c r="AG38" s="38">
        <f t="shared" si="45"/>
        <v>5.50000000041</v>
      </c>
      <c r="AH38" s="38" t="str">
        <f t="shared" si="46"/>
        <v xml:space="preserve"> </v>
      </c>
      <c r="AI38" s="1">
        <f t="shared" si="47"/>
        <v>29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>
        <v>-6.3171355534181739</v>
      </c>
      <c r="AR38" s="21">
        <v>66.461278989241634</v>
      </c>
      <c r="AS38">
        <v>137.5</v>
      </c>
      <c r="AT38">
        <v>6.3171355534181739</v>
      </c>
      <c r="AU38">
        <v>-66.461278989241634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8</v>
      </c>
      <c r="D39" s="4">
        <v>0</v>
      </c>
      <c r="E39" s="4">
        <v>1</v>
      </c>
      <c r="F39" s="4">
        <v>9</v>
      </c>
      <c r="G39" s="4">
        <v>24.5</v>
      </c>
      <c r="H39" s="4">
        <v>22.19</v>
      </c>
      <c r="I39" s="34">
        <v>1514.0288910975396</v>
      </c>
      <c r="J39" s="35" t="s">
        <v>1238</v>
      </c>
      <c r="K39" s="35" t="s">
        <v>1238</v>
      </c>
      <c r="L39" s="35">
        <v>11.064912899211945</v>
      </c>
      <c r="M39" s="35">
        <v>10.846718845293758</v>
      </c>
      <c r="N39" s="4">
        <v>0.13500000000000001</v>
      </c>
      <c r="O39" s="4" t="s">
        <v>132</v>
      </c>
      <c r="P39" s="35">
        <v>3.136547994592159</v>
      </c>
      <c r="Q39" s="36">
        <f t="shared" si="29"/>
        <v>88.888888889308888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26</v>
      </c>
      <c r="AF39" s="1" t="str">
        <f t="shared" si="44"/>
        <v xml:space="preserve"> </v>
      </c>
      <c r="AG39" s="38">
        <f t="shared" si="45"/>
        <v>3.1365479950121591</v>
      </c>
      <c r="AH39" s="38" t="str">
        <f t="shared" si="46"/>
        <v xml:space="preserve"> </v>
      </c>
      <c r="AI39" s="1">
        <f t="shared" si="47"/>
        <v>77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-2.0247048193222206</v>
      </c>
      <c r="AS39">
        <v>10.410094637223978</v>
      </c>
      <c r="AT39" t="e">
        <v>#VALUE!</v>
      </c>
      <c r="AU39">
        <v>2.0247048193222206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6</v>
      </c>
      <c r="D40" s="4">
        <v>1</v>
      </c>
      <c r="E40" s="4">
        <v>9</v>
      </c>
      <c r="F40" s="4">
        <v>16</v>
      </c>
      <c r="G40" s="4">
        <v>103</v>
      </c>
      <c r="H40" s="4">
        <v>97.42</v>
      </c>
      <c r="I40" s="34">
        <v>47584.447947411543</v>
      </c>
      <c r="J40" s="35">
        <v>10.339630651666312</v>
      </c>
      <c r="K40" s="35">
        <v>9.9989736220876519</v>
      </c>
      <c r="L40" s="35" t="s">
        <v>1238</v>
      </c>
      <c r="M40" s="35" t="s">
        <v>1238</v>
      </c>
      <c r="N40" s="4">
        <v>9.4220000000000006</v>
      </c>
      <c r="O40" s="4">
        <v>4.8053392658509502</v>
      </c>
      <c r="P40" s="35">
        <v>4.3984808047628823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-0.32394285315722693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26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4.3984808051928823</v>
      </c>
      <c r="AH40" s="38" t="str">
        <f t="shared" si="46"/>
        <v xml:space="preserve"> </v>
      </c>
      <c r="AI40" s="1">
        <f t="shared" si="47"/>
        <v>53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32.394285315722691</v>
      </c>
      <c r="AR40" s="21" t="e">
        <v>#VALUE!</v>
      </c>
      <c r="AS40">
        <v>5.7277766372408001</v>
      </c>
      <c r="AT40">
        <v>-32.394285315722691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8</v>
      </c>
      <c r="D41" s="4">
        <v>1</v>
      </c>
      <c r="E41" s="4">
        <v>7</v>
      </c>
      <c r="F41" s="4">
        <v>16</v>
      </c>
      <c r="G41" s="4">
        <v>77</v>
      </c>
      <c r="H41" s="4">
        <v>75.290000000000006</v>
      </c>
      <c r="I41" s="34">
        <v>70243.114506527985</v>
      </c>
      <c r="J41" s="35">
        <v>10.516831959770919</v>
      </c>
      <c r="K41" s="35">
        <v>10.065508021390375</v>
      </c>
      <c r="L41" s="35" t="s">
        <v>1238</v>
      </c>
      <c r="M41" s="35" t="s">
        <v>1238</v>
      </c>
      <c r="N41" s="4">
        <v>7.1589999999999998</v>
      </c>
      <c r="O41" s="4">
        <v>0.68917018284106168</v>
      </c>
      <c r="P41" s="35">
        <v>4.9116748572187543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-0.31235653882841663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28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4.9116748576587543</v>
      </c>
      <c r="AH41" s="38" t="str">
        <f t="shared" si="46"/>
        <v xml:space="preserve"> </v>
      </c>
      <c r="AI41" s="1">
        <f t="shared" si="47"/>
        <v>43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31.235653882841664</v>
      </c>
      <c r="AR41" s="21" t="e">
        <v>#VALUE!</v>
      </c>
      <c r="AS41">
        <v>2.271217957232019</v>
      </c>
      <c r="AT41">
        <v>-31.235653882841664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5</v>
      </c>
      <c r="D42" s="4">
        <v>0</v>
      </c>
      <c r="E42" s="4">
        <v>0</v>
      </c>
      <c r="F42" s="4">
        <v>5</v>
      </c>
      <c r="G42" s="4">
        <v>30.426700592041016</v>
      </c>
      <c r="H42" s="4">
        <v>25.34</v>
      </c>
      <c r="I42" s="34">
        <v>19423.04999457451</v>
      </c>
      <c r="J42" s="35">
        <v>13.452505483036038</v>
      </c>
      <c r="K42" s="35">
        <v>12.260511326311326</v>
      </c>
      <c r="L42" s="35">
        <v>25.881868740740742</v>
      </c>
      <c r="M42" s="35">
        <v>24.291242213570634</v>
      </c>
      <c r="N42" s="4">
        <v>1.44</v>
      </c>
      <c r="O42" s="4" t="s">
        <v>132</v>
      </c>
      <c r="P42" s="35">
        <v>7.0980168884912631</v>
      </c>
      <c r="Q42" s="36">
        <f t="shared" si="29"/>
        <v>100.00000000045</v>
      </c>
      <c r="R42" s="36" t="str">
        <f t="shared" si="30"/>
        <v xml:space="preserve"> </v>
      </c>
      <c r="S42" s="37">
        <f t="shared" si="31"/>
        <v>0.20073798750765645</v>
      </c>
      <c r="T42" s="37" t="str">
        <f t="shared" si="32"/>
        <v/>
      </c>
      <c r="U42" s="37" t="str">
        <f t="shared" si="33"/>
        <v/>
      </c>
      <c r="V42" s="37" t="str">
        <f t="shared" si="34"/>
        <v/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76</v>
      </c>
      <c r="AD42" s="1" t="str">
        <f t="shared" si="42"/>
        <v xml:space="preserve"> </v>
      </c>
      <c r="AE42" s="1">
        <f t="shared" si="43"/>
        <v>13</v>
      </c>
      <c r="AF42" s="1" t="str">
        <f t="shared" si="44"/>
        <v xml:space="preserve"> </v>
      </c>
      <c r="AG42" s="38">
        <f t="shared" si="45"/>
        <v>7.0980168889412631</v>
      </c>
      <c r="AH42" s="38" t="str">
        <f t="shared" si="46"/>
        <v xml:space="preserve"> </v>
      </c>
      <c r="AI42" s="1">
        <f t="shared" si="47"/>
        <v>12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>
        <v>12.040741288157818</v>
      </c>
      <c r="AR42" s="21">
        <v>-138.64535062310185</v>
      </c>
      <c r="AS42">
        <v>20.073798705765643</v>
      </c>
      <c r="AT42">
        <v>-12.040741288157818</v>
      </c>
      <c r="AU42">
        <v>138.64535062310185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12</v>
      </c>
      <c r="D43" s="4">
        <v>0</v>
      </c>
      <c r="E43" s="4">
        <v>2</v>
      </c>
      <c r="F43" s="4">
        <v>14</v>
      </c>
      <c r="G43" s="4">
        <v>3.25</v>
      </c>
      <c r="H43" s="4">
        <v>1.55</v>
      </c>
      <c r="I43" s="34">
        <v>661.09413575820554</v>
      </c>
      <c r="J43" s="35">
        <v>6.1507936507936511</v>
      </c>
      <c r="K43" s="35" t="s">
        <v>1238</v>
      </c>
      <c r="L43" s="35">
        <v>2.834439670436272</v>
      </c>
      <c r="M43" s="35">
        <v>3.4048573628669869</v>
      </c>
      <c r="N43" s="4">
        <v>0.252</v>
      </c>
      <c r="O43" s="4" t="s">
        <v>132</v>
      </c>
      <c r="P43" s="35" t="s">
        <v>137</v>
      </c>
      <c r="Q43" s="36">
        <f t="shared" si="29"/>
        <v>85.714285714745714</v>
      </c>
      <c r="R43" s="36" t="str">
        <f t="shared" si="30"/>
        <v xml:space="preserve"> </v>
      </c>
      <c r="S43" s="37">
        <f t="shared" si="31"/>
        <v>1.096774194008387</v>
      </c>
      <c r="T43" s="37" t="str">
        <f t="shared" si="32"/>
        <v/>
      </c>
      <c r="U43" s="37" t="str">
        <f t="shared" si="33"/>
        <v/>
      </c>
      <c r="V43" s="37">
        <f t="shared" si="34"/>
        <v>-0.59783012116549261</v>
      </c>
      <c r="W43" s="37" t="str">
        <f t="shared" si="35"/>
        <v/>
      </c>
      <c r="X43" s="37">
        <f t="shared" si="36"/>
        <v>-0.73864875996897039</v>
      </c>
      <c r="Y43" s="1" t="str">
        <f t="shared" si="37"/>
        <v xml:space="preserve"> </v>
      </c>
      <c r="Z43" s="1">
        <f t="shared" si="38"/>
        <v>6</v>
      </c>
      <c r="AA43" s="1" t="str">
        <f t="shared" si="39"/>
        <v xml:space="preserve"> </v>
      </c>
      <c r="AB43" s="1">
        <f t="shared" si="40"/>
        <v>3</v>
      </c>
      <c r="AC43" s="1">
        <f t="shared" si="41"/>
        <v>6</v>
      </c>
      <c r="AD43" s="1" t="str">
        <f t="shared" si="42"/>
        <v xml:space="preserve"> </v>
      </c>
      <c r="AE43" s="1">
        <f t="shared" si="43"/>
        <v>33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59.783012116549259</v>
      </c>
      <c r="AR43" s="21">
        <v>73.864875996897041</v>
      </c>
      <c r="AS43">
        <v>109.6774193548387</v>
      </c>
      <c r="AT43">
        <v>-59.783012116549259</v>
      </c>
      <c r="AU43">
        <v>-73.864875996897041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16</v>
      </c>
      <c r="D44" s="4">
        <v>0</v>
      </c>
      <c r="E44" s="4">
        <v>1</v>
      </c>
      <c r="F44" s="4">
        <v>17</v>
      </c>
      <c r="G44" s="4">
        <v>6.25</v>
      </c>
      <c r="H44" s="4">
        <v>4.13</v>
      </c>
      <c r="I44" s="34">
        <v>3199.9997504299504</v>
      </c>
      <c r="J44" s="35">
        <v>15.552960643370735</v>
      </c>
      <c r="K44" s="35">
        <v>9.6257652762324977</v>
      </c>
      <c r="L44" s="35">
        <v>5.6331047499213591</v>
      </c>
      <c r="M44" s="35">
        <v>4.2779837553750601</v>
      </c>
      <c r="N44" s="4">
        <v>0.20300000000000001</v>
      </c>
      <c r="O44" s="4">
        <v>26.875000000000004</v>
      </c>
      <c r="P44" s="35">
        <v>0</v>
      </c>
      <c r="Q44" s="36">
        <f t="shared" si="29"/>
        <v>94.117647059293532</v>
      </c>
      <c r="R44" s="36" t="str">
        <f t="shared" si="30"/>
        <v xml:space="preserve"> </v>
      </c>
      <c r="S44" s="37">
        <f t="shared" si="31"/>
        <v>0.51331719175329305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-0.4805961379343705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28</v>
      </c>
      <c r="AC44" s="1">
        <f t="shared" si="41"/>
        <v>25</v>
      </c>
      <c r="AD44" s="1" t="str">
        <f t="shared" si="42"/>
        <v xml:space="preserve"> </v>
      </c>
      <c r="AE44" s="1">
        <f t="shared" si="43"/>
        <v>17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-1.6930928361607922</v>
      </c>
      <c r="AR44" s="21">
        <v>48.059613793437052</v>
      </c>
      <c r="AS44">
        <v>51.331719128329297</v>
      </c>
      <c r="AT44">
        <v>1.6930928361607922</v>
      </c>
      <c r="AU44">
        <v>-48.059613793437052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11</v>
      </c>
      <c r="D45" s="4">
        <v>0</v>
      </c>
      <c r="E45" s="4">
        <v>0</v>
      </c>
      <c r="F45" s="4">
        <v>11</v>
      </c>
      <c r="G45" s="4">
        <v>200</v>
      </c>
      <c r="H45" s="4">
        <v>183.12</v>
      </c>
      <c r="I45" s="34">
        <v>2731.6687278953509</v>
      </c>
      <c r="J45" s="35">
        <v>34.97994269340974</v>
      </c>
      <c r="K45" s="35">
        <v>29.350857509216222</v>
      </c>
      <c r="L45" s="35">
        <v>13.787829921259844</v>
      </c>
      <c r="M45" s="35">
        <v>12.072906784335355</v>
      </c>
      <c r="N45" s="4">
        <v>5.2350000000000003</v>
      </c>
      <c r="O45" s="4">
        <v>20.372499425155212</v>
      </c>
      <c r="P45" s="35">
        <v>0.3019877675840979</v>
      </c>
      <c r="Q45" s="36">
        <f t="shared" si="29"/>
        <v>100.00000000048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12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>
        <v>-128.71648950264162</v>
      </c>
      <c r="AR45" s="21">
        <v>-27.131527435316816</v>
      </c>
      <c r="AS45">
        <v>9.2179991262560037</v>
      </c>
      <c r="AT45">
        <v>128.71648950264162</v>
      </c>
      <c r="AU45">
        <v>27.131527435316816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3</v>
      </c>
      <c r="D46" s="4">
        <v>0</v>
      </c>
      <c r="E46" s="4">
        <v>6</v>
      </c>
      <c r="F46" s="4">
        <v>9</v>
      </c>
      <c r="G46" s="4">
        <v>36</v>
      </c>
      <c r="H46" s="4">
        <v>32.6</v>
      </c>
      <c r="I46" s="34">
        <v>6634.6129628508961</v>
      </c>
      <c r="J46" s="35">
        <v>27.076411960132891</v>
      </c>
      <c r="K46" s="35">
        <v>24.130273871206516</v>
      </c>
      <c r="L46" s="35">
        <v>15.983161162245082</v>
      </c>
      <c r="M46" s="35">
        <v>12.470612156618008</v>
      </c>
      <c r="N46" s="4">
        <v>1.351</v>
      </c>
      <c r="O46" s="4">
        <v>6.5457413249211323</v>
      </c>
      <c r="P46" s="35">
        <v>1.3190184049079754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-77.039223480936954</v>
      </c>
      <c r="AR46" s="21">
        <v>-47.373713151763553</v>
      </c>
      <c r="AS46">
        <v>10.42944785276072</v>
      </c>
      <c r="AT46">
        <v>77.039223480936954</v>
      </c>
      <c r="AU46">
        <v>47.373713151763553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55.75</v>
      </c>
      <c r="H47" s="4">
        <v>54.75</v>
      </c>
      <c r="I47" s="34">
        <v>6679.5819854172269</v>
      </c>
      <c r="J47" s="35">
        <v>13.386308068459659</v>
      </c>
      <c r="K47" s="35">
        <v>15.336134453781511</v>
      </c>
      <c r="L47" s="35">
        <v>27.918959488272922</v>
      </c>
      <c r="M47" s="35">
        <v>25.92869702970297</v>
      </c>
      <c r="N47" s="4">
        <v>4.09</v>
      </c>
      <c r="O47" s="4">
        <v>159.68253968253967</v>
      </c>
      <c r="P47" s="35">
        <v>2.5515981735159814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2.5515981740159814</v>
      </c>
      <c r="AH47" s="38" t="str">
        <f t="shared" si="46"/>
        <v xml:space="preserve"> </v>
      </c>
      <c r="AI47" s="1">
        <f t="shared" si="47"/>
        <v>85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12.473573337334187</v>
      </c>
      <c r="AR47" s="21">
        <v>-157.42847021023798</v>
      </c>
      <c r="AS47">
        <v>1.8264840182648401</v>
      </c>
      <c r="AT47">
        <v>-12.473573337334187</v>
      </c>
      <c r="AU47">
        <v>157.42847021023798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</v>
      </c>
      <c r="H48" s="4">
        <v>12.3</v>
      </c>
      <c r="I48" s="34">
        <v>880.63403898897184</v>
      </c>
      <c r="J48" s="35">
        <v>12.449392712550608</v>
      </c>
      <c r="K48" s="35">
        <v>10.913930789707187</v>
      </c>
      <c r="L48" s="35">
        <v>5.8281581632653063</v>
      </c>
      <c r="M48" s="35">
        <v>5.6643917355371896</v>
      </c>
      <c r="N48" s="4">
        <v>0.98799999999999999</v>
      </c>
      <c r="O48" s="4">
        <v>370.47619047619048</v>
      </c>
      <c r="P48" s="35">
        <v>2.6016260162601625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-0.46261111889112549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31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2.6016260167701626</v>
      </c>
      <c r="AH48" s="38" t="str">
        <f t="shared" si="46"/>
        <v xml:space="preserve"> </v>
      </c>
      <c r="AI48" s="1">
        <f t="shared" si="47"/>
        <v>83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18.599597986454274</v>
      </c>
      <c r="AR48" s="21">
        <v>46.261111889112549</v>
      </c>
      <c r="AS48">
        <v>5.6910569105691033</v>
      </c>
      <c r="AT48">
        <v>-18.599597986454274</v>
      </c>
      <c r="AU48">
        <v>-46.261111889112549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6</v>
      </c>
      <c r="D49" s="4">
        <v>0</v>
      </c>
      <c r="E49" s="4">
        <v>4</v>
      </c>
      <c r="F49" s="4">
        <v>10</v>
      </c>
      <c r="G49" s="4">
        <v>108.5</v>
      </c>
      <c r="H49" s="4">
        <v>109.95</v>
      </c>
      <c r="I49" s="34">
        <v>4159.6360793396789</v>
      </c>
      <c r="J49" s="35">
        <v>15.795144375808073</v>
      </c>
      <c r="K49" s="35">
        <v>14.391361256544501</v>
      </c>
      <c r="L49" s="35">
        <v>7.9399015168707301</v>
      </c>
      <c r="M49" s="35">
        <v>7.4022466627487198</v>
      </c>
      <c r="N49" s="4">
        <v>6.9610000000000003</v>
      </c>
      <c r="O49" s="4">
        <v>-4.4474948524365114</v>
      </c>
      <c r="P49" s="35">
        <v>2.1009549795361528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2.1009549800561529</v>
      </c>
      <c r="AH49" s="38" t="str">
        <f t="shared" si="46"/>
        <v xml:space="preserve"> </v>
      </c>
      <c r="AI49" s="1">
        <f t="shared" si="47"/>
        <v>93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-3.2766120998487525</v>
      </c>
      <c r="AR49" s="21">
        <v>26.789653390681579</v>
      </c>
      <c r="AS49">
        <v>-1.3187812642110108</v>
      </c>
      <c r="AT49">
        <v>3.2766120998487525</v>
      </c>
      <c r="AU49">
        <v>-26.789653390681579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1</v>
      </c>
      <c r="F50" s="4">
        <v>10</v>
      </c>
      <c r="G50" s="4">
        <v>70</v>
      </c>
      <c r="H50" s="4">
        <v>53.07</v>
      </c>
      <c r="I50" s="34">
        <v>7233.6094054557907</v>
      </c>
      <c r="J50" s="35">
        <v>18.785840707964599</v>
      </c>
      <c r="K50" s="35">
        <v>17.236115621955179</v>
      </c>
      <c r="L50" s="35">
        <v>10.668215854775632</v>
      </c>
      <c r="M50" s="35">
        <v>10.182164975738862</v>
      </c>
      <c r="N50" s="4">
        <v>2.8250000000000002</v>
      </c>
      <c r="O50" s="4">
        <v>3.479853479853487</v>
      </c>
      <c r="P50" s="35">
        <v>1.3661202185792349</v>
      </c>
      <c r="Q50" s="36">
        <f t="shared" si="29"/>
        <v>90.000000000529994</v>
      </c>
      <c r="R50" s="36" t="str">
        <f t="shared" si="30"/>
        <v xml:space="preserve"> </v>
      </c>
      <c r="S50" s="37">
        <f t="shared" si="31"/>
        <v>0.31901262536512348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52</v>
      </c>
      <c r="AD50" s="1" t="str">
        <f t="shared" si="42"/>
        <v xml:space="preserve"> </v>
      </c>
      <c r="AE50" s="1">
        <f t="shared" si="43"/>
        <v>22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-22.831291541566003</v>
      </c>
      <c r="AR50" s="21">
        <v>1.6330644943607697</v>
      </c>
      <c r="AS50">
        <v>31.901262483512348</v>
      </c>
      <c r="AT50">
        <v>22.831291541566003</v>
      </c>
      <c r="AU50">
        <v>-1.6330644943607697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15</v>
      </c>
      <c r="H51" s="4">
        <v>12.04</v>
      </c>
      <c r="I51" s="34">
        <v>3642.9972842122415</v>
      </c>
      <c r="J51" s="35" t="s">
        <v>1238</v>
      </c>
      <c r="K51" s="35" t="s">
        <v>1238</v>
      </c>
      <c r="L51" s="35">
        <v>18.110390432641577</v>
      </c>
      <c r="M51" s="35">
        <v>19.593664614237113</v>
      </c>
      <c r="N51" s="4">
        <v>-0.124</v>
      </c>
      <c r="O51" s="4" t="s">
        <v>132</v>
      </c>
      <c r="P51" s="35">
        <v>0.66445182724252494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0.24584717661973426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65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-66.987960491268723</v>
      </c>
      <c r="AS51">
        <v>24.584717607973428</v>
      </c>
      <c r="AT51" t="e">
        <v>#VALUE!</v>
      </c>
      <c r="AU51">
        <v>66.987960491268723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3</v>
      </c>
      <c r="D52" s="4">
        <v>0</v>
      </c>
      <c r="E52" s="4">
        <v>5</v>
      </c>
      <c r="F52" s="4">
        <v>8</v>
      </c>
      <c r="G52" s="4">
        <v>16</v>
      </c>
      <c r="H52" s="4">
        <v>15.44</v>
      </c>
      <c r="I52" s="34">
        <v>1478.0120464711085</v>
      </c>
      <c r="J52" s="35" t="s">
        <v>1238</v>
      </c>
      <c r="K52" s="35">
        <v>22.806499261447559</v>
      </c>
      <c r="L52" s="35">
        <v>17.970336607727571</v>
      </c>
      <c r="M52" s="35">
        <v>6.357901760889713</v>
      </c>
      <c r="N52" s="4">
        <v>-1.2150000000000001</v>
      </c>
      <c r="O52" s="4" t="s">
        <v>132</v>
      </c>
      <c r="P52" s="35">
        <v>0.32383419689119169</v>
      </c>
      <c r="Q52" s="36" t="str">
        <f t="shared" si="29"/>
        <v xml:space="preserve"> </v>
      </c>
      <c r="R52" s="36" t="str">
        <f t="shared" si="30"/>
        <v xml:space="preserve"> </v>
      </c>
      <c r="S52" s="37" t="str">
        <f t="shared" si="31"/>
        <v/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 t="str">
        <f t="shared" si="41"/>
        <v xml:space="preserve"> </v>
      </c>
      <c r="AD52" s="1" t="str">
        <f t="shared" si="42"/>
        <v xml:space="preserve"> </v>
      </c>
      <c r="AE52" s="1" t="str">
        <f t="shared" si="43"/>
        <v xml:space="preserve"> 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-65.696585649385781</v>
      </c>
      <c r="AS52">
        <v>3.62694300518136</v>
      </c>
      <c r="AT52" t="e">
        <v>#VALUE!</v>
      </c>
      <c r="AU52">
        <v>65.696585649385781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9</v>
      </c>
      <c r="D53" s="4">
        <v>0</v>
      </c>
      <c r="E53" s="4">
        <v>3</v>
      </c>
      <c r="F53" s="4">
        <v>12</v>
      </c>
      <c r="G53" s="4">
        <v>14.449999809265137</v>
      </c>
      <c r="H53" s="4">
        <v>12.14</v>
      </c>
      <c r="I53" s="34">
        <v>2718.7591004570354</v>
      </c>
      <c r="J53" s="35">
        <v>15.314581093318514</v>
      </c>
      <c r="K53" s="35">
        <v>8.9581429947403652</v>
      </c>
      <c r="L53" s="35">
        <v>5.3357295830249196</v>
      </c>
      <c r="M53" s="35">
        <v>4.0550744421526348</v>
      </c>
      <c r="N53" s="4">
        <v>0.60599999999999998</v>
      </c>
      <c r="O53" s="4">
        <v>133.07692307692307</v>
      </c>
      <c r="P53" s="35">
        <v>0</v>
      </c>
      <c r="Q53" s="36">
        <f t="shared" si="29"/>
        <v>75.000000000559993</v>
      </c>
      <c r="R53" s="36" t="str">
        <f t="shared" si="30"/>
        <v xml:space="preserve"> </v>
      </c>
      <c r="S53" s="37">
        <f t="shared" si="31"/>
        <v>0.19028005074658444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-0.50801579672388231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24</v>
      </c>
      <c r="AC53" s="1">
        <f t="shared" si="41"/>
        <v>80</v>
      </c>
      <c r="AD53" s="1" t="str">
        <f t="shared" si="42"/>
        <v xml:space="preserve"> </v>
      </c>
      <c r="AE53" s="1">
        <f t="shared" si="43"/>
        <v>56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-0.13444723359281596</v>
      </c>
      <c r="AR53" s="21">
        <v>50.801579672388229</v>
      </c>
      <c r="AS53">
        <v>19.028005018658444</v>
      </c>
      <c r="AT53">
        <v>0.13444723359281596</v>
      </c>
      <c r="AU53">
        <v>-50.801579672388229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8</v>
      </c>
      <c r="D54" s="4">
        <v>0</v>
      </c>
      <c r="E54" s="4">
        <v>2</v>
      </c>
      <c r="F54" s="4">
        <v>10</v>
      </c>
      <c r="G54" s="4">
        <v>30</v>
      </c>
      <c r="H54" s="4">
        <v>23.12</v>
      </c>
      <c r="I54" s="34">
        <v>1119.3826765640347</v>
      </c>
      <c r="J54" s="35">
        <v>29.603072983354675</v>
      </c>
      <c r="K54" s="35">
        <v>20.791366906474821</v>
      </c>
      <c r="L54" s="35">
        <v>9.4607847411444155</v>
      </c>
      <c r="M54" s="35">
        <v>8.3064784688995221</v>
      </c>
      <c r="N54" s="4">
        <v>0.78100000000000003</v>
      </c>
      <c r="O54" s="4">
        <v>-35.983606557377044</v>
      </c>
      <c r="P54" s="35">
        <v>7.9282006920415213</v>
      </c>
      <c r="Q54" s="36">
        <f t="shared" si="29"/>
        <v>80.000000000569997</v>
      </c>
      <c r="R54" s="36" t="str">
        <f t="shared" si="30"/>
        <v xml:space="preserve"> </v>
      </c>
      <c r="S54" s="37">
        <f t="shared" si="31"/>
        <v>0.29757785524128016</v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56</v>
      </c>
      <c r="AD54" s="1" t="str">
        <f t="shared" si="42"/>
        <v xml:space="preserve"> </v>
      </c>
      <c r="AE54" s="1">
        <f t="shared" si="43"/>
        <v>44</v>
      </c>
      <c r="AF54" s="1" t="str">
        <f t="shared" si="44"/>
        <v xml:space="preserve"> </v>
      </c>
      <c r="AG54" s="38">
        <f t="shared" si="45"/>
        <v>7.9282006926115214</v>
      </c>
      <c r="AH54" s="38" t="str">
        <f t="shared" si="46"/>
        <v xml:space="preserve"> </v>
      </c>
      <c r="AI54" s="1">
        <f t="shared" si="47"/>
        <v>10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-93.559806274896602</v>
      </c>
      <c r="AR54" s="21">
        <v>12.766256782450435</v>
      </c>
      <c r="AS54">
        <v>29.757785467128016</v>
      </c>
      <c r="AT54">
        <v>93.559806274896602</v>
      </c>
      <c r="AU54">
        <v>-12.766256782450435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3</v>
      </c>
      <c r="D55" s="4">
        <v>0</v>
      </c>
      <c r="E55" s="4">
        <v>4</v>
      </c>
      <c r="F55" s="4">
        <v>7</v>
      </c>
      <c r="G55" s="4">
        <v>11.5</v>
      </c>
      <c r="H55" s="4">
        <v>10.48</v>
      </c>
      <c r="I55" s="34">
        <v>755.31227566472137</v>
      </c>
      <c r="J55" s="35" t="s">
        <v>1238</v>
      </c>
      <c r="K55" s="35">
        <v>27.434554973821989</v>
      </c>
      <c r="L55" s="35">
        <v>7.4154183175186148</v>
      </c>
      <c r="M55" s="35">
        <v>7.0802142353770261</v>
      </c>
      <c r="N55" s="4">
        <v>-0.504</v>
      </c>
      <c r="O55" s="4">
        <v>64.507042253521135</v>
      </c>
      <c r="P55" s="35">
        <v>11.450381679389313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-0.31625682746177386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43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11.450381679969313</v>
      </c>
      <c r="AH55" s="38" t="str">
        <f t="shared" si="46"/>
        <v xml:space="preserve"> </v>
      </c>
      <c r="AI55" s="1">
        <f t="shared" si="47"/>
        <v>2</v>
      </c>
      <c r="AJ55" s="1" t="str">
        <f t="shared" si="48"/>
        <v xml:space="preserve"> </v>
      </c>
      <c r="AK55" s="25">
        <f t="shared" si="49"/>
        <v>64.507042254101137</v>
      </c>
      <c r="AL55" s="25" t="str">
        <f t="shared" si="50"/>
        <v xml:space="preserve"> </v>
      </c>
      <c r="AM55" s="1">
        <f t="shared" si="51"/>
        <v>7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31.625682746177386</v>
      </c>
      <c r="AS55">
        <v>9.7328244274809137</v>
      </c>
      <c r="AT55" t="e">
        <v>#VALUE!</v>
      </c>
      <c r="AU55">
        <v>-31.625682746177386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14.5</v>
      </c>
      <c r="H56" s="4">
        <v>14.27</v>
      </c>
      <c r="I56" s="34">
        <v>7605.3879622412551</v>
      </c>
      <c r="J56" s="35" t="s">
        <v>1238</v>
      </c>
      <c r="K56" s="35" t="s">
        <v>1238</v>
      </c>
      <c r="L56" s="35">
        <v>17.879508343515244</v>
      </c>
      <c r="M56" s="35">
        <v>17.382173289088843</v>
      </c>
      <c r="N56" s="4" t="s">
        <v>132</v>
      </c>
      <c r="O56" s="4" t="s">
        <v>132</v>
      </c>
      <c r="P56" s="35">
        <v>5.1857042747021724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5.1857042752921725</v>
      </c>
      <c r="AH56" s="38" t="str">
        <f t="shared" si="46"/>
        <v xml:space="preserve"> </v>
      </c>
      <c r="AI56" s="1">
        <f t="shared" si="47"/>
        <v>37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-64.859098094813689</v>
      </c>
      <c r="AS56">
        <v>1.6117729502452827</v>
      </c>
      <c r="AT56" t="e">
        <v>#VALUE!</v>
      </c>
      <c r="AU56">
        <v>64.859098094813689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8</v>
      </c>
      <c r="D57" s="4">
        <v>0</v>
      </c>
      <c r="E57" s="4">
        <v>0</v>
      </c>
      <c r="F57" s="4">
        <v>8</v>
      </c>
      <c r="G57" s="4">
        <v>9</v>
      </c>
      <c r="H57" s="4">
        <v>7.73</v>
      </c>
      <c r="I57" s="34">
        <v>988.03706439824407</v>
      </c>
      <c r="J57" s="35">
        <v>10.933521923620935</v>
      </c>
      <c r="K57" s="35">
        <v>9.040935672514621</v>
      </c>
      <c r="L57" s="35">
        <v>7.7209258738637416</v>
      </c>
      <c r="M57" s="35">
        <v>6.4428199052132697</v>
      </c>
      <c r="N57" s="4">
        <v>0.70699999999999996</v>
      </c>
      <c r="O57" s="4">
        <v>-20.650953984287323</v>
      </c>
      <c r="P57" s="35">
        <v>6.2095730918499346</v>
      </c>
      <c r="Q57" s="36">
        <f t="shared" si="29"/>
        <v>100.0000000006</v>
      </c>
      <c r="R57" s="36" t="str">
        <f t="shared" si="30"/>
        <v xml:space="preserve"> </v>
      </c>
      <c r="S57" s="37">
        <f t="shared" si="31"/>
        <v>0.16429495532186283</v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90</v>
      </c>
      <c r="AD57" s="1" t="str">
        <f t="shared" si="42"/>
        <v xml:space="preserve"> </v>
      </c>
      <c r="AE57" s="1">
        <f t="shared" si="43"/>
        <v>11</v>
      </c>
      <c r="AF57" s="1" t="str">
        <f t="shared" si="44"/>
        <v xml:space="preserve"> </v>
      </c>
      <c r="AG57" s="38">
        <f t="shared" si="45"/>
        <v>6.2095730924499346</v>
      </c>
      <c r="AH57" s="38" t="str">
        <f t="shared" si="46"/>
        <v xml:space="preserve"> </v>
      </c>
      <c r="AI57" s="1">
        <f t="shared" si="47"/>
        <v>18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28.511124955562607</v>
      </c>
      <c r="AR57" s="21">
        <v>28.808731673891597</v>
      </c>
      <c r="AS57">
        <v>16.429495472186282</v>
      </c>
      <c r="AT57">
        <v>-28.511124955562607</v>
      </c>
      <c r="AU57">
        <v>-28.808731673891597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5</v>
      </c>
      <c r="D58" s="4">
        <v>0</v>
      </c>
      <c r="E58" s="4">
        <v>1</v>
      </c>
      <c r="F58" s="4">
        <v>6</v>
      </c>
      <c r="G58" s="4">
        <v>108.63359832763672</v>
      </c>
      <c r="H58" s="4">
        <v>96.23</v>
      </c>
      <c r="I58" s="34">
        <v>2912.0452609536183</v>
      </c>
      <c r="J58" s="35">
        <v>16.09026968824066</v>
      </c>
      <c r="K58" s="35">
        <v>14.674788153727569</v>
      </c>
      <c r="L58" s="35">
        <v>11.310652731989773</v>
      </c>
      <c r="M58" s="35">
        <v>10.262938050998805</v>
      </c>
      <c r="N58" s="4">
        <v>4.5720000000000001</v>
      </c>
      <c r="O58" s="4">
        <v>86.612244897959172</v>
      </c>
      <c r="P58" s="35">
        <v>0.13593473814015178</v>
      </c>
      <c r="Q58" s="36">
        <f t="shared" si="29"/>
        <v>83.33333333394333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37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86.612244898569173</v>
      </c>
      <c r="AL58" s="25" t="str">
        <f t="shared" si="50"/>
        <v xml:space="preserve"> </v>
      </c>
      <c r="AM58" s="1">
        <f t="shared" si="51"/>
        <v>2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-5.2062900874478624</v>
      </c>
      <c r="AR58" s="21">
        <v>-4.2905639480726121</v>
      </c>
      <c r="AS58">
        <v>12.889533750012184</v>
      </c>
      <c r="AT58">
        <v>5.2062900874478624</v>
      </c>
      <c r="AU58">
        <v>4.2905639480726121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4</v>
      </c>
      <c r="D59" s="4">
        <v>2</v>
      </c>
      <c r="E59" s="4">
        <v>4</v>
      </c>
      <c r="F59" s="4">
        <v>10</v>
      </c>
      <c r="G59" s="4">
        <v>21</v>
      </c>
      <c r="H59" s="4">
        <v>19.059999999999999</v>
      </c>
      <c r="I59" s="34">
        <v>3477.134184122342</v>
      </c>
      <c r="J59" s="35">
        <v>8.1140911025968485</v>
      </c>
      <c r="K59" s="35">
        <v>7.7479674796747959</v>
      </c>
      <c r="L59" s="35">
        <v>7.192192353643966</v>
      </c>
      <c r="M59" s="35">
        <v>7.3264047357384436</v>
      </c>
      <c r="N59" s="4">
        <v>2.3490000000000002</v>
      </c>
      <c r="O59" s="4">
        <v>-1.3025210084033485</v>
      </c>
      <c r="P59" s="35">
        <v>3.777544596012592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-0.46945984195674229</v>
      </c>
      <c r="W59" s="37" t="str">
        <f t="shared" si="35"/>
        <v/>
      </c>
      <c r="X59" s="37">
        <f t="shared" si="36"/>
        <v>-0.33683951372398724</v>
      </c>
      <c r="Y59" s="1" t="str">
        <f t="shared" si="37"/>
        <v xml:space="preserve"> </v>
      </c>
      <c r="Z59" s="1">
        <f t="shared" si="38"/>
        <v>13</v>
      </c>
      <c r="AA59" s="1" t="str">
        <f t="shared" si="39"/>
        <v xml:space="preserve"> </v>
      </c>
      <c r="AB59" s="1">
        <f t="shared" si="40"/>
        <v>40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3.777544596632592</v>
      </c>
      <c r="AH59" s="38" t="str">
        <f t="shared" si="46"/>
        <v xml:space="preserve"> </v>
      </c>
      <c r="AI59" s="1">
        <f t="shared" si="47"/>
        <v>67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46.945984195674228</v>
      </c>
      <c r="AR59" s="21">
        <v>33.683951372398724</v>
      </c>
      <c r="AS59">
        <v>10.178384050367262</v>
      </c>
      <c r="AT59">
        <v>-46.945984195674228</v>
      </c>
      <c r="AU59">
        <v>-33.683951372398724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7</v>
      </c>
      <c r="D60" s="4">
        <v>0</v>
      </c>
      <c r="E60" s="4">
        <v>4</v>
      </c>
      <c r="F60" s="4">
        <v>11</v>
      </c>
      <c r="G60" s="4">
        <v>115</v>
      </c>
      <c r="H60" s="4">
        <v>95.71</v>
      </c>
      <c r="I60" s="34">
        <v>989.40295938358202</v>
      </c>
      <c r="J60" s="35" t="s">
        <v>1238</v>
      </c>
      <c r="K60" s="35" t="s">
        <v>1238</v>
      </c>
      <c r="L60" s="35">
        <v>12.75532599998699</v>
      </c>
      <c r="M60" s="35">
        <v>11.540518748271134</v>
      </c>
      <c r="N60" s="4">
        <v>0.86799999999999999</v>
      </c>
      <c r="O60" s="4">
        <v>-42.133333333333333</v>
      </c>
      <c r="P60" s="35">
        <v>0.9821335283669419</v>
      </c>
      <c r="Q60" s="36" t="str">
        <f t="shared" si="29"/>
        <v xml:space="preserve"> </v>
      </c>
      <c r="R60" s="36" t="str">
        <f t="shared" si="30"/>
        <v xml:space="preserve"> </v>
      </c>
      <c r="S60" s="37">
        <f t="shared" si="31"/>
        <v>0.20154633852572673</v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>
        <f t="shared" si="41"/>
        <v>75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-17.611262002395222</v>
      </c>
      <c r="AS60">
        <v>20.154633789572674</v>
      </c>
      <c r="AT60" t="e">
        <v>#VALUE!</v>
      </c>
      <c r="AU60">
        <v>17.611262002395222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0</v>
      </c>
      <c r="E61" s="4">
        <v>12</v>
      </c>
      <c r="F61" s="4">
        <v>12</v>
      </c>
      <c r="G61" s="4">
        <v>9.8107500076293945</v>
      </c>
      <c r="H61" s="4">
        <v>8.9</v>
      </c>
      <c r="I61" s="34">
        <v>873.75948643008871</v>
      </c>
      <c r="J61" s="35">
        <v>13.340708348467887</v>
      </c>
      <c r="K61" s="35">
        <v>7.7491586078799797</v>
      </c>
      <c r="L61" s="35">
        <v>4.6950428015564203</v>
      </c>
      <c r="M61" s="35">
        <v>4.1322808219178082</v>
      </c>
      <c r="N61" s="4">
        <v>0.51</v>
      </c>
      <c r="O61" s="4">
        <v>-52.336448598130843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-0.56709071250168352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18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-52.336448597490843</v>
      </c>
      <c r="AM61" s="1" t="str">
        <f t="shared" si="51"/>
        <v xml:space="preserve"> </v>
      </c>
      <c r="AN61" s="1">
        <f t="shared" si="52"/>
        <v>3</v>
      </c>
      <c r="AO61" t="s">
        <v>1059</v>
      </c>
      <c r="AP61" t="s">
        <v>1293</v>
      </c>
      <c r="AQ61" s="22">
        <v>12.771727281445322</v>
      </c>
      <c r="AR61" s="21">
        <v>56.70907125016835</v>
      </c>
      <c r="AS61">
        <v>10.233146153139261</v>
      </c>
      <c r="AT61">
        <v>-12.771727281445322</v>
      </c>
      <c r="AU61">
        <v>-56.70907125016835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2</v>
      </c>
      <c r="D62" s="4">
        <v>2</v>
      </c>
      <c r="E62" s="4">
        <v>13</v>
      </c>
      <c r="F62" s="4">
        <v>17</v>
      </c>
      <c r="G62" s="4">
        <v>110.5</v>
      </c>
      <c r="H62" s="4">
        <v>111.2</v>
      </c>
      <c r="I62" s="34">
        <v>37817.199323560984</v>
      </c>
      <c r="J62" s="35">
        <v>9.1832521265174663</v>
      </c>
      <c r="K62" s="35">
        <v>9.0098849457138233</v>
      </c>
      <c r="L62" s="35" t="s">
        <v>1238</v>
      </c>
      <c r="M62" s="35" t="s">
        <v>1238</v>
      </c>
      <c r="N62" s="4">
        <v>12.109</v>
      </c>
      <c r="O62" s="4">
        <v>-0.82719082719083425</v>
      </c>
      <c r="P62" s="35">
        <v>5.2859712230215825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-0.39955270738895354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18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5.2859712236715826</v>
      </c>
      <c r="AH62" s="38" t="str">
        <f t="shared" si="46"/>
        <v xml:space="preserve"> </v>
      </c>
      <c r="AI62" s="1">
        <f t="shared" si="47"/>
        <v>33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39.955270738895351</v>
      </c>
      <c r="AR62" s="21" t="e">
        <v>#VALUE!</v>
      </c>
      <c r="AS62">
        <v>-0.62949640287770503</v>
      </c>
      <c r="AT62">
        <v>-39.955270738895351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6</v>
      </c>
      <c r="F63" s="4">
        <v>29</v>
      </c>
      <c r="G63" s="4">
        <v>45</v>
      </c>
      <c r="H63" s="4">
        <v>33.47</v>
      </c>
      <c r="I63" s="34">
        <v>30410.310807158403</v>
      </c>
      <c r="J63" s="35">
        <v>9.6427542494958214</v>
      </c>
      <c r="K63" s="35">
        <v>12.897880539499035</v>
      </c>
      <c r="L63" s="35">
        <v>5.676983591160675</v>
      </c>
      <c r="M63" s="35">
        <v>5.9358884898254223</v>
      </c>
      <c r="N63" s="4">
        <v>3.4710000000000001</v>
      </c>
      <c r="O63" s="4">
        <v>30.000000000000004</v>
      </c>
      <c r="P63" s="35">
        <v>4.711682103376158</v>
      </c>
      <c r="Q63" s="36">
        <f t="shared" si="29"/>
        <v>75.862068966177233</v>
      </c>
      <c r="R63" s="36" t="str">
        <f t="shared" si="30"/>
        <v xml:space="preserve"> </v>
      </c>
      <c r="S63" s="37">
        <f t="shared" si="31"/>
        <v>0.34448760149657004</v>
      </c>
      <c r="T63" s="37" t="str">
        <f t="shared" si="32"/>
        <v/>
      </c>
      <c r="U63" s="37" t="str">
        <f t="shared" si="33"/>
        <v/>
      </c>
      <c r="V63" s="37">
        <f t="shared" si="34"/>
        <v>-0.36950814344905303</v>
      </c>
      <c r="W63" s="37" t="str">
        <f t="shared" si="35"/>
        <v/>
      </c>
      <c r="X63" s="37">
        <f t="shared" si="36"/>
        <v>-0.47655026259307076</v>
      </c>
      <c r="Y63" s="1" t="str">
        <f t="shared" si="37"/>
        <v xml:space="preserve"> </v>
      </c>
      <c r="Z63" s="1">
        <f t="shared" si="38"/>
        <v>21</v>
      </c>
      <c r="AA63" s="1" t="str">
        <f t="shared" si="39"/>
        <v xml:space="preserve"> </v>
      </c>
      <c r="AB63" s="1">
        <f t="shared" si="40"/>
        <v>30</v>
      </c>
      <c r="AC63" s="1">
        <f t="shared" si="41"/>
        <v>43</v>
      </c>
      <c r="AD63" s="1" t="str">
        <f t="shared" si="42"/>
        <v xml:space="preserve"> </v>
      </c>
      <c r="AE63" s="1">
        <f t="shared" si="43"/>
        <v>50</v>
      </c>
      <c r="AF63" s="1" t="str">
        <f t="shared" si="44"/>
        <v xml:space="preserve"> </v>
      </c>
      <c r="AG63" s="38">
        <f t="shared" si="45"/>
        <v>4.7116821040361581</v>
      </c>
      <c r="AH63" s="38" t="str">
        <f t="shared" si="46"/>
        <v xml:space="preserve"> </v>
      </c>
      <c r="AI63" s="1">
        <f t="shared" si="47"/>
        <v>46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36.950814344905304</v>
      </c>
      <c r="AR63" s="21">
        <v>47.655026259307078</v>
      </c>
      <c r="AS63">
        <v>34.448760083657007</v>
      </c>
      <c r="AT63">
        <v>-36.950814344905304</v>
      </c>
      <c r="AU63">
        <v>-47.655026259307078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20</v>
      </c>
      <c r="F64" s="4">
        <v>29</v>
      </c>
      <c r="G64" s="4">
        <v>126</v>
      </c>
      <c r="H64" s="4">
        <v>116.08</v>
      </c>
      <c r="I64" s="34">
        <v>63954.421461318219</v>
      </c>
      <c r="J64" s="35">
        <v>19.029508196721309</v>
      </c>
      <c r="K64" s="35">
        <v>17.070588235294117</v>
      </c>
      <c r="L64" s="35">
        <v>12.93058678459437</v>
      </c>
      <c r="M64" s="35">
        <v>11.881551800738453</v>
      </c>
      <c r="N64" s="4">
        <v>6.1000000000000005</v>
      </c>
      <c r="O64" s="4">
        <v>10.909090909090919</v>
      </c>
      <c r="P64" s="35">
        <v>1.9710544452101999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-24.424512351640647</v>
      </c>
      <c r="AR64" s="21">
        <v>-19.227264765258756</v>
      </c>
      <c r="AS64">
        <v>8.5458304617505263</v>
      </c>
      <c r="AT64">
        <v>24.424512351640647</v>
      </c>
      <c r="AU64">
        <v>19.227264765258756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17</v>
      </c>
      <c r="D65" s="4">
        <v>1</v>
      </c>
      <c r="E65" s="4">
        <v>11</v>
      </c>
      <c r="F65" s="4">
        <v>29</v>
      </c>
      <c r="G65" s="4">
        <v>328.03961181640625</v>
      </c>
      <c r="H65" s="4">
        <v>286.22000000000003</v>
      </c>
      <c r="I65" s="34">
        <v>30426.535451711814</v>
      </c>
      <c r="J65" s="35">
        <v>17.456696755306172</v>
      </c>
      <c r="K65" s="35">
        <v>15.514960971379013</v>
      </c>
      <c r="L65" s="35">
        <v>12.687440779727826</v>
      </c>
      <c r="M65" s="35">
        <v>11.6207069357768</v>
      </c>
      <c r="N65" s="4">
        <v>16.396000000000001</v>
      </c>
      <c r="O65" s="4">
        <v>12.997932460372164</v>
      </c>
      <c r="P65" s="35">
        <v>1.2127035147788414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-14.140678707801291</v>
      </c>
      <c r="AR65" s="21">
        <v>-16.985322185098582</v>
      </c>
      <c r="AS65">
        <v>14.611002661032146</v>
      </c>
      <c r="AT65">
        <v>14.140678707801291</v>
      </c>
      <c r="AU65">
        <v>16.985322185098582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11</v>
      </c>
      <c r="D66" s="4">
        <v>0</v>
      </c>
      <c r="E66" s="4">
        <v>5</v>
      </c>
      <c r="F66" s="4">
        <v>16</v>
      </c>
      <c r="G66" s="4">
        <v>7.5</v>
      </c>
      <c r="H66" s="4">
        <v>5.07</v>
      </c>
      <c r="I66" s="34">
        <v>2120.8556458700764</v>
      </c>
      <c r="J66" s="35">
        <v>8.435940099833612</v>
      </c>
      <c r="K66" s="35">
        <v>10.475206611570249</v>
      </c>
      <c r="L66" s="35">
        <v>3.423554929577465</v>
      </c>
      <c r="M66" s="35">
        <v>4.0086902548725636</v>
      </c>
      <c r="N66" s="4">
        <v>0.60099999999999998</v>
      </c>
      <c r="O66" s="4">
        <v>39.767441860465112</v>
      </c>
      <c r="P66" s="35">
        <v>0.78895463510848118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0.47928994151840237</v>
      </c>
      <c r="T66" s="37" t="str">
        <f t="shared" si="32"/>
        <v/>
      </c>
      <c r="U66" s="37" t="str">
        <f t="shared" si="33"/>
        <v/>
      </c>
      <c r="V66" s="37">
        <f t="shared" si="34"/>
        <v>-0.44841573292456638</v>
      </c>
      <c r="W66" s="37" t="str">
        <f t="shared" si="35"/>
        <v/>
      </c>
      <c r="X66" s="37">
        <f t="shared" si="36"/>
        <v>-0.6843290278880072</v>
      </c>
      <c r="Y66" s="1" t="str">
        <f t="shared" si="37"/>
        <v xml:space="preserve"> </v>
      </c>
      <c r="Z66" s="1">
        <f t="shared" si="38"/>
        <v>16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28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>
        <v>44.841573292456637</v>
      </c>
      <c r="AR66" s="21">
        <v>68.432902788800718</v>
      </c>
      <c r="AS66">
        <v>47.928994082840234</v>
      </c>
      <c r="AT66">
        <v>-44.841573292456637</v>
      </c>
      <c r="AU66">
        <v>-68.432902788800718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6</v>
      </c>
      <c r="F67" s="4">
        <v>11</v>
      </c>
      <c r="G67" s="4">
        <v>33</v>
      </c>
      <c r="H67" s="4">
        <v>30.55</v>
      </c>
      <c r="I67" s="34">
        <v>2612.562066063696</v>
      </c>
      <c r="J67" s="35">
        <v>18.88133498145859</v>
      </c>
      <c r="K67" s="35">
        <v>18.33733493397359</v>
      </c>
      <c r="L67" s="35">
        <v>7.3135680220537562</v>
      </c>
      <c r="M67" s="35">
        <v>7.0333955461293742</v>
      </c>
      <c r="N67" s="4">
        <v>1.6180000000000001</v>
      </c>
      <c r="O67" s="4">
        <v>34.83333333333335</v>
      </c>
      <c r="P67" s="35">
        <v>6.4713584288052379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-0.32564799612727968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41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6.471358429505238</v>
      </c>
      <c r="AH67" s="38" t="str">
        <f t="shared" si="46"/>
        <v xml:space="preserve"> </v>
      </c>
      <c r="AI67" s="1">
        <f t="shared" si="47"/>
        <v>15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-23.455681215173605</v>
      </c>
      <c r="AR67" s="21">
        <v>32.564799612727967</v>
      </c>
      <c r="AS67">
        <v>8.0196399345335401</v>
      </c>
      <c r="AT67">
        <v>23.455681215173605</v>
      </c>
      <c r="AU67">
        <v>-32.564799612727967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5</v>
      </c>
      <c r="D68" s="4">
        <v>1</v>
      </c>
      <c r="E68" s="4">
        <v>10</v>
      </c>
      <c r="F68" s="4">
        <v>16</v>
      </c>
      <c r="G68" s="4">
        <v>15.354000091552734</v>
      </c>
      <c r="H68" s="4">
        <v>11.1</v>
      </c>
      <c r="I68" s="34">
        <v>2895.6064673028532</v>
      </c>
      <c r="J68" s="35">
        <v>16.998468606431853</v>
      </c>
      <c r="K68" s="35" t="s">
        <v>1238</v>
      </c>
      <c r="L68" s="35" t="s">
        <v>1238</v>
      </c>
      <c r="M68" s="35" t="s">
        <v>1238</v>
      </c>
      <c r="N68" s="4">
        <v>0.65300000000000002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0.38324325220123739</v>
      </c>
      <c r="T68" s="37" t="str">
        <f t="shared" si="32"/>
        <v/>
      </c>
      <c r="U68" s="37" t="str">
        <f t="shared" si="33"/>
        <v/>
      </c>
      <c r="V68" s="37" t="str">
        <f t="shared" si="34"/>
        <v/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38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-11.144552198378133</v>
      </c>
      <c r="AR68" s="21" t="e">
        <v>#VALUE!</v>
      </c>
      <c r="AS68">
        <v>38.324325149123737</v>
      </c>
      <c r="AT68">
        <v>11.144552198378133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17</v>
      </c>
      <c r="H69" s="4">
        <v>16</v>
      </c>
      <c r="I69" s="34">
        <v>1854.1562599074039</v>
      </c>
      <c r="J69" s="35" t="s">
        <v>1238</v>
      </c>
      <c r="K69" s="35" t="s">
        <v>1238</v>
      </c>
      <c r="L69" s="35">
        <v>18.935277580071176</v>
      </c>
      <c r="M69" s="35">
        <v>17.56043894389439</v>
      </c>
      <c r="N69" s="4" t="s">
        <v>132</v>
      </c>
      <c r="O69" s="4" t="s">
        <v>132</v>
      </c>
      <c r="P69" s="35">
        <v>5.5625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5.5625000007200001</v>
      </c>
      <c r="AH69" s="38" t="str">
        <f t="shared" si="46"/>
        <v xml:space="preserve"> </v>
      </c>
      <c r="AI69" s="1">
        <f t="shared" si="47"/>
        <v>27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-74.59388278748051</v>
      </c>
      <c r="AS69">
        <v>6.25</v>
      </c>
      <c r="AT69" t="e">
        <v>#VALUE!</v>
      </c>
      <c r="AU69">
        <v>74.59388278748051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16</v>
      </c>
      <c r="H70" s="4">
        <v>14.62</v>
      </c>
      <c r="I70" s="34">
        <v>2352.4008775150364</v>
      </c>
      <c r="J70" s="35" t="s">
        <v>1238</v>
      </c>
      <c r="K70" s="35" t="s">
        <v>1238</v>
      </c>
      <c r="L70" s="35">
        <v>18.811866666666667</v>
      </c>
      <c r="M70" s="35">
        <v>17.388284744091614</v>
      </c>
      <c r="N70" s="4">
        <v>0.1</v>
      </c>
      <c r="O70" s="4">
        <v>16.279069767441857</v>
      </c>
      <c r="P70" s="35">
        <v>4.1723666210670318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4.1723666217970319</v>
      </c>
      <c r="AH70" s="38" t="str">
        <f t="shared" si="46"/>
        <v xml:space="preserve"> </v>
      </c>
      <c r="AI70" s="1">
        <f t="shared" si="47"/>
        <v>59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-73.455964927099117</v>
      </c>
      <c r="AS70">
        <v>9.4391244870041024</v>
      </c>
      <c r="AT70" t="e">
        <v>#VALUE!</v>
      </c>
      <c r="AU70">
        <v>73.455964927099117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4</v>
      </c>
      <c r="F71" s="4">
        <v>10</v>
      </c>
      <c r="G71" s="4">
        <v>1350</v>
      </c>
      <c r="H71" s="4">
        <v>1304.98</v>
      </c>
      <c r="I71" s="34">
        <v>21140.985501048235</v>
      </c>
      <c r="J71" s="35">
        <v>34.305875948942266</v>
      </c>
      <c r="K71" s="35">
        <v>27.240118848680918</v>
      </c>
      <c r="L71" s="35">
        <v>22.846243886880714</v>
      </c>
      <c r="M71" s="35">
        <v>19.252084751836588</v>
      </c>
      <c r="N71" s="4">
        <v>29.080000000000002</v>
      </c>
      <c r="O71" s="4">
        <v>3.2303869364572249</v>
      </c>
      <c r="P71" s="35">
        <v>0.40095633193541069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-124.30910150786025</v>
      </c>
      <c r="AR71" s="21">
        <v>-110.65518635535372</v>
      </c>
      <c r="AS71">
        <v>3.4498613005563339</v>
      </c>
      <c r="AT71">
        <v>124.30910150786025</v>
      </c>
      <c r="AU71">
        <v>110.65518635535372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166</v>
      </c>
      <c r="H72" s="4">
        <v>144.04</v>
      </c>
      <c r="I72" s="34">
        <v>6954.3743903542909</v>
      </c>
      <c r="J72" s="35">
        <v>11.217194922513821</v>
      </c>
      <c r="K72" s="35">
        <v>10.180944303081708</v>
      </c>
      <c r="L72" s="35">
        <v>8.4104466031910619</v>
      </c>
      <c r="M72" s="35">
        <v>7.9837507578309195</v>
      </c>
      <c r="N72" s="4">
        <v>12.841000000000001</v>
      </c>
      <c r="O72" s="4">
        <v>20.720127855598388</v>
      </c>
      <c r="P72" s="35">
        <v>3.2608997500694255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0.15245765140259654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92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3.2608997508194255</v>
      </c>
      <c r="AH72" s="38" t="str">
        <f t="shared" si="46"/>
        <v xml:space="preserve"> </v>
      </c>
      <c r="AI72" s="1">
        <f t="shared" si="47"/>
        <v>75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26.656327963980019</v>
      </c>
      <c r="AR72" s="21">
        <v>22.450963698923275</v>
      </c>
      <c r="AS72">
        <v>15.245765065259654</v>
      </c>
      <c r="AT72">
        <v>-26.656327963980019</v>
      </c>
      <c r="AU72">
        <v>-22.450963698923275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3</v>
      </c>
      <c r="D73" s="4">
        <v>0</v>
      </c>
      <c r="E73" s="4">
        <v>6</v>
      </c>
      <c r="F73" s="4">
        <v>9</v>
      </c>
      <c r="G73" s="4">
        <v>39.5</v>
      </c>
      <c r="H73" s="4">
        <v>38.61</v>
      </c>
      <c r="I73" s="34">
        <v>8061.3176226279102</v>
      </c>
      <c r="J73" s="35">
        <v>17.694775435380386</v>
      </c>
      <c r="K73" s="35">
        <v>18.535765722515599</v>
      </c>
      <c r="L73" s="35">
        <v>11.037712338640979</v>
      </c>
      <c r="M73" s="35">
        <v>11.601000550964187</v>
      </c>
      <c r="N73" s="4">
        <v>2.1819999999999999</v>
      </c>
      <c r="O73" s="4">
        <v>-2.4150268336314968</v>
      </c>
      <c r="P73" s="35">
        <v>4.5454545454545459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4.5454545462145459</v>
      </c>
      <c r="AH73" s="38" t="str">
        <f t="shared" si="46"/>
        <v xml:space="preserve"> </v>
      </c>
      <c r="AI73" s="1">
        <f t="shared" si="47"/>
        <v>50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-15.69735707086377</v>
      </c>
      <c r="AR73" s="21">
        <v>-1.773900390182015</v>
      </c>
      <c r="AS73">
        <v>2.3051023051023023</v>
      </c>
      <c r="AT73">
        <v>15.69735707086377</v>
      </c>
      <c r="AU73">
        <v>1.773900390182015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5</v>
      </c>
      <c r="D74" s="4">
        <v>0</v>
      </c>
      <c r="E74" s="4">
        <v>4</v>
      </c>
      <c r="F74" s="4">
        <v>9</v>
      </c>
      <c r="G74" s="4">
        <v>14</v>
      </c>
      <c r="H74" s="4">
        <v>13.61</v>
      </c>
      <c r="I74" s="34">
        <v>1894.0871785405852</v>
      </c>
      <c r="J74" s="35" t="s">
        <v>1238</v>
      </c>
      <c r="K74" s="35" t="s">
        <v>1238</v>
      </c>
      <c r="L74" s="35">
        <v>17.267387050359712</v>
      </c>
      <c r="M74" s="35">
        <v>17.022459574468087</v>
      </c>
      <c r="N74" s="4" t="s">
        <v>132</v>
      </c>
      <c r="O74" s="4" t="s">
        <v>132</v>
      </c>
      <c r="P74" s="35">
        <v>5.2902277736958121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5.2902277744658122</v>
      </c>
      <c r="AH74" s="38" t="str">
        <f t="shared" si="46"/>
        <v xml:space="preserve"> </v>
      </c>
      <c r="AI74" s="1">
        <f t="shared" si="47"/>
        <v>32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-59.214996345737767</v>
      </c>
      <c r="AS74">
        <v>2.8655400440852352</v>
      </c>
      <c r="AT74" t="e">
        <v>#VALUE!</v>
      </c>
      <c r="AU74">
        <v>59.214996345737767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18</v>
      </c>
      <c r="D75" s="4">
        <v>0</v>
      </c>
      <c r="E75" s="4">
        <v>8</v>
      </c>
      <c r="F75" s="4">
        <v>26</v>
      </c>
      <c r="G75" s="4">
        <v>15</v>
      </c>
      <c r="H75" s="4">
        <v>11.43</v>
      </c>
      <c r="I75" s="34">
        <v>10736.313448320132</v>
      </c>
      <c r="J75" s="35">
        <v>12.263948497854077</v>
      </c>
      <c r="K75" s="35">
        <v>22.588932806324109</v>
      </c>
      <c r="L75" s="35">
        <v>5.6258342373514578</v>
      </c>
      <c r="M75" s="35">
        <v>6.619270753218764</v>
      </c>
      <c r="N75" s="4">
        <v>0.93200000000000005</v>
      </c>
      <c r="O75" s="4" t="s">
        <v>132</v>
      </c>
      <c r="P75" s="35">
        <v>2.1259842519685042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0.31233595878524939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-0.48126651998399528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27</v>
      </c>
      <c r="AC75" s="1">
        <f t="shared" si="41"/>
        <v>53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2.1259842527485042</v>
      </c>
      <c r="AH75" s="38" t="str">
        <f t="shared" si="46"/>
        <v xml:space="preserve"> </v>
      </c>
      <c r="AI75" s="1">
        <f t="shared" si="47"/>
        <v>92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19.812125695710805</v>
      </c>
      <c r="AR75" s="21">
        <v>48.126651998399531</v>
      </c>
      <c r="AS75">
        <v>31.233595800524938</v>
      </c>
      <c r="AT75">
        <v>-19.812125695710805</v>
      </c>
      <c r="AU75">
        <v>-48.126651998399531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34</v>
      </c>
      <c r="H76" s="4">
        <v>33.46</v>
      </c>
      <c r="I76" s="34">
        <v>2230.515297961997</v>
      </c>
      <c r="J76" s="35">
        <v>10.786589297227597</v>
      </c>
      <c r="K76" s="35">
        <v>9.8935541099940867</v>
      </c>
      <c r="L76" s="35" t="s">
        <v>1238</v>
      </c>
      <c r="M76" s="35" t="s">
        <v>1238</v>
      </c>
      <c r="N76" s="4">
        <v>3.1019999999999999</v>
      </c>
      <c r="O76" s="4">
        <v>3.0564784053156022</v>
      </c>
      <c r="P76" s="35">
        <v>3.4698147041243277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 t="str">
        <f t="shared" si="34"/>
        <v/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 t="str">
        <f t="shared" si="38"/>
        <v xml:space="preserve"> 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3.4698147049143278</v>
      </c>
      <c r="AH76" s="38" t="str">
        <f t="shared" si="46"/>
        <v xml:space="preserve"> </v>
      </c>
      <c r="AI76" s="1">
        <f t="shared" si="47"/>
        <v>71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29.471844496947639</v>
      </c>
      <c r="AR76" s="21" t="e">
        <v>#VALUE!</v>
      </c>
      <c r="AS76">
        <v>1.6138673042438656</v>
      </c>
      <c r="AT76">
        <v>-29.471844496947639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12</v>
      </c>
      <c r="D77" s="4">
        <v>0</v>
      </c>
      <c r="E77" s="4">
        <v>4</v>
      </c>
      <c r="F77" s="4">
        <v>16</v>
      </c>
      <c r="G77" s="4">
        <v>28</v>
      </c>
      <c r="H77" s="4">
        <v>19.690000000000001</v>
      </c>
      <c r="I77" s="34">
        <v>2659.4128635463148</v>
      </c>
      <c r="J77" s="35">
        <v>30.225634936257315</v>
      </c>
      <c r="K77" s="35">
        <v>19.650608613911412</v>
      </c>
      <c r="L77" s="35">
        <v>8.5058621283544582</v>
      </c>
      <c r="M77" s="35">
        <v>7.4978099029497427</v>
      </c>
      <c r="N77" s="4">
        <v>0.498</v>
      </c>
      <c r="O77" s="4">
        <v>34.594594594594597</v>
      </c>
      <c r="P77" s="35" t="s">
        <v>137</v>
      </c>
      <c r="Q77" s="36">
        <f t="shared" si="29"/>
        <v>75.0000000008</v>
      </c>
      <c r="R77" s="36" t="str">
        <f t="shared" si="30"/>
        <v xml:space="preserve"> </v>
      </c>
      <c r="S77" s="37">
        <f t="shared" si="31"/>
        <v>0.42204164630533264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35</v>
      </c>
      <c r="AD77" s="1" t="str">
        <f t="shared" si="42"/>
        <v xml:space="preserve"> </v>
      </c>
      <c r="AE77" s="1">
        <f t="shared" si="43"/>
        <v>55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-97.630429992431345</v>
      </c>
      <c r="AR77" s="21">
        <v>21.571179024733066</v>
      </c>
      <c r="AS77">
        <v>42.204164550533264</v>
      </c>
      <c r="AT77">
        <v>97.630429992431345</v>
      </c>
      <c r="AU77">
        <v>-21.571179024733066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8</v>
      </c>
      <c r="D78" s="4">
        <v>0</v>
      </c>
      <c r="E78" s="4">
        <v>0</v>
      </c>
      <c r="F78" s="4">
        <v>8</v>
      </c>
      <c r="G78" s="4">
        <v>13.5</v>
      </c>
      <c r="H78" s="4">
        <v>13.48</v>
      </c>
      <c r="I78" s="34">
        <v>1402.2987770525547</v>
      </c>
      <c r="J78" s="35" t="s">
        <v>1238</v>
      </c>
      <c r="K78" s="35" t="s">
        <v>1238</v>
      </c>
      <c r="L78" s="35">
        <v>19.850332169475109</v>
      </c>
      <c r="M78" s="35">
        <v>17.055627329192546</v>
      </c>
      <c r="N78" s="4" t="s">
        <v>132</v>
      </c>
      <c r="O78" s="4" t="s">
        <v>132</v>
      </c>
      <c r="P78" s="35">
        <v>5.1928783382789314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10</v>
      </c>
      <c r="AF78" s="1" t="str">
        <f t="shared" si="44"/>
        <v xml:space="preserve"> </v>
      </c>
      <c r="AG78" s="38">
        <f t="shared" si="45"/>
        <v>5.1928783390889315</v>
      </c>
      <c r="AH78" s="38" t="str">
        <f t="shared" si="46"/>
        <v xml:space="preserve"> </v>
      </c>
      <c r="AI78" s="1">
        <f t="shared" si="47"/>
        <v>36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-83.031199486480617</v>
      </c>
      <c r="AS78">
        <v>0.14836795252224366</v>
      </c>
      <c r="AT78" t="e">
        <v>#VALUE!</v>
      </c>
      <c r="AU78">
        <v>83.031199486480617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50.5</v>
      </c>
      <c r="H79" s="4">
        <v>46.41</v>
      </c>
      <c r="I79" s="34">
        <v>11168.065983709872</v>
      </c>
      <c r="J79" s="35">
        <v>27.757177033492823</v>
      </c>
      <c r="K79" s="35">
        <v>25.68345323741007</v>
      </c>
      <c r="L79" s="35">
        <v>20.102667632209517</v>
      </c>
      <c r="M79" s="35">
        <v>15.924662609629497</v>
      </c>
      <c r="N79" s="4">
        <v>1.8069999999999999</v>
      </c>
      <c r="O79" s="4">
        <v>8.1388390185517601</v>
      </c>
      <c r="P79" s="35">
        <v>0.36630036630036633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-81.490408524880053</v>
      </c>
      <c r="AR79" s="21">
        <v>-85.357874023860703</v>
      </c>
      <c r="AS79">
        <v>8.8127558715794141</v>
      </c>
      <c r="AT79">
        <v>81.490408524880053</v>
      </c>
      <c r="AU79">
        <v>85.357874023860703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11</v>
      </c>
      <c r="D80" s="4">
        <v>0</v>
      </c>
      <c r="E80" s="4">
        <v>1</v>
      </c>
      <c r="F80" s="4">
        <v>12</v>
      </c>
      <c r="G80" s="4">
        <v>58.452499389648438</v>
      </c>
      <c r="H80" s="4">
        <v>56.76</v>
      </c>
      <c r="I80" s="34">
        <v>3909.512903236046</v>
      </c>
      <c r="J80" s="35">
        <v>18.591549295774648</v>
      </c>
      <c r="K80" s="35">
        <v>15.087719298245613</v>
      </c>
      <c r="L80" s="35">
        <v>10.256423041274482</v>
      </c>
      <c r="M80" s="35">
        <v>8.4090437704948862</v>
      </c>
      <c r="N80" s="4">
        <v>3.762</v>
      </c>
      <c r="O80" s="4">
        <v>21.354838709677416</v>
      </c>
      <c r="P80" s="35">
        <v>0.69591261451726572</v>
      </c>
      <c r="Q80" s="36">
        <f t="shared" si="29"/>
        <v>91.666666667496671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19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-21.560916397556152</v>
      </c>
      <c r="AR80" s="21">
        <v>5.4300252681925398</v>
      </c>
      <c r="AS80">
        <v>2.9818523425800603</v>
      </c>
      <c r="AT80">
        <v>21.560916397556152</v>
      </c>
      <c r="AU80">
        <v>-5.4300252681925398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3</v>
      </c>
      <c r="D81" s="4">
        <v>0</v>
      </c>
      <c r="E81" s="4">
        <v>6</v>
      </c>
      <c r="F81" s="4">
        <v>9</v>
      </c>
      <c r="G81" s="4">
        <v>16.790000915527344</v>
      </c>
      <c r="H81" s="4">
        <v>16.68</v>
      </c>
      <c r="I81" s="34">
        <v>2476.0824373346604</v>
      </c>
      <c r="J81" s="35">
        <v>16.115942028985508</v>
      </c>
      <c r="K81" s="35">
        <v>15.885714285714284</v>
      </c>
      <c r="L81" s="35">
        <v>22.104155324259409</v>
      </c>
      <c r="M81" s="35">
        <v>20.804890730972122</v>
      </c>
      <c r="N81" s="4">
        <v>1.0349999999999999</v>
      </c>
      <c r="O81" s="4">
        <v>154.29975429975426</v>
      </c>
      <c r="P81" s="35">
        <v>4.1187050359712236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4.1187050368112237</v>
      </c>
      <c r="AH81" s="38" t="str">
        <f t="shared" si="46"/>
        <v xml:space="preserve"> </v>
      </c>
      <c r="AI81" s="1">
        <f t="shared" si="47"/>
        <v>60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-5.3741487859009007</v>
      </c>
      <c r="AR81" s="21">
        <v>-103.81271346461585</v>
      </c>
      <c r="AS81">
        <v>0.6594779108354043</v>
      </c>
      <c r="AT81">
        <v>5.3741487859009007</v>
      </c>
      <c r="AU81">
        <v>103.81271346461585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10</v>
      </c>
      <c r="D82" s="4">
        <v>1</v>
      </c>
      <c r="E82" s="4">
        <v>5</v>
      </c>
      <c r="F82" s="4">
        <v>16</v>
      </c>
      <c r="G82" s="4">
        <v>56.255149841308594</v>
      </c>
      <c r="H82" s="4">
        <v>51.76</v>
      </c>
      <c r="I82" s="34">
        <v>3328.7665561372401</v>
      </c>
      <c r="J82" s="35">
        <v>32.837212242949867</v>
      </c>
      <c r="K82" s="35">
        <v>34.111069614443615</v>
      </c>
      <c r="L82" s="35">
        <v>35.462771915974095</v>
      </c>
      <c r="M82" s="35">
        <v>27.211814594691948</v>
      </c>
      <c r="N82" s="4">
        <v>1.1599999999999999</v>
      </c>
      <c r="O82" s="4">
        <v>-3.893951946975986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-114.70623823164891</v>
      </c>
      <c r="AR82" s="21">
        <v>-226.98665319452175</v>
      </c>
      <c r="AS82">
        <v>8.6846017026827482</v>
      </c>
      <c r="AT82">
        <v>114.70623823164891</v>
      </c>
      <c r="AU82">
        <v>226.98665319452175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27.75</v>
      </c>
      <c r="H83" s="4">
        <v>29.58</v>
      </c>
      <c r="I83" s="34">
        <v>1320.0622948849386</v>
      </c>
      <c r="J83" s="35">
        <v>23.663999999999998</v>
      </c>
      <c r="K83" s="35">
        <v>16.80681818181818</v>
      </c>
      <c r="L83" s="35">
        <v>21.736153181227166</v>
      </c>
      <c r="M83" s="35">
        <v>22.959273553129293</v>
      </c>
      <c r="N83" s="4">
        <v>1.25</v>
      </c>
      <c r="O83" s="4">
        <v>-20.886075949367093</v>
      </c>
      <c r="P83" s="35">
        <v>3.3806626098715351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3.3806626107315352</v>
      </c>
      <c r="AH83" s="38" t="str">
        <f t="shared" si="46"/>
        <v xml:space="preserve"> </v>
      </c>
      <c r="AI83" s="1">
        <f t="shared" si="47"/>
        <v>72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1080</v>
      </c>
      <c r="AP83" t="s">
        <v>1254</v>
      </c>
      <c r="AQ83" s="22">
        <v>-54.727154787769372</v>
      </c>
      <c r="AR83" s="21">
        <v>-100.4195272409433</v>
      </c>
      <c r="AS83">
        <v>-6.1866125760648982</v>
      </c>
      <c r="AT83">
        <v>54.727154787769372</v>
      </c>
      <c r="AU83">
        <v>100.4195272409433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22</v>
      </c>
      <c r="D84" s="4">
        <v>1</v>
      </c>
      <c r="E84" s="4">
        <v>11</v>
      </c>
      <c r="F84" s="4">
        <v>34</v>
      </c>
      <c r="G84" s="4">
        <v>9.2847995758056641</v>
      </c>
      <c r="H84" s="4">
        <v>5.29</v>
      </c>
      <c r="I84" s="34">
        <v>5253.2841112872002</v>
      </c>
      <c r="J84" s="35">
        <v>7.0208912791298967</v>
      </c>
      <c r="K84" s="35">
        <v>7.1702719446432992</v>
      </c>
      <c r="L84" s="35">
        <v>3.96344262777157</v>
      </c>
      <c r="M84" s="35">
        <v>3.730440907832826</v>
      </c>
      <c r="N84" s="4">
        <v>0.57600000000000007</v>
      </c>
      <c r="O84" s="4">
        <v>-33.023255813953476</v>
      </c>
      <c r="P84" s="35">
        <v>1.9534952518845325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0.75516060121133533</v>
      </c>
      <c r="T84" s="37" t="str">
        <f t="shared" si="32"/>
        <v/>
      </c>
      <c r="U84" s="37" t="str">
        <f t="shared" si="33"/>
        <v/>
      </c>
      <c r="V84" s="37">
        <f t="shared" si="34"/>
        <v>-0.54093875435512517</v>
      </c>
      <c r="W84" s="37" t="str">
        <f t="shared" si="35"/>
        <v/>
      </c>
      <c r="X84" s="37">
        <f t="shared" si="36"/>
        <v>-0.63454835311400171</v>
      </c>
      <c r="Y84" s="1" t="str">
        <f t="shared" si="37"/>
        <v xml:space="preserve"> </v>
      </c>
      <c r="Z84" s="1">
        <f t="shared" si="38"/>
        <v>10</v>
      </c>
      <c r="AA84" s="1" t="str">
        <f t="shared" si="39"/>
        <v xml:space="preserve"> </v>
      </c>
      <c r="AB84" s="1">
        <f t="shared" si="40"/>
        <v>13</v>
      </c>
      <c r="AC84" s="1">
        <f t="shared" si="41"/>
        <v>14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54.093875435512516</v>
      </c>
      <c r="AR84" s="21">
        <v>63.454835311400174</v>
      </c>
      <c r="AS84">
        <v>75.516060034133531</v>
      </c>
      <c r="AT84">
        <v>-54.093875435512516</v>
      </c>
      <c r="AU84">
        <v>-63.454835311400174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3</v>
      </c>
      <c r="F85" s="4">
        <v>10</v>
      </c>
      <c r="G85" s="4">
        <v>5.5</v>
      </c>
      <c r="H85" s="4">
        <v>4.3</v>
      </c>
      <c r="I85" s="34">
        <v>790.14969922430214</v>
      </c>
      <c r="J85" s="35">
        <v>12.941773603552186</v>
      </c>
      <c r="K85" s="35">
        <v>9.207872535860659</v>
      </c>
      <c r="L85" s="35">
        <v>10.803608052568507</v>
      </c>
      <c r="M85" s="35">
        <v>9.8526769014105184</v>
      </c>
      <c r="N85" s="4">
        <v>0.254</v>
      </c>
      <c r="O85" s="4">
        <v>130.90909090909093</v>
      </c>
      <c r="P85" s="35">
        <v>2.6466209001319356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0.27906976832186053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59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2.6466209010119357</v>
      </c>
      <c r="AH85" s="38" t="str">
        <f t="shared" si="46"/>
        <v xml:space="preserve"> </v>
      </c>
      <c r="AI85" s="1">
        <f t="shared" si="47"/>
        <v>82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15.380163641603827</v>
      </c>
      <c r="AR85" s="21">
        <v>0.38467246990649961</v>
      </c>
      <c r="AS85">
        <v>27.906976744186053</v>
      </c>
      <c r="AT85">
        <v>-15.380163641603827</v>
      </c>
      <c r="AU85">
        <v>-0.38467246990649961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10</v>
      </c>
      <c r="D86" s="4">
        <v>0</v>
      </c>
      <c r="E86" s="4">
        <v>0</v>
      </c>
      <c r="F86" s="4">
        <v>10</v>
      </c>
      <c r="G86" s="4">
        <v>34</v>
      </c>
      <c r="H86" s="4">
        <v>22.92</v>
      </c>
      <c r="I86" s="34">
        <v>1926.0589795081378</v>
      </c>
      <c r="J86" s="35">
        <v>28.124552821056287</v>
      </c>
      <c r="K86" s="35">
        <v>11.935692375693508</v>
      </c>
      <c r="L86" s="35">
        <v>6.7371635273907815</v>
      </c>
      <c r="M86" s="35">
        <v>5.1731152888127898</v>
      </c>
      <c r="N86" s="4">
        <v>0.623</v>
      </c>
      <c r="O86" s="4">
        <v>27.142857142857146</v>
      </c>
      <c r="P86" s="35">
        <v>0.50223734158287914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0.48342059425823719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-0.37879572441053522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36</v>
      </c>
      <c r="AC86" s="1">
        <f t="shared" si="41"/>
        <v>27</v>
      </c>
      <c r="AD86" s="1" t="str">
        <f t="shared" si="42"/>
        <v xml:space="preserve"> </v>
      </c>
      <c r="AE86" s="1">
        <f t="shared" si="43"/>
        <v>9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-83.892496521313902</v>
      </c>
      <c r="AR86" s="21">
        <v>37.879572441053519</v>
      </c>
      <c r="AS86">
        <v>48.342059336823716</v>
      </c>
      <c r="AT86">
        <v>83.892496521313902</v>
      </c>
      <c r="AU86">
        <v>-37.879572441053519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8</v>
      </c>
      <c r="D87" s="4">
        <v>0</v>
      </c>
      <c r="E87" s="4">
        <v>1</v>
      </c>
      <c r="F87" s="4">
        <v>9</v>
      </c>
      <c r="G87" s="4">
        <v>12</v>
      </c>
      <c r="H87" s="4">
        <v>11.02</v>
      </c>
      <c r="I87" s="34">
        <v>3666.451967301412</v>
      </c>
      <c r="J87" s="35">
        <v>12.710495963091118</v>
      </c>
      <c r="K87" s="35">
        <v>10.730282375851997</v>
      </c>
      <c r="L87" s="35" t="s">
        <v>1238</v>
      </c>
      <c r="M87" s="35" t="s">
        <v>1238</v>
      </c>
      <c r="N87" s="4">
        <v>0.86699999999999999</v>
      </c>
      <c r="O87" s="4">
        <v>23.857142857142843</v>
      </c>
      <c r="P87" s="35">
        <v>1.633393829401089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25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16.892373381063329</v>
      </c>
      <c r="AR87" s="21" t="e">
        <v>#VALUE!</v>
      </c>
      <c r="AS87">
        <v>8.8929219600726093</v>
      </c>
      <c r="AT87">
        <v>-16.892373381063329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18.25</v>
      </c>
      <c r="H88" s="4">
        <v>10.75</v>
      </c>
      <c r="I88" s="34">
        <v>736.81851059696066</v>
      </c>
      <c r="J88" s="35">
        <v>6.8777991042866287</v>
      </c>
      <c r="K88" s="35">
        <v>7.4965132496513256</v>
      </c>
      <c r="L88" s="35">
        <v>3.6811985861182519</v>
      </c>
      <c r="M88" s="35">
        <v>4.040878306878307</v>
      </c>
      <c r="N88" s="4">
        <v>1.5629999999999999</v>
      </c>
      <c r="O88" s="4">
        <v>69.155844155844136</v>
      </c>
      <c r="P88" s="35">
        <v>4.0186046511627911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0.69767441951465103</v>
      </c>
      <c r="T88" s="37" t="str">
        <f t="shared" si="32"/>
        <v/>
      </c>
      <c r="U88" s="37" t="str">
        <f t="shared" si="33"/>
        <v/>
      </c>
      <c r="V88" s="37">
        <f t="shared" si="34"/>
        <v>-0.55029484169703391</v>
      </c>
      <c r="W88" s="37" t="str">
        <f t="shared" si="35"/>
        <v/>
      </c>
      <c r="X88" s="37">
        <f t="shared" si="36"/>
        <v>-0.66057283726402427</v>
      </c>
      <c r="Y88" s="1" t="str">
        <f t="shared" si="37"/>
        <v xml:space="preserve"> </v>
      </c>
      <c r="Z88" s="1">
        <f t="shared" si="38"/>
        <v>9</v>
      </c>
      <c r="AA88" s="1" t="str">
        <f t="shared" si="39"/>
        <v xml:space="preserve"> </v>
      </c>
      <c r="AB88" s="1">
        <f t="shared" si="40"/>
        <v>9</v>
      </c>
      <c r="AC88" s="1">
        <f t="shared" si="41"/>
        <v>17</v>
      </c>
      <c r="AD88" s="1" t="str">
        <f t="shared" si="42"/>
        <v xml:space="preserve"> </v>
      </c>
      <c r="AE88" s="1">
        <f t="shared" si="43"/>
        <v>43</v>
      </c>
      <c r="AF88" s="1" t="str">
        <f t="shared" si="44"/>
        <v xml:space="preserve"> </v>
      </c>
      <c r="AG88" s="38">
        <f t="shared" si="45"/>
        <v>4.0186046520727912</v>
      </c>
      <c r="AH88" s="38" t="str">
        <f t="shared" si="46"/>
        <v xml:space="preserve"> </v>
      </c>
      <c r="AI88" s="1">
        <f t="shared" si="47"/>
        <v>64</v>
      </c>
      <c r="AJ88" s="1" t="str">
        <f t="shared" si="48"/>
        <v xml:space="preserve"> </v>
      </c>
      <c r="AK88" s="25">
        <f t="shared" si="49"/>
        <v>69.155844156754142</v>
      </c>
      <c r="AL88" s="25" t="str">
        <f t="shared" si="50"/>
        <v xml:space="preserve"> </v>
      </c>
      <c r="AM88" s="1">
        <f t="shared" si="51"/>
        <v>5</v>
      </c>
      <c r="AN88" s="1" t="str">
        <f t="shared" si="52"/>
        <v xml:space="preserve"> </v>
      </c>
      <c r="AO88" t="s">
        <v>1120</v>
      </c>
      <c r="AP88" t="s">
        <v>1295</v>
      </c>
      <c r="AQ88" s="22">
        <v>55.029484169703395</v>
      </c>
      <c r="AR88" s="21">
        <v>66.057283726402432</v>
      </c>
      <c r="AS88">
        <v>69.767441860465112</v>
      </c>
      <c r="AT88">
        <v>-55.029484169703395</v>
      </c>
      <c r="AU88">
        <v>-66.057283726402432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9</v>
      </c>
      <c r="D89" s="4">
        <v>0</v>
      </c>
      <c r="E89" s="4">
        <v>1</v>
      </c>
      <c r="F89" s="4">
        <v>10</v>
      </c>
      <c r="G89" s="4">
        <v>46.5</v>
      </c>
      <c r="H89" s="4">
        <v>38.18</v>
      </c>
      <c r="I89" s="34">
        <v>920.95940146885346</v>
      </c>
      <c r="J89" s="35">
        <v>13.415319747013351</v>
      </c>
      <c r="K89" s="35">
        <v>11.302545885139136</v>
      </c>
      <c r="L89" s="35">
        <v>7.1193284268629249</v>
      </c>
      <c r="M89" s="35">
        <v>6.4976574307304782</v>
      </c>
      <c r="N89" s="4">
        <v>2.8460000000000001</v>
      </c>
      <c r="O89" s="4">
        <v>-3.197278911564621</v>
      </c>
      <c r="P89" s="35">
        <v>6.0764798323729696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90.000000000919997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0.21791513973613399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-0.34355797657094012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38</v>
      </c>
      <c r="AC89" s="1">
        <f t="shared" ref="AC89:AC152" si="65">IF(ISERROR((RANK(S89,S$7:S$184,0)))=TRUE," ",((RANK(S89,S$7:S$184,0))))</f>
        <v>71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21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6.0764798332929697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21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12.283880365806542</v>
      </c>
      <c r="AR89" s="21">
        <v>34.355797657094008</v>
      </c>
      <c r="AS89">
        <v>21.791513881613401</v>
      </c>
      <c r="AT89">
        <v>-12.283880365806542</v>
      </c>
      <c r="AU89">
        <v>-34.355797657094008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1</v>
      </c>
      <c r="E90" s="4">
        <v>7</v>
      </c>
      <c r="F90" s="4">
        <v>13</v>
      </c>
      <c r="G90" s="4">
        <v>12</v>
      </c>
      <c r="H90" s="4">
        <v>10.07</v>
      </c>
      <c r="I90" s="34">
        <v>1222.6118162213797</v>
      </c>
      <c r="J90" s="35" t="s">
        <v>1238</v>
      </c>
      <c r="K90" s="35">
        <v>9.024839741457976</v>
      </c>
      <c r="L90" s="35">
        <v>7.4073539277669429</v>
      </c>
      <c r="M90" s="35">
        <v>4.1338753508484833</v>
      </c>
      <c r="N90" s="4">
        <v>0.158</v>
      </c>
      <c r="O90" s="4" t="s">
        <v>132</v>
      </c>
      <c r="P90" s="35">
        <v>3.8970208097001406E-2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0.19165839219117178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-0.31700040944154795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42</v>
      </c>
      <c r="AC90" s="1">
        <f t="shared" si="65"/>
        <v>78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31.700040944154793</v>
      </c>
      <c r="AS90">
        <v>19.165839126117177</v>
      </c>
      <c r="AT90" t="e">
        <v>#VALUE!</v>
      </c>
      <c r="AU90">
        <v>-31.700040944154793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57</v>
      </c>
      <c r="H91" s="4">
        <v>56.55</v>
      </c>
      <c r="I91" s="34">
        <v>10397.509041577145</v>
      </c>
      <c r="J91" s="35">
        <v>20.153243050605845</v>
      </c>
      <c r="K91" s="35">
        <v>19.793489674483723</v>
      </c>
      <c r="L91" s="35">
        <v>11.715506136895746</v>
      </c>
      <c r="M91" s="35">
        <v>11.631014406213282</v>
      </c>
      <c r="N91" s="4">
        <v>2.806</v>
      </c>
      <c r="O91" s="4">
        <v>-2.5694444444444393</v>
      </c>
      <c r="P91" s="35">
        <v>4.3961096374889488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4.3961096384289489</v>
      </c>
      <c r="AH91" s="38" t="str">
        <f t="shared" si="70"/>
        <v xml:space="preserve"> </v>
      </c>
      <c r="AI91" s="1">
        <f t="shared" si="71"/>
        <v>54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-31.772057005013021</v>
      </c>
      <c r="AR91" s="21">
        <v>-8.0235394813523477</v>
      </c>
      <c r="AS91">
        <v>0.79575596816976457</v>
      </c>
      <c r="AT91">
        <v>31.772057005013021</v>
      </c>
      <c r="AU91">
        <v>8.0235394813523477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5</v>
      </c>
      <c r="D92" s="4">
        <v>0</v>
      </c>
      <c r="E92" s="4">
        <v>4</v>
      </c>
      <c r="F92" s="4">
        <v>9</v>
      </c>
      <c r="G92" s="4">
        <v>39</v>
      </c>
      <c r="H92" s="4">
        <v>34.92</v>
      </c>
      <c r="I92" s="34">
        <v>7246.0390576573946</v>
      </c>
      <c r="J92" s="35">
        <v>23.07997356245869</v>
      </c>
      <c r="K92" s="35">
        <v>16.684185379837555</v>
      </c>
      <c r="L92" s="35">
        <v>14.436414279456937</v>
      </c>
      <c r="M92" s="35">
        <v>8.8221536742106732</v>
      </c>
      <c r="N92" s="4">
        <v>2.093</v>
      </c>
      <c r="O92" s="4">
        <v>39.533333333333331</v>
      </c>
      <c r="P92" s="35">
        <v>1.3745704467353952</v>
      </c>
      <c r="Q92" s="36" t="str">
        <f t="shared" si="53"/>
        <v xml:space="preserve"> 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 t="str">
        <f t="shared" si="65"/>
        <v xml:space="preserve"> 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-50.908495685267539</v>
      </c>
      <c r="AR92" s="21">
        <v>-33.111839101412329</v>
      </c>
      <c r="AS92">
        <v>11.683848797250862</v>
      </c>
      <c r="AT92">
        <v>50.908495685267539</v>
      </c>
      <c r="AU92">
        <v>33.111839101412329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14</v>
      </c>
      <c r="D93" s="4">
        <v>0</v>
      </c>
      <c r="E93" s="4">
        <v>9</v>
      </c>
      <c r="F93" s="4">
        <v>23</v>
      </c>
      <c r="G93" s="4">
        <v>55</v>
      </c>
      <c r="H93" s="4">
        <v>47.42</v>
      </c>
      <c r="I93" s="34">
        <v>73368.185502042616</v>
      </c>
      <c r="J93" s="35">
        <v>17.840481565086531</v>
      </c>
      <c r="K93" s="35">
        <v>17.874104787033549</v>
      </c>
      <c r="L93" s="35">
        <v>12.963369594156269</v>
      </c>
      <c r="M93" s="35">
        <v>12.55217922044914</v>
      </c>
      <c r="N93" s="4">
        <v>2.6579999999999999</v>
      </c>
      <c r="O93" s="4">
        <v>0.30188679245283045</v>
      </c>
      <c r="P93" s="35">
        <v>6.7714044706874725</v>
      </c>
      <c r="Q93" s="36" t="str">
        <f t="shared" si="53"/>
        <v xml:space="preserve"> </v>
      </c>
      <c r="R93" s="36" t="str">
        <f t="shared" si="54"/>
        <v xml:space="preserve"> </v>
      </c>
      <c r="S93" s="37">
        <f t="shared" si="55"/>
        <v>0.15984816629108392</v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91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6.7714044716474726</v>
      </c>
      <c r="AH93" s="38" t="str">
        <f t="shared" si="70"/>
        <v xml:space="preserve"> </v>
      </c>
      <c r="AI93" s="1">
        <f t="shared" si="71"/>
        <v>13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-16.650057158954112</v>
      </c>
      <c r="AR93" s="21">
        <v>-19.529540661975386</v>
      </c>
      <c r="AS93">
        <v>15.984816533108393</v>
      </c>
      <c r="AT93">
        <v>16.650057158954112</v>
      </c>
      <c r="AU93">
        <v>19.529540661975386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44</v>
      </c>
      <c r="H94" s="4">
        <v>36.78</v>
      </c>
      <c r="I94" s="34">
        <v>1537.8241996779311</v>
      </c>
      <c r="J94" s="35">
        <v>31.706896551724142</v>
      </c>
      <c r="K94" s="35">
        <v>27.004405286343612</v>
      </c>
      <c r="L94" s="35">
        <v>16.646192170818505</v>
      </c>
      <c r="M94" s="35">
        <v>14.260914634146342</v>
      </c>
      <c r="N94" s="4">
        <v>1.1599999999999999</v>
      </c>
      <c r="O94" s="4">
        <v>9.4339622641509298</v>
      </c>
      <c r="P94" s="35">
        <v>1.2506797172376292</v>
      </c>
      <c r="Q94" s="36">
        <f t="shared" si="53"/>
        <v>80.000000000970005</v>
      </c>
      <c r="R94" s="36" t="str">
        <f t="shared" si="54"/>
        <v xml:space="preserve"> </v>
      </c>
      <c r="S94" s="37">
        <f t="shared" si="55"/>
        <v>0.19630233919729748</v>
      </c>
      <c r="T94" s="37" t="str">
        <f t="shared" si="56"/>
        <v/>
      </c>
      <c r="U94" s="37" t="str">
        <f t="shared" si="57"/>
        <v/>
      </c>
      <c r="V94" s="37" t="str">
        <f t="shared" si="58"/>
        <v/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>
        <f t="shared" si="65"/>
        <v>77</v>
      </c>
      <c r="AD94" s="1" t="str">
        <f t="shared" si="66"/>
        <v xml:space="preserve"> </v>
      </c>
      <c r="AE94" s="1">
        <f t="shared" si="67"/>
        <v>42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>
        <v>-107.31566474807357</v>
      </c>
      <c r="AR94" s="21">
        <v>-53.487231039516537</v>
      </c>
      <c r="AS94">
        <v>19.63023382272975</v>
      </c>
      <c r="AT94">
        <v>107.31566474807357</v>
      </c>
      <c r="AU94">
        <v>53.487231039516537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15</v>
      </c>
      <c r="D95" s="4">
        <v>0</v>
      </c>
      <c r="E95" s="4">
        <v>0</v>
      </c>
      <c r="F95" s="4">
        <v>15</v>
      </c>
      <c r="G95" s="4">
        <v>15</v>
      </c>
      <c r="H95" s="4">
        <v>8.0399999999999991</v>
      </c>
      <c r="I95" s="34">
        <v>1401.1849930711364</v>
      </c>
      <c r="J95" s="35">
        <v>8.0885311871227348</v>
      </c>
      <c r="K95" s="35">
        <v>7.4582560296846001</v>
      </c>
      <c r="L95" s="35">
        <v>3.0713401499659168</v>
      </c>
      <c r="M95" s="35">
        <v>3.011802139037433</v>
      </c>
      <c r="N95" s="4">
        <v>0.99399999999999999</v>
      </c>
      <c r="O95" s="4">
        <v>-29.50354609929078</v>
      </c>
      <c r="P95" s="35">
        <v>3.0348258706467663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0.86567164277104502</v>
      </c>
      <c r="T95" s="37" t="str">
        <f t="shared" si="56"/>
        <v/>
      </c>
      <c r="U95" s="37" t="str">
        <f t="shared" si="57"/>
        <v/>
      </c>
      <c r="V95" s="37">
        <f t="shared" si="58"/>
        <v>-0.47113107801063248</v>
      </c>
      <c r="W95" s="37" t="str">
        <f t="shared" si="59"/>
        <v/>
      </c>
      <c r="X95" s="37">
        <f t="shared" si="60"/>
        <v>-0.7168052066434949</v>
      </c>
      <c r="Y95" s="1" t="str">
        <f t="shared" si="61"/>
        <v xml:space="preserve"> </v>
      </c>
      <c r="Z95" s="1">
        <f t="shared" si="62"/>
        <v>12</v>
      </c>
      <c r="AA95" s="1" t="str">
        <f t="shared" si="63"/>
        <v xml:space="preserve"> </v>
      </c>
      <c r="AB95" s="1">
        <f t="shared" si="64"/>
        <v>4</v>
      </c>
      <c r="AC95" s="1">
        <f t="shared" si="65"/>
        <v>9</v>
      </c>
      <c r="AD95" s="1" t="str">
        <f t="shared" si="66"/>
        <v xml:space="preserve"> </v>
      </c>
      <c r="AE95" s="1">
        <f t="shared" si="67"/>
        <v>8</v>
      </c>
      <c r="AF95" s="1" t="str">
        <f t="shared" si="68"/>
        <v xml:space="preserve"> </v>
      </c>
      <c r="AG95" s="38">
        <f t="shared" si="69"/>
        <v>3.0348258716267664</v>
      </c>
      <c r="AH95" s="38" t="str">
        <f t="shared" si="70"/>
        <v xml:space="preserve"> </v>
      </c>
      <c r="AI95" s="1">
        <f t="shared" si="71"/>
        <v>79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47.113107801063251</v>
      </c>
      <c r="AR95" s="21">
        <v>71.680520664349487</v>
      </c>
      <c r="AS95">
        <v>86.567164179104509</v>
      </c>
      <c r="AT95">
        <v>-47.113107801063251</v>
      </c>
      <c r="AU95">
        <v>-71.680520664349487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4</v>
      </c>
      <c r="D96" s="4">
        <v>0</v>
      </c>
      <c r="E96" s="4">
        <v>7</v>
      </c>
      <c r="F96" s="4">
        <v>11</v>
      </c>
      <c r="G96" s="4">
        <v>19.5</v>
      </c>
      <c r="H96" s="4">
        <v>16.440000000000001</v>
      </c>
      <c r="I96" s="34">
        <v>1075.4764591699463</v>
      </c>
      <c r="J96" s="35">
        <v>17.751195816176942</v>
      </c>
      <c r="K96" s="35">
        <v>11.85645909231441</v>
      </c>
      <c r="L96" s="35">
        <v>8.6591510791366915</v>
      </c>
      <c r="M96" s="35">
        <v>7.1431572700296737</v>
      </c>
      <c r="N96" s="4">
        <v>0.70799999999999996</v>
      </c>
      <c r="O96" s="4">
        <v>413.04347826086951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0.1861313878513137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82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-16.066261947160832</v>
      </c>
      <c r="AR96" s="21">
        <v>20.15776889687433</v>
      </c>
      <c r="AS96">
        <v>18.613138686131371</v>
      </c>
      <c r="AT96">
        <v>16.066261947160832</v>
      </c>
      <c r="AU96">
        <v>-20.15776889687433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9</v>
      </c>
      <c r="D97" s="4">
        <v>0</v>
      </c>
      <c r="E97" s="4">
        <v>3</v>
      </c>
      <c r="F97" s="4">
        <v>12</v>
      </c>
      <c r="G97" s="4">
        <v>5</v>
      </c>
      <c r="H97" s="4">
        <v>2.84</v>
      </c>
      <c r="I97" s="34">
        <v>348.22829632344894</v>
      </c>
      <c r="J97" s="35" t="s">
        <v>1238</v>
      </c>
      <c r="K97" s="35" t="s">
        <v>1238</v>
      </c>
      <c r="L97" s="35">
        <v>4.9932797551435542</v>
      </c>
      <c r="M97" s="35">
        <v>4.9750026043886315</v>
      </c>
      <c r="N97" s="4">
        <v>-0.52500000000000002</v>
      </c>
      <c r="O97" s="4">
        <v>8.2167832167832238</v>
      </c>
      <c r="P97" s="35">
        <v>16.901408450704228</v>
      </c>
      <c r="Q97" s="36">
        <f t="shared" si="53"/>
        <v>75.000000001000004</v>
      </c>
      <c r="R97" s="36" t="str">
        <f t="shared" si="54"/>
        <v xml:space="preserve"> </v>
      </c>
      <c r="S97" s="37">
        <f t="shared" si="55"/>
        <v>0.76056338128169021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-0.53959159214429842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19</v>
      </c>
      <c r="AC97" s="1">
        <f t="shared" si="65"/>
        <v>13</v>
      </c>
      <c r="AD97" s="1" t="str">
        <f t="shared" si="66"/>
        <v xml:space="preserve"> </v>
      </c>
      <c r="AE97" s="1">
        <f t="shared" si="67"/>
        <v>54</v>
      </c>
      <c r="AF97" s="1" t="str">
        <f t="shared" si="68"/>
        <v xml:space="preserve"> </v>
      </c>
      <c r="AG97" s="38">
        <f t="shared" si="69"/>
        <v>16.901408451704228</v>
      </c>
      <c r="AH97" s="38" t="str">
        <f t="shared" si="70"/>
        <v xml:space="preserve"> </v>
      </c>
      <c r="AI97" s="1">
        <f t="shared" si="71"/>
        <v>1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53.959159214429839</v>
      </c>
      <c r="AS97">
        <v>76.056338028169023</v>
      </c>
      <c r="AT97" t="e">
        <v>#VALUE!</v>
      </c>
      <c r="AU97">
        <v>-53.959159214429839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3</v>
      </c>
      <c r="F98" s="4">
        <v>5</v>
      </c>
      <c r="G98" s="4">
        <v>9</v>
      </c>
      <c r="H98" s="4">
        <v>9.24</v>
      </c>
      <c r="I98" s="34">
        <v>628.71352477147923</v>
      </c>
      <c r="J98" s="35">
        <v>33</v>
      </c>
      <c r="K98" s="35">
        <v>18.48</v>
      </c>
      <c r="L98" s="35">
        <v>13.332469429103288</v>
      </c>
      <c r="M98" s="35">
        <v>11.966399896615066</v>
      </c>
      <c r="N98" s="4">
        <v>0.28000000000000003</v>
      </c>
      <c r="O98" s="4">
        <v>211.11111111111117</v>
      </c>
      <c r="P98" s="35">
        <v>5.1948051948051948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5.1948051958151948</v>
      </c>
      <c r="AH98" s="38" t="str">
        <f t="shared" si="70"/>
        <v xml:space="preserve"> </v>
      </c>
      <c r="AI98" s="1">
        <f t="shared" si="71"/>
        <v>35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-115.77062660566217</v>
      </c>
      <c r="AR98" s="21">
        <v>-22.932848220954206</v>
      </c>
      <c r="AS98">
        <v>-2.5974025974025983</v>
      </c>
      <c r="AT98">
        <v>115.77062660566217</v>
      </c>
      <c r="AU98">
        <v>22.932848220954206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5</v>
      </c>
      <c r="D99" s="4">
        <v>0</v>
      </c>
      <c r="E99" s="4">
        <v>3</v>
      </c>
      <c r="F99" s="4">
        <v>8</v>
      </c>
      <c r="G99" s="4">
        <v>23.5</v>
      </c>
      <c r="H99" s="4">
        <v>21.92</v>
      </c>
      <c r="I99" s="34">
        <v>3671.3657100680994</v>
      </c>
      <c r="J99" s="35">
        <v>15.884057971014492</v>
      </c>
      <c r="K99" s="35">
        <v>11.72192513368984</v>
      </c>
      <c r="L99" s="35">
        <v>22.164254504504505</v>
      </c>
      <c r="M99" s="35">
        <v>23.618210705431434</v>
      </c>
      <c r="N99" s="4">
        <v>1.3800000000000001</v>
      </c>
      <c r="O99" s="4">
        <v>0.72992700729927062</v>
      </c>
      <c r="P99" s="35">
        <v>3.9233576642335763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/>
      </c>
      <c r="V99" s="37" t="str">
        <f t="shared" si="58"/>
        <v/>
      </c>
      <c r="W99" s="37" t="str">
        <f t="shared" si="59"/>
        <v/>
      </c>
      <c r="X99" s="37" t="str">
        <f t="shared" si="60"/>
        <v/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>
        <f t="shared" si="69"/>
        <v>3.9233576652535764</v>
      </c>
      <c r="AH99" s="38" t="str">
        <f t="shared" si="70"/>
        <v xml:space="preserve"> </v>
      </c>
      <c r="AI99" s="1">
        <f t="shared" si="71"/>
        <v>65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>
        <v>-3.8579739832260485</v>
      </c>
      <c r="AR99" s="21">
        <v>-104.36686162468187</v>
      </c>
      <c r="AS99">
        <v>7.208029197080279</v>
      </c>
      <c r="AT99">
        <v>3.8579739832260485</v>
      </c>
      <c r="AU99">
        <v>104.36686162468187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18</v>
      </c>
      <c r="H100" s="4">
        <v>10.68</v>
      </c>
      <c r="I100" s="34">
        <v>799.75578623822503</v>
      </c>
      <c r="J100" s="35">
        <v>1.9532328969527144</v>
      </c>
      <c r="K100" s="35">
        <v>6.5316108074098764</v>
      </c>
      <c r="L100" s="35">
        <v>1.4790848000000001</v>
      </c>
      <c r="M100" s="35">
        <v>1.6537173524150268</v>
      </c>
      <c r="N100" s="4">
        <v>4.18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0.68539325945696639</v>
      </c>
      <c r="T100" s="37" t="str">
        <f t="shared" si="56"/>
        <v/>
      </c>
      <c r="U100" s="37" t="str">
        <f t="shared" si="57"/>
        <v/>
      </c>
      <c r="V100" s="37">
        <f t="shared" si="58"/>
        <v>-0.87228779209627882</v>
      </c>
      <c r="W100" s="37" t="str">
        <f t="shared" si="59"/>
        <v/>
      </c>
      <c r="X100" s="37">
        <f t="shared" si="60"/>
        <v>-0.86362008314272976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18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87.228779209627888</v>
      </c>
      <c r="AR100" s="21">
        <v>86.36200831427297</v>
      </c>
      <c r="AS100">
        <v>68.539325842696641</v>
      </c>
      <c r="AT100">
        <v>-87.228779209627888</v>
      </c>
      <c r="AU100">
        <v>-86.36200831427297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6</v>
      </c>
      <c r="D101" s="4">
        <v>0</v>
      </c>
      <c r="E101" s="4">
        <v>3</v>
      </c>
      <c r="F101" s="4">
        <v>9</v>
      </c>
      <c r="G101" s="4">
        <v>760</v>
      </c>
      <c r="H101" s="4">
        <v>547.59</v>
      </c>
      <c r="I101" s="34">
        <v>12146.511663838799</v>
      </c>
      <c r="J101" s="35">
        <v>7.8754992466141287</v>
      </c>
      <c r="K101" s="35">
        <v>8.5623806415092361</v>
      </c>
      <c r="L101" s="35" t="s">
        <v>1238</v>
      </c>
      <c r="M101" s="35" t="s">
        <v>1238</v>
      </c>
      <c r="N101" s="4">
        <v>53.15</v>
      </c>
      <c r="O101" s="4">
        <v>668.9525462962963</v>
      </c>
      <c r="P101" s="35">
        <v>2.3936086946308843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0.38789970702440424</v>
      </c>
      <c r="T101" s="37" t="str">
        <f t="shared" si="56"/>
        <v/>
      </c>
      <c r="U101" s="37" t="str">
        <f t="shared" si="57"/>
        <v/>
      </c>
      <c r="V101" s="37">
        <f t="shared" si="58"/>
        <v>-0.48506017961383308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37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2.3936086956708844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48.506017961383307</v>
      </c>
      <c r="AR101" s="21" t="e">
        <v>#VALUE!</v>
      </c>
      <c r="AS101">
        <v>38.789970598440426</v>
      </c>
      <c r="AT101">
        <v>-48.506017961383307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14</v>
      </c>
      <c r="D102" s="4">
        <v>2</v>
      </c>
      <c r="E102" s="4">
        <v>9</v>
      </c>
      <c r="F102" s="4">
        <v>25</v>
      </c>
      <c r="G102" s="4">
        <v>13.5</v>
      </c>
      <c r="H102" s="4">
        <v>11.04</v>
      </c>
      <c r="I102" s="34">
        <v>5817.8527027159398</v>
      </c>
      <c r="J102" s="35">
        <v>20.838819332837723</v>
      </c>
      <c r="K102" s="35">
        <v>14.232245918717165</v>
      </c>
      <c r="L102" s="35">
        <v>8.9552241133557278</v>
      </c>
      <c r="M102" s="35">
        <v>5.9943109459487669</v>
      </c>
      <c r="N102" s="4">
        <v>0.40500000000000003</v>
      </c>
      <c r="O102" s="4">
        <v>-42.957746478873233</v>
      </c>
      <c r="P102" s="35">
        <v>0.13033604924229608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0.22282608800652173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70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-36.254700156623713</v>
      </c>
      <c r="AR102" s="21">
        <v>17.42780941176084</v>
      </c>
      <c r="AS102">
        <v>22.282608695652172</v>
      </c>
      <c r="AT102">
        <v>36.254700156623713</v>
      </c>
      <c r="AU102">
        <v>-17.42780941176084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7</v>
      </c>
      <c r="D103" s="4">
        <v>0</v>
      </c>
      <c r="E103" s="4">
        <v>9</v>
      </c>
      <c r="F103" s="4">
        <v>16</v>
      </c>
      <c r="G103" s="4">
        <v>131.22500610351562</v>
      </c>
      <c r="H103" s="4">
        <v>120.29</v>
      </c>
      <c r="I103" s="34">
        <v>17233.681450547349</v>
      </c>
      <c r="J103" s="35" t="s">
        <v>1238</v>
      </c>
      <c r="K103" s="35" t="s">
        <v>1238</v>
      </c>
      <c r="L103" s="35">
        <v>26.730184496992887</v>
      </c>
      <c r="M103" s="35">
        <v>22.228746573077736</v>
      </c>
      <c r="N103" s="4">
        <v>1.6240000000000001</v>
      </c>
      <c r="O103" s="4">
        <v>38.803418803418822</v>
      </c>
      <c r="P103" s="35">
        <v>1.1200789630695496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-146.46729783710742</v>
      </c>
      <c r="AS103">
        <v>9.0905362902282896</v>
      </c>
      <c r="AT103" t="e">
        <v>#VALUE!</v>
      </c>
      <c r="AU103">
        <v>146.46729783710742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15.163900375366211</v>
      </c>
      <c r="H104" s="4">
        <v>13.02</v>
      </c>
      <c r="I104" s="34">
        <v>2015.6340698669433</v>
      </c>
      <c r="J104" s="35" t="s">
        <v>1238</v>
      </c>
      <c r="K104" s="35">
        <v>32.316128547897435</v>
      </c>
      <c r="L104" s="35">
        <v>19.263852438492854</v>
      </c>
      <c r="M104" s="35">
        <v>10.535241698661542</v>
      </c>
      <c r="N104" s="4">
        <v>8.1000000000000003E-2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0.16466208827170595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89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-77.623527326653516</v>
      </c>
      <c r="AS104">
        <v>16.466208720170595</v>
      </c>
      <c r="AT104" t="e">
        <v>#VALUE!</v>
      </c>
      <c r="AU104">
        <v>77.623527326653516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8</v>
      </c>
      <c r="D105" s="4">
        <v>0</v>
      </c>
      <c r="E105" s="4">
        <v>6</v>
      </c>
      <c r="F105" s="4">
        <v>14</v>
      </c>
      <c r="G105" s="4">
        <v>11.5</v>
      </c>
      <c r="H105" s="4">
        <v>6.73</v>
      </c>
      <c r="I105" s="34">
        <v>608.59999844380138</v>
      </c>
      <c r="J105" s="35">
        <v>35.052083333333336</v>
      </c>
      <c r="K105" s="35" t="s">
        <v>1238</v>
      </c>
      <c r="L105" s="35">
        <v>7.4713920922570018</v>
      </c>
      <c r="M105" s="35">
        <v>7.7391382252559726</v>
      </c>
      <c r="N105" s="4">
        <v>0.192</v>
      </c>
      <c r="O105" s="4">
        <v>-61.752988047808763</v>
      </c>
      <c r="P105" s="35">
        <v>9.3610698365527476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0.7087667172761366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>
        <f t="shared" si="60"/>
        <v>-0.3110957313941185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45</v>
      </c>
      <c r="AC105" s="1">
        <f t="shared" si="65"/>
        <v>15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9.3610698376327477</v>
      </c>
      <c r="AH105" s="38" t="str">
        <f t="shared" si="70"/>
        <v xml:space="preserve"> </v>
      </c>
      <c r="AI105" s="1">
        <f t="shared" si="71"/>
        <v>6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-61.752988046728767</v>
      </c>
      <c r="AM105" s="1" t="str">
        <f t="shared" si="75"/>
        <v xml:space="preserve"> </v>
      </c>
      <c r="AN105" s="1">
        <f t="shared" si="76"/>
        <v>6</v>
      </c>
      <c r="AO105" t="s">
        <v>1084</v>
      </c>
      <c r="AP105" t="s">
        <v>1295</v>
      </c>
      <c r="AQ105" s="22">
        <v>-129.18818135355218</v>
      </c>
      <c r="AR105" s="21">
        <v>31.10957313941185</v>
      </c>
      <c r="AS105">
        <v>70.87667161961366</v>
      </c>
      <c r="AT105">
        <v>129.18818135355218</v>
      </c>
      <c r="AU105">
        <v>-31.10957313941185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7</v>
      </c>
      <c r="F106" s="4">
        <v>7</v>
      </c>
      <c r="G106" s="4">
        <v>142.58419799804687</v>
      </c>
      <c r="H106" s="4">
        <v>137.94999999999999</v>
      </c>
      <c r="I106" s="34">
        <v>4276.0863229620836</v>
      </c>
      <c r="J106" s="35">
        <v>32.66735961228418</v>
      </c>
      <c r="K106" s="35">
        <v>29.639769391410518</v>
      </c>
      <c r="L106" s="35">
        <v>22.323949898000141</v>
      </c>
      <c r="M106" s="35">
        <v>18.592610462251049</v>
      </c>
      <c r="N106" s="4">
        <v>3.2280000000000002</v>
      </c>
      <c r="O106" s="4">
        <v>23.678160919540243</v>
      </c>
      <c r="P106" s="35">
        <v>10.904784218130358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10.904784219220357</v>
      </c>
      <c r="AH106" s="38" t="str">
        <f t="shared" si="70"/>
        <v xml:space="preserve"> </v>
      </c>
      <c r="AI106" s="1">
        <f t="shared" si="71"/>
        <v>3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-113.59565615439573</v>
      </c>
      <c r="AR106" s="21">
        <v>-105.83934274864606</v>
      </c>
      <c r="AS106">
        <v>3.3593316404834317</v>
      </c>
      <c r="AT106">
        <v>113.59565615439573</v>
      </c>
      <c r="AU106">
        <v>105.83934274864606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7</v>
      </c>
      <c r="D107" s="4">
        <v>2</v>
      </c>
      <c r="E107" s="4">
        <v>9</v>
      </c>
      <c r="F107" s="4">
        <v>18</v>
      </c>
      <c r="G107" s="4">
        <v>56</v>
      </c>
      <c r="H107" s="4">
        <v>55.01</v>
      </c>
      <c r="I107" s="34">
        <v>18367.229477230441</v>
      </c>
      <c r="J107" s="35">
        <v>21.388024883359254</v>
      </c>
      <c r="K107" s="35">
        <v>19.745154343144293</v>
      </c>
      <c r="L107" s="35">
        <v>12.221578813713043</v>
      </c>
      <c r="M107" s="35">
        <v>11.916795896710294</v>
      </c>
      <c r="N107" s="4">
        <v>2.5720000000000001</v>
      </c>
      <c r="O107" s="4">
        <v>2.4701195219123435</v>
      </c>
      <c r="P107" s="35">
        <v>3.5211779676422474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3.5211779687422475</v>
      </c>
      <c r="AH107" s="38" t="str">
        <f t="shared" si="70"/>
        <v xml:space="preserve"> </v>
      </c>
      <c r="AI107" s="1">
        <f t="shared" si="71"/>
        <v>70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-39.845682755755178</v>
      </c>
      <c r="AR107" s="21">
        <v>-12.6898134899879</v>
      </c>
      <c r="AS107">
        <v>1.7996727867660489</v>
      </c>
      <c r="AT107">
        <v>39.845682755755178</v>
      </c>
      <c r="AU107">
        <v>12.6898134899879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7</v>
      </c>
      <c r="D108" s="4">
        <v>0</v>
      </c>
      <c r="E108" s="4">
        <v>3</v>
      </c>
      <c r="F108" s="4">
        <v>10</v>
      </c>
      <c r="G108" s="4">
        <v>27.5</v>
      </c>
      <c r="H108" s="4">
        <v>21.57</v>
      </c>
      <c r="I108" s="34">
        <v>2692.9154778100788</v>
      </c>
      <c r="J108" s="35">
        <v>11.748366013071895</v>
      </c>
      <c r="K108" s="35">
        <v>10.256776034236804</v>
      </c>
      <c r="L108" s="35">
        <v>7.1090861341253717</v>
      </c>
      <c r="M108" s="35">
        <v>6.5746456556310537</v>
      </c>
      <c r="N108" s="4">
        <v>1.8360000000000001</v>
      </c>
      <c r="O108" s="4">
        <v>11.27272727272727</v>
      </c>
      <c r="P108" s="35">
        <v>3.8618451553082984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0.27491886990925829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-0.34450237342497803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37</v>
      </c>
      <c r="AC108" s="1">
        <f t="shared" si="65"/>
        <v>60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3.8618451564182985</v>
      </c>
      <c r="AH108" s="38" t="str">
        <f t="shared" si="70"/>
        <v xml:space="preserve"> </v>
      </c>
      <c r="AI108" s="1">
        <f t="shared" si="71"/>
        <v>66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23.183263750509465</v>
      </c>
      <c r="AR108" s="21">
        <v>34.4502373424978</v>
      </c>
      <c r="AS108">
        <v>27.491886879925829</v>
      </c>
      <c r="AT108">
        <v>-23.183263750509465</v>
      </c>
      <c r="AU108">
        <v>-34.4502373424978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51.25</v>
      </c>
      <c r="H109" s="4">
        <v>40.97</v>
      </c>
      <c r="I109" s="34">
        <v>1837.3635359852901</v>
      </c>
      <c r="J109" s="35">
        <v>14.710951526032314</v>
      </c>
      <c r="K109" s="35">
        <v>15.81853281853282</v>
      </c>
      <c r="L109" s="35">
        <v>8.550200902934538</v>
      </c>
      <c r="M109" s="35">
        <v>7.6059016064257028</v>
      </c>
      <c r="N109" s="4">
        <v>2.7850000000000001</v>
      </c>
      <c r="O109" s="4">
        <v>16.527196652719663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0.25091530500088843</v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64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3.8123870079540989</v>
      </c>
      <c r="AR109" s="21">
        <v>21.162350647159013</v>
      </c>
      <c r="AS109">
        <v>25.091530388088845</v>
      </c>
      <c r="AT109">
        <v>-3.8123870079540989</v>
      </c>
      <c r="AU109">
        <v>-21.162350647159013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10</v>
      </c>
      <c r="D110" s="4">
        <v>0</v>
      </c>
      <c r="E110" s="4">
        <v>5</v>
      </c>
      <c r="F110" s="4">
        <v>15</v>
      </c>
      <c r="G110" s="4">
        <v>26</v>
      </c>
      <c r="H110" s="4">
        <v>22.63</v>
      </c>
      <c r="I110" s="34">
        <v>2516.3479388399301</v>
      </c>
      <c r="J110" s="35">
        <v>20.187332738626225</v>
      </c>
      <c r="K110" s="35">
        <v>22.164544564152788</v>
      </c>
      <c r="L110" s="35">
        <v>10.949332070108953</v>
      </c>
      <c r="M110" s="35">
        <v>10.662810088918105</v>
      </c>
      <c r="N110" s="4">
        <v>1.121</v>
      </c>
      <c r="O110" s="4">
        <v>-8.9126559714804973E-2</v>
      </c>
      <c r="P110" s="35">
        <v>5.8638974812196194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5.8638974823496195</v>
      </c>
      <c r="AH110" s="38" t="str">
        <f t="shared" si="70"/>
        <v xml:space="preserve"> </v>
      </c>
      <c r="AI110" s="1">
        <f t="shared" si="71"/>
        <v>24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-31.994952560920574</v>
      </c>
      <c r="AR110" s="21">
        <v>-0.95898472921240874</v>
      </c>
      <c r="AS110">
        <v>14.891736632788334</v>
      </c>
      <c r="AT110">
        <v>31.994952560920574</v>
      </c>
      <c r="AU110">
        <v>0.95898472921240874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10</v>
      </c>
      <c r="D111" s="4">
        <v>2</v>
      </c>
      <c r="E111" s="4">
        <v>7</v>
      </c>
      <c r="F111" s="4">
        <v>19</v>
      </c>
      <c r="G111" s="4">
        <v>108</v>
      </c>
      <c r="H111" s="4">
        <v>103.39</v>
      </c>
      <c r="I111" s="34">
        <v>21296.201070621806</v>
      </c>
      <c r="J111" s="35">
        <v>21.932541366143401</v>
      </c>
      <c r="K111" s="35">
        <v>19.890342439399767</v>
      </c>
      <c r="L111" s="35">
        <v>13.494796191628275</v>
      </c>
      <c r="M111" s="35">
        <v>12.668555032588277</v>
      </c>
      <c r="N111" s="4">
        <v>4.7140000000000004</v>
      </c>
      <c r="O111" s="4">
        <v>12.505966587112171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-43.406005867495992</v>
      </c>
      <c r="AR111" s="21">
        <v>-24.429592043679406</v>
      </c>
      <c r="AS111">
        <v>4.4588451494341763</v>
      </c>
      <c r="AT111">
        <v>43.406005867495992</v>
      </c>
      <c r="AU111">
        <v>24.429592043679406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1</v>
      </c>
      <c r="D112" s="4">
        <v>2</v>
      </c>
      <c r="E112" s="4">
        <v>12</v>
      </c>
      <c r="F112" s="4">
        <v>15</v>
      </c>
      <c r="G112" s="4">
        <v>39.41400146484375</v>
      </c>
      <c r="H112" s="4">
        <v>35.369999999999997</v>
      </c>
      <c r="I112" s="34">
        <v>5507.6073413335625</v>
      </c>
      <c r="J112" s="35">
        <v>15.84827095389997</v>
      </c>
      <c r="K112" s="35">
        <v>13.802561252043729</v>
      </c>
      <c r="L112" s="35">
        <v>11.546019226291927</v>
      </c>
      <c r="M112" s="35">
        <v>10.437639074768201</v>
      </c>
      <c r="N112" s="4">
        <v>1.706</v>
      </c>
      <c r="O112" s="4">
        <v>-8.2795698924731251</v>
      </c>
      <c r="P112" s="35">
        <v>2.3077590916498525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2.3077590927998526</v>
      </c>
      <c r="AH112" s="38" t="str">
        <f t="shared" si="70"/>
        <v xml:space="preserve"> </v>
      </c>
      <c r="AI112" s="1">
        <f t="shared" si="71"/>
        <v>90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-3.6239804345246096</v>
      </c>
      <c r="AR112" s="21">
        <v>-6.4607750761914939</v>
      </c>
      <c r="AS112">
        <v>11.433422292461849</v>
      </c>
      <c r="AT112">
        <v>3.6239804345246096</v>
      </c>
      <c r="AU112">
        <v>6.4607750761914939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3</v>
      </c>
      <c r="F113" s="4">
        <v>14</v>
      </c>
      <c r="G113" s="4">
        <v>69</v>
      </c>
      <c r="H113" s="4">
        <v>51.69</v>
      </c>
      <c r="I113" s="34">
        <v>4359.5807639697841</v>
      </c>
      <c r="J113" s="35">
        <v>39.822804314329737</v>
      </c>
      <c r="K113" s="35">
        <v>30.069808027923209</v>
      </c>
      <c r="L113" s="35">
        <v>27.625637823371989</v>
      </c>
      <c r="M113" s="35">
        <v>20.144499157619482</v>
      </c>
      <c r="N113" s="4">
        <v>1.7190000000000001</v>
      </c>
      <c r="O113" s="4">
        <v>26.397058823529406</v>
      </c>
      <c r="P113" s="35" t="s">
        <v>137</v>
      </c>
      <c r="Q113" s="36">
        <f t="shared" si="53"/>
        <v>71.428571429731434</v>
      </c>
      <c r="R113" s="36" t="str">
        <f t="shared" si="54"/>
        <v xml:space="preserve"> </v>
      </c>
      <c r="S113" s="37">
        <f t="shared" si="55"/>
        <v>0.33488102263417308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49</v>
      </c>
      <c r="AD113" s="1" t="str">
        <f t="shared" si="66"/>
        <v xml:space="preserve"> </v>
      </c>
      <c r="AE113" s="1">
        <f t="shared" si="67"/>
        <v>64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-160.38155879083621</v>
      </c>
      <c r="AR113" s="21">
        <v>-154.72387989387303</v>
      </c>
      <c r="AS113">
        <v>33.488102147417308</v>
      </c>
      <c r="AT113">
        <v>160.38155879083621</v>
      </c>
      <c r="AU113">
        <v>154.72387989387303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6</v>
      </c>
      <c r="D114" s="4">
        <v>0</v>
      </c>
      <c r="E114" s="4">
        <v>3</v>
      </c>
      <c r="F114" s="4">
        <v>9</v>
      </c>
      <c r="G114" s="4">
        <v>69.5</v>
      </c>
      <c r="H114" s="4">
        <v>65.38</v>
      </c>
      <c r="I114" s="34">
        <v>2471.2102369123031</v>
      </c>
      <c r="J114" s="35">
        <v>11.551236749116606</v>
      </c>
      <c r="K114" s="35">
        <v>13.793248945147678</v>
      </c>
      <c r="L114" s="35">
        <v>19.11783574879227</v>
      </c>
      <c r="M114" s="35">
        <v>16.592838574423482</v>
      </c>
      <c r="N114" s="4">
        <v>5.66</v>
      </c>
      <c r="O114" s="4">
        <v>107.32600732600733</v>
      </c>
      <c r="P114" s="35">
        <v>4.3790149892933625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 t="str">
        <f t="shared" si="58"/>
        <v/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 t="str">
        <f t="shared" si="62"/>
        <v xml:space="preserve"> 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4.3790149904633626</v>
      </c>
      <c r="AH114" s="38" t="str">
        <f t="shared" si="70"/>
        <v xml:space="preserve"> </v>
      </c>
      <c r="AI114" s="1">
        <f t="shared" si="71"/>
        <v>57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24.472194199174481</v>
      </c>
      <c r="AR114" s="21">
        <v>-76.277171526016559</v>
      </c>
      <c r="AS114">
        <v>6.3016212909146496</v>
      </c>
      <c r="AT114">
        <v>-24.472194199174481</v>
      </c>
      <c r="AU114">
        <v>76.277171526016559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9</v>
      </c>
      <c r="D115" s="4">
        <v>0</v>
      </c>
      <c r="E115" s="4">
        <v>5</v>
      </c>
      <c r="F115" s="4">
        <v>14</v>
      </c>
      <c r="G115" s="4">
        <v>3</v>
      </c>
      <c r="H115" s="4">
        <v>1.36</v>
      </c>
      <c r="I115" s="34">
        <v>398.35925368456759</v>
      </c>
      <c r="J115" s="35">
        <v>6.3005841856050848</v>
      </c>
      <c r="K115" s="35">
        <v>6.2631076962889702</v>
      </c>
      <c r="L115" s="35">
        <v>2.0977887788778879</v>
      </c>
      <c r="M115" s="35">
        <v>2.0968001885014136</v>
      </c>
      <c r="N115" s="4">
        <v>0.16500000000000001</v>
      </c>
      <c r="O115" s="4">
        <v>-36.538461538461533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1.2058823541211763</v>
      </c>
      <c r="T115" s="37" t="str">
        <f t="shared" si="56"/>
        <v/>
      </c>
      <c r="U115" s="37" t="str">
        <f t="shared" si="57"/>
        <v/>
      </c>
      <c r="V115" s="37">
        <f t="shared" si="58"/>
        <v>-0.58803606130008035</v>
      </c>
      <c r="W115" s="37" t="str">
        <f t="shared" si="59"/>
        <v/>
      </c>
      <c r="X115" s="37">
        <f t="shared" si="60"/>
        <v>-0.80657210509669164</v>
      </c>
      <c r="Y115" s="1" t="str">
        <f t="shared" si="61"/>
        <v xml:space="preserve"> </v>
      </c>
      <c r="Z115" s="1">
        <f t="shared" si="62"/>
        <v>7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5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1054</v>
      </c>
      <c r="AP115" t="s">
        <v>1295</v>
      </c>
      <c r="AQ115" s="22">
        <v>58.803606130008035</v>
      </c>
      <c r="AR115" s="21">
        <v>80.65721050966917</v>
      </c>
      <c r="AS115">
        <v>120.58823529411762</v>
      </c>
      <c r="AT115">
        <v>-58.803606130008035</v>
      </c>
      <c r="AU115">
        <v>-80.65721050966917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</v>
      </c>
      <c r="H116" s="4">
        <v>8.5500000000000007</v>
      </c>
      <c r="I116" s="34">
        <v>888.63041970830875</v>
      </c>
      <c r="J116" s="35">
        <v>38.340807174887892</v>
      </c>
      <c r="K116" s="35">
        <v>37.5</v>
      </c>
      <c r="L116" s="35" t="s">
        <v>1238</v>
      </c>
      <c r="M116" s="35" t="s">
        <v>1238</v>
      </c>
      <c r="N116" s="4">
        <v>0.223</v>
      </c>
      <c r="O116" s="4">
        <v>72.868217054263567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0.16959064446485372</v>
      </c>
      <c r="T116" s="37" t="str">
        <f t="shared" si="56"/>
        <v/>
      </c>
      <c r="U116" s="37" t="str">
        <f t="shared" si="57"/>
        <v/>
      </c>
      <c r="V116" s="37" t="str">
        <f t="shared" si="58"/>
        <v/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87</v>
      </c>
      <c r="AD116" s="1" t="str">
        <f t="shared" si="66"/>
        <v xml:space="preserve"> </v>
      </c>
      <c r="AE116" s="1">
        <f t="shared" si="67"/>
        <v>7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>
        <f t="shared" si="73"/>
        <v>72.86821705545357</v>
      </c>
      <c r="AL116" s="25" t="str">
        <f t="shared" si="74"/>
        <v xml:space="preserve"> </v>
      </c>
      <c r="AM116" s="1">
        <f t="shared" si="75"/>
        <v>4</v>
      </c>
      <c r="AN116" s="1" t="str">
        <f t="shared" si="76"/>
        <v xml:space="preserve"> </v>
      </c>
      <c r="AO116" t="s">
        <v>1034</v>
      </c>
      <c r="AP116" t="s">
        <v>1313</v>
      </c>
      <c r="AQ116" s="22">
        <v>-150.69151480886148</v>
      </c>
      <c r="AR116" s="21" t="e">
        <v>#VALUE!</v>
      </c>
      <c r="AS116">
        <v>16.959064327485372</v>
      </c>
      <c r="AT116">
        <v>150.69151480886148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31</v>
      </c>
      <c r="H117" s="4">
        <v>31.23</v>
      </c>
      <c r="I117" s="34">
        <v>22156.541290000721</v>
      </c>
      <c r="J117" s="35">
        <v>11.169527896995707</v>
      </c>
      <c r="K117" s="35">
        <v>9.6837209302325586</v>
      </c>
      <c r="L117" s="35" t="s">
        <v>1238</v>
      </c>
      <c r="M117" s="35" t="s">
        <v>1238</v>
      </c>
      <c r="N117" s="4">
        <v>2.7960000000000003</v>
      </c>
      <c r="O117" s="4">
        <v>-8.3278688524590159</v>
      </c>
      <c r="P117" s="35">
        <v>5.235350624399616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5.2353506255996161</v>
      </c>
      <c r="AH117" s="38" t="str">
        <f t="shared" si="70"/>
        <v xml:space="preserve"> </v>
      </c>
      <c r="AI117" s="1">
        <f t="shared" si="71"/>
        <v>34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26.967998993206432</v>
      </c>
      <c r="AR117" s="21" t="e">
        <v>#VALUE!</v>
      </c>
      <c r="AS117">
        <v>-0.73647134165866213</v>
      </c>
      <c r="AT117">
        <v>-26.967998993206432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3</v>
      </c>
      <c r="E118" s="4">
        <v>10</v>
      </c>
      <c r="F118" s="4">
        <v>15</v>
      </c>
      <c r="G118" s="4">
        <v>24</v>
      </c>
      <c r="H118" s="4">
        <v>24.35</v>
      </c>
      <c r="I118" s="34">
        <v>11105.674818532736</v>
      </c>
      <c r="J118" s="35">
        <v>16.851211072664359</v>
      </c>
      <c r="K118" s="35">
        <v>17.220650636492223</v>
      </c>
      <c r="L118" s="35">
        <v>12.153501377106975</v>
      </c>
      <c r="M118" s="35">
        <v>11.494583286271643</v>
      </c>
      <c r="N118" s="4">
        <v>1.4450000000000001</v>
      </c>
      <c r="O118" s="4">
        <v>7.0370370370370345</v>
      </c>
      <c r="P118" s="35">
        <v>4.0862422997946606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4.0862423010046607</v>
      </c>
      <c r="AH118" s="38" t="str">
        <f t="shared" si="70"/>
        <v xml:space="preserve"> </v>
      </c>
      <c r="AI118" s="1">
        <f t="shared" si="71"/>
        <v>62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-10.18170824888065</v>
      </c>
      <c r="AR118" s="21">
        <v>-12.062101330131236</v>
      </c>
      <c r="AS118">
        <v>-1.4373716632443578</v>
      </c>
      <c r="AT118">
        <v>10.18170824888065</v>
      </c>
      <c r="AU118">
        <v>12.062101330131236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1</v>
      </c>
      <c r="E119" s="4">
        <v>4</v>
      </c>
      <c r="F119" s="4">
        <v>5</v>
      </c>
      <c r="G119" s="4">
        <v>10.399999618530273</v>
      </c>
      <c r="H119" s="4">
        <v>10.029999999999999</v>
      </c>
      <c r="I119" s="34">
        <v>1413.7471943756352</v>
      </c>
      <c r="J119" s="35" t="s">
        <v>1238</v>
      </c>
      <c r="K119" s="35" t="s">
        <v>1238</v>
      </c>
      <c r="L119" s="35">
        <v>22.568674968866752</v>
      </c>
      <c r="M119" s="35">
        <v>20.377772580380373</v>
      </c>
      <c r="N119" s="4">
        <v>-1.84</v>
      </c>
      <c r="O119" s="4">
        <v>-84.000000000000014</v>
      </c>
      <c r="P119" s="35">
        <v>0.49850448654037888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-83.999999998780012</v>
      </c>
      <c r="AM119" s="1" t="str">
        <f t="shared" si="75"/>
        <v xml:space="preserve"> </v>
      </c>
      <c r="AN119" s="1">
        <f t="shared" si="76"/>
        <v>10</v>
      </c>
      <c r="AO119" t="s">
        <v>1055</v>
      </c>
      <c r="AP119" t="s">
        <v>1248</v>
      </c>
      <c r="AQ119" s="22" t="e">
        <v>#VALUE!</v>
      </c>
      <c r="AR119" s="21">
        <v>-108.09584520325029</v>
      </c>
      <c r="AS119">
        <v>3.6889293971114068</v>
      </c>
      <c r="AT119" t="e">
        <v>#VALUE!</v>
      </c>
      <c r="AU119">
        <v>108.09584520325029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11</v>
      </c>
      <c r="D120" s="4">
        <v>1</v>
      </c>
      <c r="E120" s="4">
        <v>7</v>
      </c>
      <c r="F120" s="4">
        <v>19</v>
      </c>
      <c r="G120" s="4">
        <v>8</v>
      </c>
      <c r="H120" s="4">
        <v>4.7</v>
      </c>
      <c r="I120" s="34">
        <v>938.75019009715345</v>
      </c>
      <c r="J120" s="35" t="s">
        <v>1238</v>
      </c>
      <c r="K120" s="35" t="s">
        <v>1238</v>
      </c>
      <c r="L120" s="35">
        <v>3.9585045139171453</v>
      </c>
      <c r="M120" s="35">
        <v>3.5536359415836145</v>
      </c>
      <c r="N120" s="4">
        <v>-0.114</v>
      </c>
      <c r="O120" s="4" t="s">
        <v>132</v>
      </c>
      <c r="P120" s="35">
        <v>0.44531063323325298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0.70212766080446809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-0.63500367491630683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12</v>
      </c>
      <c r="AC120" s="1">
        <f t="shared" si="65"/>
        <v>16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63.500367491630684</v>
      </c>
      <c r="AS120">
        <v>70.212765957446805</v>
      </c>
      <c r="AT120" t="e">
        <v>#VALUE!</v>
      </c>
      <c r="AU120">
        <v>-63.500367491630684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3</v>
      </c>
      <c r="D121" s="4">
        <v>0</v>
      </c>
      <c r="E121" s="4">
        <v>6</v>
      </c>
      <c r="F121" s="4">
        <v>9</v>
      </c>
      <c r="G121" s="4">
        <v>25</v>
      </c>
      <c r="H121" s="4">
        <v>27.03</v>
      </c>
      <c r="I121" s="34">
        <v>1196.6213991151433</v>
      </c>
      <c r="J121" s="35">
        <v>11.981382978723403</v>
      </c>
      <c r="K121" s="35">
        <v>10.184626978146195</v>
      </c>
      <c r="L121" s="35" t="s">
        <v>1238</v>
      </c>
      <c r="M121" s="35" t="s">
        <v>1238</v>
      </c>
      <c r="N121" s="4">
        <v>2.2560000000000002</v>
      </c>
      <c r="O121" s="4">
        <v>36.396614268440146</v>
      </c>
      <c r="P121" s="35">
        <v>1.4613392526822049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21.659681426619283</v>
      </c>
      <c r="AR121" s="21" t="e">
        <v>#VALUE!</v>
      </c>
      <c r="AS121">
        <v>-7.510173880873106</v>
      </c>
      <c r="AT121">
        <v>-21.659681426619283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7</v>
      </c>
      <c r="D122" s="4">
        <v>1</v>
      </c>
      <c r="E122" s="4">
        <v>9</v>
      </c>
      <c r="F122" s="4">
        <v>17</v>
      </c>
      <c r="G122" s="4">
        <v>4</v>
      </c>
      <c r="H122" s="4">
        <v>3.52</v>
      </c>
      <c r="I122" s="34">
        <v>691.46798111375676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-0.21199999999999999</v>
      </c>
      <c r="O122" s="4">
        <v>-24.705882352941163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13.636363636363647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5</v>
      </c>
      <c r="D123" s="4">
        <v>0</v>
      </c>
      <c r="E123" s="4">
        <v>4</v>
      </c>
      <c r="F123" s="4">
        <v>9</v>
      </c>
      <c r="G123" s="4">
        <v>25</v>
      </c>
      <c r="H123" s="4">
        <v>22.62</v>
      </c>
      <c r="I123" s="34">
        <v>4939.6361996182186</v>
      </c>
      <c r="J123" s="35">
        <v>13.305882352941177</v>
      </c>
      <c r="K123" s="35" t="s">
        <v>1238</v>
      </c>
      <c r="L123" s="35">
        <v>16.547398956975229</v>
      </c>
      <c r="M123" s="35">
        <v>15.490472127938213</v>
      </c>
      <c r="N123" s="4">
        <v>1.7</v>
      </c>
      <c r="O123" s="4">
        <v>45.922746781115869</v>
      </c>
      <c r="P123" s="35">
        <v>6.1007957559681696</v>
      </c>
      <c r="Q123" s="36" t="str">
        <f t="shared" si="53"/>
        <v xml:space="preserve"> 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/>
      </c>
      <c r="V123" s="37" t="str">
        <f t="shared" si="58"/>
        <v/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 t="str">
        <f t="shared" si="67"/>
        <v xml:space="preserve"> </v>
      </c>
      <c r="AF123" s="1" t="str">
        <f t="shared" si="68"/>
        <v xml:space="preserve"> </v>
      </c>
      <c r="AG123" s="38">
        <f t="shared" si="69"/>
        <v>6.1007957572281697</v>
      </c>
      <c r="AH123" s="38" t="str">
        <f t="shared" si="70"/>
        <v xml:space="preserve"> </v>
      </c>
      <c r="AI123" s="1">
        <f t="shared" si="71"/>
        <v>19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>
        <v>12.999437186807871</v>
      </c>
      <c r="AR123" s="21">
        <v>-52.576302180670268</v>
      </c>
      <c r="AS123">
        <v>10.521662245800179</v>
      </c>
      <c r="AT123">
        <v>-12.999437186807871</v>
      </c>
      <c r="AU123">
        <v>52.576302180670268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3</v>
      </c>
      <c r="D124" s="4">
        <v>6</v>
      </c>
      <c r="E124" s="4">
        <v>13</v>
      </c>
      <c r="F124" s="4">
        <v>22</v>
      </c>
      <c r="G124" s="4">
        <v>12</v>
      </c>
      <c r="H124" s="4">
        <v>9.16</v>
      </c>
      <c r="I124" s="34">
        <v>7038.3879097869776</v>
      </c>
      <c r="J124" s="35">
        <v>8.3272727272727263</v>
      </c>
      <c r="K124" s="35">
        <v>11.565656565656566</v>
      </c>
      <c r="L124" s="35">
        <v>3.8748731086114212</v>
      </c>
      <c r="M124" s="35">
        <v>3.7276349805359286</v>
      </c>
      <c r="N124" s="4">
        <v>1.1000000000000001</v>
      </c>
      <c r="O124" s="4">
        <v>-21.985815602836869</v>
      </c>
      <c r="P124" s="35">
        <v>5.6659388646288207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0.31004366939227068</v>
      </c>
      <c r="T124" s="37" t="str">
        <f t="shared" si="56"/>
        <v/>
      </c>
      <c r="U124" s="37" t="str">
        <f t="shared" si="57"/>
        <v/>
      </c>
      <c r="V124" s="37">
        <f t="shared" si="58"/>
        <v>-0.45552095324852193</v>
      </c>
      <c r="W124" s="37" t="str">
        <f t="shared" si="59"/>
        <v/>
      </c>
      <c r="X124" s="37">
        <f t="shared" si="60"/>
        <v>-0.64271495969338743</v>
      </c>
      <c r="Y124" s="1" t="str">
        <f t="shared" si="61"/>
        <v xml:space="preserve"> </v>
      </c>
      <c r="Z124" s="1">
        <f t="shared" si="62"/>
        <v>15</v>
      </c>
      <c r="AA124" s="1" t="str">
        <f t="shared" si="63"/>
        <v xml:space="preserve"> </v>
      </c>
      <c r="AB124" s="1">
        <f t="shared" si="64"/>
        <v>10</v>
      </c>
      <c r="AC124" s="1">
        <f t="shared" si="65"/>
        <v>54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5.6659388658988208</v>
      </c>
      <c r="AH124" s="38" t="str">
        <f t="shared" si="70"/>
        <v xml:space="preserve"> </v>
      </c>
      <c r="AI124" s="1">
        <f t="shared" si="71"/>
        <v>26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45.552095324852196</v>
      </c>
      <c r="AR124" s="21">
        <v>64.271495969338744</v>
      </c>
      <c r="AS124">
        <v>31.004366812227069</v>
      </c>
      <c r="AT124">
        <v>-45.552095324852196</v>
      </c>
      <c r="AU124">
        <v>-64.271495969338744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1</v>
      </c>
      <c r="F125" s="4">
        <v>9</v>
      </c>
      <c r="G125" s="4">
        <v>64</v>
      </c>
      <c r="H125" s="4">
        <v>61.52</v>
      </c>
      <c r="I125" s="34">
        <v>5000.5540469955195</v>
      </c>
      <c r="J125" s="35">
        <v>10.13175230566535</v>
      </c>
      <c r="K125" s="35">
        <v>9.5187993192016087</v>
      </c>
      <c r="L125" s="35" t="s">
        <v>1238</v>
      </c>
      <c r="M125" s="35" t="s">
        <v>1238</v>
      </c>
      <c r="N125" s="4">
        <v>6.0720000000000001</v>
      </c>
      <c r="O125" s="4">
        <v>9.4054054054054106</v>
      </c>
      <c r="P125" s="35">
        <v>3.1892067620286082</v>
      </c>
      <c r="Q125" s="36">
        <f t="shared" si="53"/>
        <v>88.888888890168886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-0.33753498678582572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24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24</v>
      </c>
      <c r="AF125" s="1" t="str">
        <f t="shared" si="68"/>
        <v xml:space="preserve"> </v>
      </c>
      <c r="AG125" s="38">
        <f t="shared" si="69"/>
        <v>3.1892067633086083</v>
      </c>
      <c r="AH125" s="38" t="str">
        <f t="shared" si="70"/>
        <v xml:space="preserve"> </v>
      </c>
      <c r="AI125" s="1">
        <f t="shared" si="71"/>
        <v>76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33.753498678582574</v>
      </c>
      <c r="AR125" s="21" t="e">
        <v>#VALUE!</v>
      </c>
      <c r="AS125">
        <v>4.0312093628088297</v>
      </c>
      <c r="AT125">
        <v>-33.753498678582574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7</v>
      </c>
      <c r="F126" s="4">
        <v>15</v>
      </c>
      <c r="G126" s="4">
        <v>137</v>
      </c>
      <c r="H126" s="4">
        <v>134.96</v>
      </c>
      <c r="I126" s="34">
        <v>14754.834694711713</v>
      </c>
      <c r="J126" s="35">
        <v>22.081151832460733</v>
      </c>
      <c r="K126" s="35">
        <v>16.635030198446938</v>
      </c>
      <c r="L126" s="35" t="s">
        <v>1238</v>
      </c>
      <c r="M126" s="35" t="s">
        <v>1238</v>
      </c>
      <c r="N126" s="4">
        <v>6.1120000000000001</v>
      </c>
      <c r="O126" s="4">
        <v>6.4808362369337953</v>
      </c>
      <c r="P126" s="35">
        <v>2.4577652637818614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2.4577652650718615</v>
      </c>
      <c r="AH126" s="38" t="str">
        <f t="shared" si="70"/>
        <v xml:space="preserve"> </v>
      </c>
      <c r="AI126" s="1">
        <f t="shared" si="71"/>
        <v>88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-44.377695971661147</v>
      </c>
      <c r="AR126" s="21" t="e">
        <v>#VALUE!</v>
      </c>
      <c r="AS126">
        <v>1.5115589804386431</v>
      </c>
      <c r="AT126">
        <v>44.377695971661147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14.55</v>
      </c>
      <c r="I127" s="34">
        <v>748.05501741384717</v>
      </c>
      <c r="J127" s="35" t="s">
        <v>1238</v>
      </c>
      <c r="K127" s="35">
        <v>21.02601156069364</v>
      </c>
      <c r="L127" s="35">
        <v>14.851413888009352</v>
      </c>
      <c r="M127" s="35">
        <v>5.9828830464154477</v>
      </c>
      <c r="N127" s="4">
        <v>-0.63300000000000001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0.23711340336185571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67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-36.938368324765712</v>
      </c>
      <c r="AS127">
        <v>23.711340206185572</v>
      </c>
      <c r="AT127" t="e">
        <v>#VALUE!</v>
      </c>
      <c r="AU127">
        <v>36.938368324765712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41</v>
      </c>
      <c r="H128" s="4">
        <v>37.340000000000003</v>
      </c>
      <c r="I128" s="34">
        <v>6801.3418908689973</v>
      </c>
      <c r="J128" s="35">
        <v>11.745832022648631</v>
      </c>
      <c r="K128" s="35">
        <v>10.899007589025103</v>
      </c>
      <c r="L128" s="35">
        <v>9.1072693439501471</v>
      </c>
      <c r="M128" s="35">
        <v>8.6448726585606313</v>
      </c>
      <c r="N128" s="4">
        <v>3.1790000000000003</v>
      </c>
      <c r="O128" s="4">
        <v>-3.1446540880499682E-2</v>
      </c>
      <c r="P128" s="35">
        <v>6.1006963042313869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6.100696305541387</v>
      </c>
      <c r="AH128" s="38" t="str">
        <f t="shared" si="70"/>
        <v xml:space="preserve"> </v>
      </c>
      <c r="AI128" s="1">
        <f t="shared" si="71"/>
        <v>20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23.199832256613707</v>
      </c>
      <c r="AR128" s="21">
        <v>16.025867081813882</v>
      </c>
      <c r="AS128">
        <v>9.8018211033743974</v>
      </c>
      <c r="AT128">
        <v>-23.199832256613707</v>
      </c>
      <c r="AU128">
        <v>-16.025867081813882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5</v>
      </c>
      <c r="D129" s="4">
        <v>1</v>
      </c>
      <c r="E129" s="4">
        <v>7</v>
      </c>
      <c r="F129" s="4">
        <v>13</v>
      </c>
      <c r="G129" s="4">
        <v>16</v>
      </c>
      <c r="H129" s="4">
        <v>15.64</v>
      </c>
      <c r="I129" s="34">
        <v>1486.8964070950483</v>
      </c>
      <c r="J129" s="35" t="s">
        <v>1238</v>
      </c>
      <c r="K129" s="35" t="s">
        <v>1238</v>
      </c>
      <c r="L129" s="35">
        <v>33.803568030447195</v>
      </c>
      <c r="M129" s="35">
        <v>28.996164048153442</v>
      </c>
      <c r="N129" s="4" t="s">
        <v>132</v>
      </c>
      <c r="O129" s="4" t="s">
        <v>132</v>
      </c>
      <c r="P129" s="35">
        <v>1.8925831202046033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-211.687862485739</v>
      </c>
      <c r="AS129">
        <v>2.3017902813299296</v>
      </c>
      <c r="AT129" t="e">
        <v>#VALUE!</v>
      </c>
      <c r="AU129">
        <v>211.687862485739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5.975100040435791</v>
      </c>
      <c r="H130" s="4">
        <v>4.45</v>
      </c>
      <c r="I130" s="34">
        <v>1592.022026783136</v>
      </c>
      <c r="J130" s="35" t="s">
        <v>1238</v>
      </c>
      <c r="K130" s="35">
        <v>15.676869257416181</v>
      </c>
      <c r="L130" s="35">
        <v>5.1347708993508627</v>
      </c>
      <c r="M130" s="35">
        <v>3.4059733009708739</v>
      </c>
      <c r="N130" s="4">
        <v>2.6000000000000002E-2</v>
      </c>
      <c r="O130" s="4">
        <v>-56.666666666666664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0.34271911154029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-0.52654531482265154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22</v>
      </c>
      <c r="AC130" s="1">
        <f t="shared" si="65"/>
        <v>46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>
        <f t="shared" si="74"/>
        <v>-56.666666665336663</v>
      </c>
      <c r="AM130" s="1" t="str">
        <f t="shared" si="75"/>
        <v xml:space="preserve"> </v>
      </c>
      <c r="AN130" s="1">
        <f t="shared" si="76"/>
        <v>4</v>
      </c>
      <c r="AO130" t="s">
        <v>1187</v>
      </c>
      <c r="AP130" t="s">
        <v>1242</v>
      </c>
      <c r="AQ130" s="22" t="e">
        <v>#VALUE!</v>
      </c>
      <c r="AR130" s="21">
        <v>52.654531482265156</v>
      </c>
      <c r="AS130">
        <v>34.271911021028998</v>
      </c>
      <c r="AT130" t="e">
        <v>#VALUE!</v>
      </c>
      <c r="AU130">
        <v>-52.654531482265156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7</v>
      </c>
      <c r="E131" s="4">
        <v>14</v>
      </c>
      <c r="F131" s="4">
        <v>23</v>
      </c>
      <c r="G131" s="4">
        <v>38</v>
      </c>
      <c r="H131" s="4">
        <v>33.01</v>
      </c>
      <c r="I131" s="34">
        <v>19079.411608271919</v>
      </c>
      <c r="J131" s="35">
        <v>12.691272587466358</v>
      </c>
      <c r="K131" s="35">
        <v>14.606194690265484</v>
      </c>
      <c r="L131" s="35">
        <v>7.4708180409020457</v>
      </c>
      <c r="M131" s="35">
        <v>7.2302204263350198</v>
      </c>
      <c r="N131" s="4">
        <v>2.601</v>
      </c>
      <c r="O131" s="4">
        <v>-8.8966725043782837</v>
      </c>
      <c r="P131" s="35">
        <v>2.7476522265980008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0.15116631457841267</v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-0.3111486621497187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44</v>
      </c>
      <c r="AC131" s="1">
        <f t="shared" si="65"/>
        <v>93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2.7476522279380009</v>
      </c>
      <c r="AH131" s="38" t="str">
        <f t="shared" si="70"/>
        <v xml:space="preserve"> </v>
      </c>
      <c r="AI131" s="1">
        <f t="shared" si="71"/>
        <v>81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17.018065496336988</v>
      </c>
      <c r="AR131" s="21">
        <v>31.114866214971869</v>
      </c>
      <c r="AS131">
        <v>15.116631323841268</v>
      </c>
      <c r="AT131">
        <v>-17.018065496336988</v>
      </c>
      <c r="AU131">
        <v>-31.114866214971869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3</v>
      </c>
      <c r="D132" s="4">
        <v>1</v>
      </c>
      <c r="E132" s="4">
        <v>5</v>
      </c>
      <c r="F132" s="4">
        <v>9</v>
      </c>
      <c r="G132" s="4">
        <v>16</v>
      </c>
      <c r="H132" s="4">
        <v>16.14</v>
      </c>
      <c r="I132" s="34">
        <v>1648.6421023831322</v>
      </c>
      <c r="J132" s="35" t="s">
        <v>1238</v>
      </c>
      <c r="K132" s="35" t="s">
        <v>1238</v>
      </c>
      <c r="L132" s="35">
        <v>15.455321845469705</v>
      </c>
      <c r="M132" s="35">
        <v>14.099454361054766</v>
      </c>
      <c r="N132" s="4">
        <v>0.13600000000000001</v>
      </c>
      <c r="O132" s="4">
        <v>-35.238095238095227</v>
      </c>
      <c r="P132" s="35">
        <v>4.4423791821561336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4.4423791835061337</v>
      </c>
      <c r="AH132" s="38" t="str">
        <f t="shared" si="70"/>
        <v xml:space="preserve"> </v>
      </c>
      <c r="AI132" s="1">
        <f t="shared" si="71"/>
        <v>51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-42.506738510700082</v>
      </c>
      <c r="AS132">
        <v>-0.86741016109046498</v>
      </c>
      <c r="AT132" t="e">
        <v>#VALUE!</v>
      </c>
      <c r="AU132">
        <v>42.506738510700082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4</v>
      </c>
      <c r="D133" s="4">
        <v>0</v>
      </c>
      <c r="E133" s="4">
        <v>12</v>
      </c>
      <c r="F133" s="4">
        <v>16</v>
      </c>
      <c r="G133" s="4">
        <v>25</v>
      </c>
      <c r="H133" s="4">
        <v>22.16</v>
      </c>
      <c r="I133" s="34">
        <v>7035.7684349769697</v>
      </c>
      <c r="J133" s="35">
        <v>16.222547584187406</v>
      </c>
      <c r="K133" s="35">
        <v>18.329197684036394</v>
      </c>
      <c r="L133" s="35">
        <v>13.824318591341363</v>
      </c>
      <c r="M133" s="35">
        <v>13.032833238771126</v>
      </c>
      <c r="N133" s="4">
        <v>1.3660000000000001</v>
      </c>
      <c r="O133" s="4">
        <v>-10.718954248366009</v>
      </c>
      <c r="P133" s="35">
        <v>7.8745487364620939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7.874548737822094</v>
      </c>
      <c r="AH133" s="38" t="str">
        <f t="shared" si="70"/>
        <v xml:space="preserve"> </v>
      </c>
      <c r="AI133" s="1">
        <f t="shared" si="71"/>
        <v>11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-6.0711896175844826</v>
      </c>
      <c r="AR133" s="21">
        <v>-27.467973445170337</v>
      </c>
      <c r="AS133">
        <v>12.815884476534301</v>
      </c>
      <c r="AT133">
        <v>6.0711896175844826</v>
      </c>
      <c r="AU133">
        <v>27.467973445170337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6</v>
      </c>
      <c r="D134" s="4">
        <v>0</v>
      </c>
      <c r="E134" s="4">
        <v>2</v>
      </c>
      <c r="F134" s="4">
        <v>8</v>
      </c>
      <c r="G134" s="4">
        <v>22.75</v>
      </c>
      <c r="H134" s="4">
        <v>16.809999999999999</v>
      </c>
      <c r="I134" s="34">
        <v>756.61301972813499</v>
      </c>
      <c r="J134" s="35">
        <v>13.261815927719997</v>
      </c>
      <c r="K134" s="35">
        <v>11.43300679177996</v>
      </c>
      <c r="L134" s="35">
        <v>7.8632487160674982</v>
      </c>
      <c r="M134" s="35">
        <v>7.3406684931506847</v>
      </c>
      <c r="N134" s="4">
        <v>0.96899999999999997</v>
      </c>
      <c r="O134" s="4">
        <v>-3.2934131736526977</v>
      </c>
      <c r="P134" s="35">
        <v>4.5522813283567416</v>
      </c>
      <c r="Q134" s="36">
        <f t="shared" si="53"/>
        <v>75.000000001369997</v>
      </c>
      <c r="R134" s="36" t="str">
        <f t="shared" si="54"/>
        <v xml:space="preserve"> </v>
      </c>
      <c r="S134" s="37">
        <f t="shared" si="55"/>
        <v>0.35336109595655574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 t="str">
        <f t="shared" si="60"/>
        <v/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 t="str">
        <f t="shared" si="64"/>
        <v xml:space="preserve"> </v>
      </c>
      <c r="AC134" s="1">
        <f t="shared" si="65"/>
        <v>42</v>
      </c>
      <c r="AD134" s="1" t="str">
        <f t="shared" si="66"/>
        <v xml:space="preserve"> </v>
      </c>
      <c r="AE134" s="1">
        <f t="shared" si="67"/>
        <v>53</v>
      </c>
      <c r="AF134" s="1" t="str">
        <f t="shared" si="68"/>
        <v xml:space="preserve"> </v>
      </c>
      <c r="AG134" s="38">
        <f t="shared" si="69"/>
        <v>4.5522813297267417</v>
      </c>
      <c r="AH134" s="38" t="str">
        <f t="shared" si="70"/>
        <v xml:space="preserve"> </v>
      </c>
      <c r="AI134" s="1">
        <f t="shared" si="71"/>
        <v>49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13.287565677178947</v>
      </c>
      <c r="AR134" s="21">
        <v>27.49643521958156</v>
      </c>
      <c r="AS134">
        <v>35.336109458655571</v>
      </c>
      <c r="AT134">
        <v>-13.287565677178947</v>
      </c>
      <c r="AU134">
        <v>-27.49643521958156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3.36</v>
      </c>
      <c r="I135" s="34">
        <v>3060.9718170316146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-0.02</v>
      </c>
      <c r="O135" s="4">
        <v>33.333333333333329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0.93452381090380954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8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93.452380952380949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7</v>
      </c>
      <c r="D136" s="4">
        <v>0</v>
      </c>
      <c r="E136" s="4">
        <v>9</v>
      </c>
      <c r="F136" s="4">
        <v>16</v>
      </c>
      <c r="G136" s="4">
        <v>7.625</v>
      </c>
      <c r="H136" s="4">
        <v>5.91</v>
      </c>
      <c r="I136" s="34">
        <v>5662.849222756683</v>
      </c>
      <c r="J136" s="35">
        <v>16.02128816364533</v>
      </c>
      <c r="K136" s="35">
        <v>13.172021172443099</v>
      </c>
      <c r="L136" s="35">
        <v>5.355280003775686</v>
      </c>
      <c r="M136" s="35">
        <v>4.8778799044694647</v>
      </c>
      <c r="N136" s="4">
        <v>0.28200000000000003</v>
      </c>
      <c r="O136" s="4">
        <v>182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0.29018612660150589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-0.50621313824445358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25</v>
      </c>
      <c r="AC136" s="1">
        <f t="shared" si="65"/>
        <v>58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-4.7552541242312563</v>
      </c>
      <c r="AR136" s="21">
        <v>50.621313824445359</v>
      </c>
      <c r="AS136">
        <v>29.018612521150587</v>
      </c>
      <c r="AT136">
        <v>4.7552541242312563</v>
      </c>
      <c r="AU136">
        <v>-50.621313824445359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7</v>
      </c>
      <c r="H137" s="4">
        <v>3.08</v>
      </c>
      <c r="I137" s="34">
        <v>433.89387356867041</v>
      </c>
      <c r="J137" s="35">
        <v>32.765957446808514</v>
      </c>
      <c r="K137" s="35">
        <v>38.9873417721519</v>
      </c>
      <c r="L137" s="35">
        <v>3.937962272054877</v>
      </c>
      <c r="M137" s="35">
        <v>3.5576208178438664</v>
      </c>
      <c r="N137" s="4">
        <v>9.4E-2</v>
      </c>
      <c r="O137" s="4">
        <v>113.63636363636364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1.2727272741272724</v>
      </c>
      <c r="T137" s="37" t="str">
        <f t="shared" si="56"/>
        <v/>
      </c>
      <c r="U137" s="37" t="str">
        <f t="shared" si="57"/>
        <v/>
      </c>
      <c r="V137" s="37" t="str">
        <f t="shared" si="58"/>
        <v/>
      </c>
      <c r="W137" s="37" t="str">
        <f t="shared" si="59"/>
        <v/>
      </c>
      <c r="X137" s="37">
        <f t="shared" si="60"/>
        <v>-0.63689778486675597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11</v>
      </c>
      <c r="AC137" s="1">
        <f t="shared" si="65"/>
        <v>4</v>
      </c>
      <c r="AD137" s="1" t="str">
        <f t="shared" si="66"/>
        <v xml:space="preserve"> </v>
      </c>
      <c r="AE137" s="1">
        <f t="shared" si="67"/>
        <v>18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>
        <v>-114.24033847370714</v>
      </c>
      <c r="AR137" s="21">
        <v>63.6897784866756</v>
      </c>
      <c r="AS137">
        <v>127.27272727272725</v>
      </c>
      <c r="AT137">
        <v>114.24033847370714</v>
      </c>
      <c r="AU137">
        <v>-63.6897784866756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2</v>
      </c>
      <c r="F138" s="4">
        <v>16</v>
      </c>
      <c r="G138" s="4">
        <v>40.5</v>
      </c>
      <c r="H138" s="4">
        <v>30.2</v>
      </c>
      <c r="I138" s="34">
        <v>4943.5278181686735</v>
      </c>
      <c r="J138" s="35">
        <v>14.526214526214524</v>
      </c>
      <c r="K138" s="35">
        <v>16.123865456486918</v>
      </c>
      <c r="L138" s="35">
        <v>10.433412482012089</v>
      </c>
      <c r="M138" s="35">
        <v>9.8576771088218749</v>
      </c>
      <c r="N138" s="4">
        <v>2.0790000000000002</v>
      </c>
      <c r="O138" s="4">
        <v>9.4210526315789487</v>
      </c>
      <c r="P138" s="35">
        <v>6.4602649006622519</v>
      </c>
      <c r="Q138" s="36">
        <f t="shared" si="53"/>
        <v>87.500000001410001</v>
      </c>
      <c r="R138" s="36" t="str">
        <f t="shared" si="54"/>
        <v xml:space="preserve"> </v>
      </c>
      <c r="S138" s="37">
        <f t="shared" si="55"/>
        <v>0.3410596040590067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47</v>
      </c>
      <c r="AD138" s="1" t="str">
        <f t="shared" si="66"/>
        <v xml:space="preserve"> </v>
      </c>
      <c r="AE138" s="1">
        <f t="shared" si="67"/>
        <v>30</v>
      </c>
      <c r="AF138" s="1" t="str">
        <f t="shared" si="68"/>
        <v xml:space="preserve"> </v>
      </c>
      <c r="AG138" s="38">
        <f t="shared" si="69"/>
        <v>6.460264902072252</v>
      </c>
      <c r="AH138" s="38" t="str">
        <f t="shared" si="70"/>
        <v xml:space="preserve"> </v>
      </c>
      <c r="AI138" s="1">
        <f t="shared" si="71"/>
        <v>16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5.020290590012733</v>
      </c>
      <c r="AR138" s="21">
        <v>3.7980833259584235</v>
      </c>
      <c r="AS138">
        <v>34.105960264900673</v>
      </c>
      <c r="AT138">
        <v>-5.020290590012733</v>
      </c>
      <c r="AU138">
        <v>-3.7980833259584235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5</v>
      </c>
      <c r="D139" s="4">
        <v>0</v>
      </c>
      <c r="E139" s="4">
        <v>8</v>
      </c>
      <c r="F139" s="4">
        <v>13</v>
      </c>
      <c r="G139" s="4">
        <v>68</v>
      </c>
      <c r="H139" s="4">
        <v>57.3</v>
      </c>
      <c r="I139" s="34">
        <v>9206.4134576487886</v>
      </c>
      <c r="J139" s="35">
        <v>17.057628901399987</v>
      </c>
      <c r="K139" s="35">
        <v>15.141372630070917</v>
      </c>
      <c r="L139" s="35">
        <v>9.3674958118398166</v>
      </c>
      <c r="M139" s="35">
        <v>8.4868343771625288</v>
      </c>
      <c r="N139" s="4">
        <v>2.5680000000000001</v>
      </c>
      <c r="O139" s="4">
        <v>88.823529411764696</v>
      </c>
      <c r="P139" s="35">
        <v>0.3470003450936256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0.18673647611458988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81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88.823529413184701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-11.53137201399781</v>
      </c>
      <c r="AR139" s="21">
        <v>13.626433049711439</v>
      </c>
      <c r="AS139">
        <v>18.673647469458988</v>
      </c>
      <c r="AT139">
        <v>11.53137201399781</v>
      </c>
      <c r="AU139">
        <v>-13.626433049711439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5</v>
      </c>
      <c r="D140" s="4">
        <v>0</v>
      </c>
      <c r="E140" s="4">
        <v>6</v>
      </c>
      <c r="F140" s="4">
        <v>11</v>
      </c>
      <c r="G140" s="4">
        <v>20.5</v>
      </c>
      <c r="H140" s="4">
        <v>19.850000000000001</v>
      </c>
      <c r="I140" s="34">
        <v>1364.6123098018295</v>
      </c>
      <c r="J140" s="35">
        <v>9.3192488262910818</v>
      </c>
      <c r="K140" s="35">
        <v>11.957831325301205</v>
      </c>
      <c r="L140" s="35">
        <v>23.805525547445257</v>
      </c>
      <c r="M140" s="35">
        <v>22.135957321170409</v>
      </c>
      <c r="N140" s="4">
        <v>2.13</v>
      </c>
      <c r="O140" s="4">
        <v>8.6734693877550999</v>
      </c>
      <c r="P140" s="35">
        <v>3.3350125944584383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-0.39066055795669441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19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3.3350125958884385</v>
      </c>
      <c r="AH140" s="38" t="str">
        <f t="shared" si="70"/>
        <v xml:space="preserve"> </v>
      </c>
      <c r="AI140" s="1">
        <f t="shared" si="71"/>
        <v>73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39.066055795669442</v>
      </c>
      <c r="AR140" s="21">
        <v>-119.50030146372997</v>
      </c>
      <c r="AS140">
        <v>3.2745591939546514</v>
      </c>
      <c r="AT140">
        <v>-39.066055795669442</v>
      </c>
      <c r="AU140">
        <v>119.50030146372997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95</v>
      </c>
      <c r="H141" s="4">
        <v>82.74</v>
      </c>
      <c r="I141" s="34">
        <v>1656.4157923270595</v>
      </c>
      <c r="J141" s="35" t="s">
        <v>1238</v>
      </c>
      <c r="K141" s="35" t="s">
        <v>1238</v>
      </c>
      <c r="L141" s="35">
        <v>29.204727388585766</v>
      </c>
      <c r="M141" s="35">
        <v>26.829412410361481</v>
      </c>
      <c r="N141" s="4">
        <v>1.1970000000000001</v>
      </c>
      <c r="O141" s="4">
        <v>23.657024793388441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5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-169.2839716218144</v>
      </c>
      <c r="AS141">
        <v>14.817500604302648</v>
      </c>
      <c r="AT141" t="e">
        <v>#VALUE!</v>
      </c>
      <c r="AU141">
        <v>169.2839716218144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9</v>
      </c>
      <c r="D142" s="4">
        <v>1</v>
      </c>
      <c r="E142" s="4">
        <v>3</v>
      </c>
      <c r="F142" s="4">
        <v>13</v>
      </c>
      <c r="G142" s="4">
        <v>77</v>
      </c>
      <c r="H142" s="4">
        <v>71.42</v>
      </c>
      <c r="I142" s="34">
        <v>19873.354486631179</v>
      </c>
      <c r="J142" s="35">
        <v>16.976467791775612</v>
      </c>
      <c r="K142" s="35">
        <v>15.208688245315162</v>
      </c>
      <c r="L142" s="35">
        <v>9.0208700042490637</v>
      </c>
      <c r="M142" s="35">
        <v>8.4324163329051114</v>
      </c>
      <c r="N142" s="4">
        <v>4.2069999999999999</v>
      </c>
      <c r="O142" s="4">
        <v>-8.5434782608695787</v>
      </c>
      <c r="P142" s="35">
        <v>1.8720246429571548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-11.000699787341395</v>
      </c>
      <c r="AR142" s="21">
        <v>16.822517467576535</v>
      </c>
      <c r="AS142">
        <v>7.8129375525062938</v>
      </c>
      <c r="AT142">
        <v>11.000699787341395</v>
      </c>
      <c r="AU142">
        <v>-16.822517467576535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45.82</v>
      </c>
      <c r="I143" s="34">
        <v>1487.2957626103712</v>
      </c>
      <c r="J143" s="35">
        <v>10.454026922199407</v>
      </c>
      <c r="K143" s="35">
        <v>9.644285413597137</v>
      </c>
      <c r="L143" s="35" t="s">
        <v>1238</v>
      </c>
      <c r="M143" s="35" t="s">
        <v>1238</v>
      </c>
      <c r="N143" s="4">
        <v>4.383</v>
      </c>
      <c r="O143" s="4">
        <v>-20.453720508166967</v>
      </c>
      <c r="P143" s="35">
        <v>5.9057180270624183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-0.3164630486195672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27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5.9057180285224185</v>
      </c>
      <c r="AH143" s="38" t="str">
        <f t="shared" si="70"/>
        <v xml:space="preserve"> </v>
      </c>
      <c r="AI143" s="1">
        <f t="shared" si="71"/>
        <v>22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31.646304861956722</v>
      </c>
      <c r="AR143" s="21" t="e">
        <v>#VALUE!</v>
      </c>
      <c r="AS143">
        <v>-3.9720646006110916</v>
      </c>
      <c r="AT143">
        <v>-31.646304861956722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22.34</v>
      </c>
      <c r="I144" s="34">
        <v>1093.0051343635705</v>
      </c>
      <c r="J144" s="35">
        <v>6.388332856734344</v>
      </c>
      <c r="K144" s="35">
        <v>8.1831501831501825</v>
      </c>
      <c r="L144" s="35">
        <v>5.2952681992337167</v>
      </c>
      <c r="M144" s="35">
        <v>6.9016978776529339</v>
      </c>
      <c r="N144" s="4">
        <v>3.4969999999999999</v>
      </c>
      <c r="O144" s="4">
        <v>73.980099502487533</v>
      </c>
      <c r="P144" s="35">
        <v>9.8478066248880953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0.34288272304564915</v>
      </c>
      <c r="T144" s="37" t="str">
        <f t="shared" si="56"/>
        <v/>
      </c>
      <c r="U144" s="37" t="str">
        <f t="shared" si="57"/>
        <v/>
      </c>
      <c r="V144" s="37">
        <f t="shared" si="58"/>
        <v>-0.58229861107178504</v>
      </c>
      <c r="W144" s="37" t="str">
        <f t="shared" si="59"/>
        <v/>
      </c>
      <c r="X144" s="37">
        <f t="shared" si="60"/>
        <v>-0.51174656331507062</v>
      </c>
      <c r="Y144" s="1" t="str">
        <f t="shared" si="61"/>
        <v xml:space="preserve"> </v>
      </c>
      <c r="Z144" s="1">
        <f t="shared" si="62"/>
        <v>8</v>
      </c>
      <c r="AA144" s="1" t="str">
        <f t="shared" si="63"/>
        <v xml:space="preserve"> </v>
      </c>
      <c r="AB144" s="1">
        <f t="shared" si="64"/>
        <v>23</v>
      </c>
      <c r="AC144" s="1">
        <f t="shared" si="65"/>
        <v>45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9.8478066263580946</v>
      </c>
      <c r="AH144" s="38" t="str">
        <f t="shared" si="70"/>
        <v xml:space="preserve"> </v>
      </c>
      <c r="AI144" s="1">
        <f t="shared" si="71"/>
        <v>5</v>
      </c>
      <c r="AJ144" s="1" t="str">
        <f t="shared" si="72"/>
        <v xml:space="preserve"> </v>
      </c>
      <c r="AK144" s="25">
        <f t="shared" si="73"/>
        <v>73.980099503957533</v>
      </c>
      <c r="AL144" s="25" t="str">
        <f t="shared" si="74"/>
        <v xml:space="preserve"> </v>
      </c>
      <c r="AM144" s="1">
        <f t="shared" si="75"/>
        <v>3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58.229861107178507</v>
      </c>
      <c r="AR144" s="21">
        <v>51.174656331507066</v>
      </c>
      <c r="AS144">
        <v>34.288272157564911</v>
      </c>
      <c r="AT144">
        <v>-58.229861107178507</v>
      </c>
      <c r="AU144">
        <v>-51.174656331507066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2</v>
      </c>
      <c r="D145" s="4">
        <v>0</v>
      </c>
      <c r="E145" s="4">
        <v>3</v>
      </c>
      <c r="F145" s="4">
        <v>5</v>
      </c>
      <c r="G145" s="4">
        <v>47</v>
      </c>
      <c r="H145" s="4">
        <v>42.52</v>
      </c>
      <c r="I145" s="34">
        <v>2120.7112720361588</v>
      </c>
      <c r="J145" s="35">
        <v>5.7358694185889654</v>
      </c>
      <c r="K145" s="35">
        <v>6.0056497175141246</v>
      </c>
      <c r="L145" s="35">
        <v>4.3713887598699488</v>
      </c>
      <c r="M145" s="35">
        <v>4.4509813194608654</v>
      </c>
      <c r="N145" s="4">
        <v>7.4130000000000003</v>
      </c>
      <c r="O145" s="4">
        <v>-15.952380952380951</v>
      </c>
      <c r="P145" s="35">
        <v>1.1288805268109123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-0.62495995800691029</v>
      </c>
      <c r="W145" s="37" t="str">
        <f t="shared" si="59"/>
        <v/>
      </c>
      <c r="X145" s="37">
        <f t="shared" si="60"/>
        <v>-0.59693343098254448</v>
      </c>
      <c r="Y145" s="1" t="str">
        <f t="shared" si="61"/>
        <v xml:space="preserve"> </v>
      </c>
      <c r="Z145" s="1">
        <f t="shared" si="62"/>
        <v>5</v>
      </c>
      <c r="AA145" s="1" t="str">
        <f t="shared" si="63"/>
        <v xml:space="preserve"> </v>
      </c>
      <c r="AB145" s="1">
        <f t="shared" si="64"/>
        <v>16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62.495995800691027</v>
      </c>
      <c r="AR145" s="21">
        <v>59.693343098254445</v>
      </c>
      <c r="AS145">
        <v>10.536218250235185</v>
      </c>
      <c r="AT145">
        <v>-62.495995800691027</v>
      </c>
      <c r="AU145">
        <v>-59.693343098254445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23</v>
      </c>
      <c r="D146" s="4">
        <v>0</v>
      </c>
      <c r="E146" s="4">
        <v>3</v>
      </c>
      <c r="F146" s="4">
        <v>26</v>
      </c>
      <c r="G146" s="4">
        <v>8.0216684341430664</v>
      </c>
      <c r="H146" s="4">
        <v>6.85</v>
      </c>
      <c r="I146" s="34">
        <v>3845.9197821397265</v>
      </c>
      <c r="J146" s="35">
        <v>22.002532629294944</v>
      </c>
      <c r="K146" s="35">
        <v>10.288021150829463</v>
      </c>
      <c r="L146" s="35">
        <v>5.6756638078902233</v>
      </c>
      <c r="M146" s="35">
        <v>3.5456867901847242</v>
      </c>
      <c r="N146" s="4">
        <v>0.23800000000000002</v>
      </c>
      <c r="O146" s="4">
        <v>-11.851851851851851</v>
      </c>
      <c r="P146" s="35">
        <v>1.9669240652209654</v>
      </c>
      <c r="Q146" s="36">
        <f t="shared" si="53"/>
        <v>88.461538463028461</v>
      </c>
      <c r="R146" s="36" t="str">
        <f t="shared" si="54"/>
        <v xml:space="preserve"> </v>
      </c>
      <c r="S146" s="37">
        <f t="shared" si="55"/>
        <v>0.17104648822621404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-0.47667195401515405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29</v>
      </c>
      <c r="AC146" s="1">
        <f t="shared" si="65"/>
        <v>86</v>
      </c>
      <c r="AD146" s="1" t="str">
        <f t="shared" si="66"/>
        <v xml:space="preserve"> </v>
      </c>
      <c r="AE146" s="1">
        <f t="shared" si="67"/>
        <v>28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-43.863644010136291</v>
      </c>
      <c r="AR146" s="21">
        <v>47.667195401515407</v>
      </c>
      <c r="AS146">
        <v>17.104648673621405</v>
      </c>
      <c r="AT146">
        <v>43.863644010136291</v>
      </c>
      <c r="AU146">
        <v>-47.667195401515407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11</v>
      </c>
      <c r="D147" s="4">
        <v>0</v>
      </c>
      <c r="E147" s="4">
        <v>0</v>
      </c>
      <c r="F147" s="4">
        <v>11</v>
      </c>
      <c r="G147" s="4">
        <v>20.5</v>
      </c>
      <c r="H147" s="4">
        <v>12.34</v>
      </c>
      <c r="I147" s="34">
        <v>814.91076125960365</v>
      </c>
      <c r="J147" s="35" t="s">
        <v>1238</v>
      </c>
      <c r="K147" s="35">
        <v>26.799800153296665</v>
      </c>
      <c r="L147" s="35" t="s">
        <v>1238</v>
      </c>
      <c r="M147" s="35" t="s">
        <v>1238</v>
      </c>
      <c r="N147" s="4">
        <v>-5.2999999999999999E-2</v>
      </c>
      <c r="O147" s="4">
        <v>32.051282051282051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0.66126418302350076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20</v>
      </c>
      <c r="AD147" s="1" t="str">
        <f t="shared" si="66"/>
        <v xml:space="preserve"> </v>
      </c>
      <c r="AE147" s="1">
        <f t="shared" si="67"/>
        <v>4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66.12641815235007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9</v>
      </c>
      <c r="D148" s="4">
        <v>1</v>
      </c>
      <c r="E148" s="4">
        <v>9</v>
      </c>
      <c r="F148" s="4">
        <v>19</v>
      </c>
      <c r="G148" s="4">
        <v>7</v>
      </c>
      <c r="H148" s="4">
        <v>4.88</v>
      </c>
      <c r="I148" s="34">
        <v>1116.2702574169475</v>
      </c>
      <c r="J148" s="35" t="s">
        <v>1238</v>
      </c>
      <c r="K148" s="35">
        <v>25.957446808510639</v>
      </c>
      <c r="L148" s="35">
        <v>5.0080472520727382</v>
      </c>
      <c r="M148" s="35">
        <v>6.1203820648506762</v>
      </c>
      <c r="N148" s="4">
        <v>-0.25600000000000001</v>
      </c>
      <c r="O148" s="4">
        <v>66.315789473684205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0.43442623101819666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-0.53822994607546448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20</v>
      </c>
      <c r="AC148" s="1">
        <f t="shared" si="65"/>
        <v>34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66.315789475194208</v>
      </c>
      <c r="AL148" s="25" t="str">
        <f t="shared" si="74"/>
        <v xml:space="preserve"> </v>
      </c>
      <c r="AM148" s="1">
        <f t="shared" si="75"/>
        <v>6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53.822994607546448</v>
      </c>
      <c r="AS148">
        <v>43.442622950819668</v>
      </c>
      <c r="AT148" t="e">
        <v>#VALUE!</v>
      </c>
      <c r="AU148">
        <v>-53.822994607546448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3</v>
      </c>
      <c r="F149" s="4">
        <v>18</v>
      </c>
      <c r="G149" s="4">
        <v>29.5</v>
      </c>
      <c r="H149" s="4">
        <v>24.55</v>
      </c>
      <c r="I149" s="34">
        <v>36562.822818788169</v>
      </c>
      <c r="J149" s="35">
        <v>8.2967218654950994</v>
      </c>
      <c r="K149" s="35">
        <v>7.7911774039987298</v>
      </c>
      <c r="L149" s="35" t="s">
        <v>1238</v>
      </c>
      <c r="M149" s="35" t="s">
        <v>1238</v>
      </c>
      <c r="N149" s="4">
        <v>2.9590000000000001</v>
      </c>
      <c r="O149" s="4">
        <v>7.9927007299270016</v>
      </c>
      <c r="P149" s="35">
        <v>4.3869653767820767</v>
      </c>
      <c r="Q149" s="36">
        <f t="shared" si="53"/>
        <v>83.333333334853322</v>
      </c>
      <c r="R149" s="36" t="str">
        <f t="shared" si="54"/>
        <v xml:space="preserve"> </v>
      </c>
      <c r="S149" s="37">
        <f t="shared" si="55"/>
        <v>0.20162932942224029</v>
      </c>
      <c r="T149" s="37" t="str">
        <f t="shared" si="56"/>
        <v/>
      </c>
      <c r="U149" s="37" t="str">
        <f t="shared" si="57"/>
        <v/>
      </c>
      <c r="V149" s="37">
        <f t="shared" si="58"/>
        <v>-0.45751852251794667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14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74</v>
      </c>
      <c r="AD149" s="1" t="str">
        <f t="shared" si="66"/>
        <v xml:space="preserve"> </v>
      </c>
      <c r="AE149" s="1">
        <f t="shared" si="67"/>
        <v>36</v>
      </c>
      <c r="AF149" s="1" t="str">
        <f t="shared" si="68"/>
        <v xml:space="preserve"> </v>
      </c>
      <c r="AG149" s="38">
        <f t="shared" si="69"/>
        <v>4.3869653783020768</v>
      </c>
      <c r="AH149" s="38" t="str">
        <f t="shared" si="70"/>
        <v xml:space="preserve"> </v>
      </c>
      <c r="AI149" s="1">
        <f t="shared" si="71"/>
        <v>55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45.751852251794666</v>
      </c>
      <c r="AR149" s="21" t="e">
        <v>#VALUE!</v>
      </c>
      <c r="AS149">
        <v>20.16293279022403</v>
      </c>
      <c r="AT149">
        <v>-45.751852251794666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6</v>
      </c>
      <c r="D150" s="4">
        <v>0</v>
      </c>
      <c r="E150" s="4">
        <v>1</v>
      </c>
      <c r="F150" s="4">
        <v>7</v>
      </c>
      <c r="G150" s="4">
        <v>40</v>
      </c>
      <c r="H150" s="4">
        <v>30.2</v>
      </c>
      <c r="I150" s="34">
        <v>2874.5322589751045</v>
      </c>
      <c r="J150" s="35">
        <v>25.811965811965813</v>
      </c>
      <c r="K150" s="35">
        <v>21.001390820584145</v>
      </c>
      <c r="L150" s="35">
        <v>10.753771759211867</v>
      </c>
      <c r="M150" s="35">
        <v>9.447798715203426</v>
      </c>
      <c r="N150" s="4">
        <v>1.17</v>
      </c>
      <c r="O150" s="4">
        <v>-4.098360655737709</v>
      </c>
      <c r="P150" s="35">
        <v>1.9205298013245031</v>
      </c>
      <c r="Q150" s="36">
        <f t="shared" si="53"/>
        <v>85.714285715815706</v>
      </c>
      <c r="R150" s="36" t="str">
        <f t="shared" si="54"/>
        <v xml:space="preserve"> </v>
      </c>
      <c r="S150" s="37">
        <f t="shared" si="55"/>
        <v>0.32450331278827826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51</v>
      </c>
      <c r="AD150" s="1" t="str">
        <f t="shared" si="66"/>
        <v xml:space="preserve"> </v>
      </c>
      <c r="AE150" s="1">
        <f t="shared" si="67"/>
        <v>32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-68.771637490054331</v>
      </c>
      <c r="AR150" s="21">
        <v>0.84419105494319968</v>
      </c>
      <c r="AS150">
        <v>32.450331125827823</v>
      </c>
      <c r="AT150">
        <v>68.771637490054331</v>
      </c>
      <c r="AU150">
        <v>-0.84419105494319968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7</v>
      </c>
      <c r="D151" s="4">
        <v>1</v>
      </c>
      <c r="E151" s="4">
        <v>9</v>
      </c>
      <c r="F151" s="4">
        <v>17</v>
      </c>
      <c r="G151" s="4">
        <v>77.41400146484375</v>
      </c>
      <c r="H151" s="4">
        <v>70.150000000000006</v>
      </c>
      <c r="I151" s="34">
        <v>16600.749684951024</v>
      </c>
      <c r="J151" s="35">
        <v>8.8816494082228523</v>
      </c>
      <c r="K151" s="35">
        <v>8.0100670839207755</v>
      </c>
      <c r="L151" s="35">
        <v>5.4767807771170443</v>
      </c>
      <c r="M151" s="35">
        <v>5.4142085200833545</v>
      </c>
      <c r="N151" s="4">
        <v>6.0380000000000003</v>
      </c>
      <c r="O151" s="4">
        <v>-10.014903129657224</v>
      </c>
      <c r="P151" s="35">
        <v>2.8306425907572761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-0.41927301269574135</v>
      </c>
      <c r="W151" s="37" t="str">
        <f t="shared" si="59"/>
        <v/>
      </c>
      <c r="X151" s="37">
        <f t="shared" si="60"/>
        <v>-0.4950100852711633</v>
      </c>
      <c r="Y151" s="1" t="str">
        <f t="shared" si="61"/>
        <v xml:space="preserve"> </v>
      </c>
      <c r="Z151" s="1">
        <f t="shared" si="62"/>
        <v>17</v>
      </c>
      <c r="AA151" s="1" t="str">
        <f t="shared" si="63"/>
        <v xml:space="preserve"> </v>
      </c>
      <c r="AB151" s="1">
        <f t="shared" si="64"/>
        <v>26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2.8306425922972762</v>
      </c>
      <c r="AH151" s="38" t="str">
        <f t="shared" si="70"/>
        <v xml:space="preserve"> </v>
      </c>
      <c r="AI151" s="1">
        <f t="shared" si="71"/>
        <v>80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41.927301269574137</v>
      </c>
      <c r="AR151" s="21">
        <v>49.501008527116333</v>
      </c>
      <c r="AS151">
        <v>10.354955758864914</v>
      </c>
      <c r="AT151">
        <v>-41.927301269574137</v>
      </c>
      <c r="AU151">
        <v>-49.501008527116333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3</v>
      </c>
      <c r="D152" s="4">
        <v>0</v>
      </c>
      <c r="E152" s="4">
        <v>2</v>
      </c>
      <c r="F152" s="4">
        <v>5</v>
      </c>
      <c r="G152" s="4">
        <v>54</v>
      </c>
      <c r="H152" s="4">
        <v>52.66</v>
      </c>
      <c r="I152" s="34">
        <v>3463.4096733172173</v>
      </c>
      <c r="J152" s="35">
        <v>9.7428307123034212</v>
      </c>
      <c r="K152" s="35">
        <v>9.7302291204730231</v>
      </c>
      <c r="L152" s="35" t="s">
        <v>1238</v>
      </c>
      <c r="M152" s="35" t="s">
        <v>1238</v>
      </c>
      <c r="N152" s="4">
        <v>5.4050000000000002</v>
      </c>
      <c r="O152" s="4">
        <v>2.5616698292220073</v>
      </c>
      <c r="P152" s="35">
        <v>4.0922901633118123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-0.36296464008890938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22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4.0922901648618124</v>
      </c>
      <c r="AH152" s="38" t="str">
        <f t="shared" si="70"/>
        <v xml:space="preserve"> </v>
      </c>
      <c r="AI152" s="1">
        <f t="shared" si="71"/>
        <v>61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36.296464008890936</v>
      </c>
      <c r="AR152" s="21" t="e">
        <v>#VALUE!</v>
      </c>
      <c r="AS152">
        <v>2.5446259020129203</v>
      </c>
      <c r="AT152">
        <v>-36.296464008890936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5</v>
      </c>
      <c r="D153" s="4">
        <v>0</v>
      </c>
      <c r="E153" s="4">
        <v>2</v>
      </c>
      <c r="F153" s="4">
        <v>7</v>
      </c>
      <c r="G153" s="4">
        <v>17</v>
      </c>
      <c r="H153" s="4">
        <v>10.69</v>
      </c>
      <c r="I153" s="34">
        <v>676.58200635710307</v>
      </c>
      <c r="J153" s="35">
        <v>4.4320066334991708</v>
      </c>
      <c r="K153" s="35">
        <v>3.9710252600297173</v>
      </c>
      <c r="L153" s="35">
        <v>3.5389822637046482</v>
      </c>
      <c r="M153" s="35">
        <v>3.3893592159819073</v>
      </c>
      <c r="N153" s="4">
        <v>2.4119999999999999</v>
      </c>
      <c r="O153" s="4">
        <v>8.6486486486486349</v>
      </c>
      <c r="P153" s="35" t="s">
        <v>137</v>
      </c>
      <c r="Q153" s="36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>71.428571430131427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0.5902712831315623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-0.71021307623316132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-0.67368598008485114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3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7</v>
      </c>
      <c r="AC153" s="1">
        <f t="shared" ref="AC153:AC216" si="89">IF(ISERROR((RANK(S153,S$7:S$184,0)))=TRUE," ",((RANK(S153,S$7:S$184,0))))</f>
        <v>22</v>
      </c>
      <c r="AD153" s="1" t="str">
        <f t="shared" ref="AD153:AD216" si="90">IF(ISERROR((RANK(T153,T$7:T$184,1)))=TRUE," ",((RANK(T153,T$7:T$184,1))))</f>
        <v xml:space="preserve"> </v>
      </c>
      <c r="AE153" s="1">
        <f t="shared" ref="AE153:AE216" si="91">IF(ISERROR((RANK(Q153,Q$7:Q$184,0)))=TRUE," ",((RANK(Q153,Q$7:Q$184,0))))</f>
        <v>63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71.021307623316133</v>
      </c>
      <c r="AR153" s="21">
        <v>67.368598008485108</v>
      </c>
      <c r="AS153">
        <v>59.027128157156227</v>
      </c>
      <c r="AT153">
        <v>-71.021307623316133</v>
      </c>
      <c r="AU153">
        <v>-67.368598008485108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55</v>
      </c>
      <c r="H154" s="4">
        <v>56.13</v>
      </c>
      <c r="I154" s="34">
        <v>10919.104318039144</v>
      </c>
      <c r="J154" s="35">
        <v>19.550679205851619</v>
      </c>
      <c r="K154" s="35">
        <v>17.701040681173129</v>
      </c>
      <c r="L154" s="35">
        <v>12.418915930768355</v>
      </c>
      <c r="M154" s="35">
        <v>11.697321178120617</v>
      </c>
      <c r="N154" s="4">
        <v>2.871</v>
      </c>
      <c r="O154" s="4">
        <v>13.928571428571427</v>
      </c>
      <c r="P154" s="35">
        <v>1.5196864421877783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-27.832190994330098</v>
      </c>
      <c r="AR154" s="21">
        <v>-14.50937242378647</v>
      </c>
      <c r="AS154">
        <v>-2.0131836807411374</v>
      </c>
      <c r="AT154">
        <v>27.832190994330098</v>
      </c>
      <c r="AU154">
        <v>14.50937242378647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2</v>
      </c>
      <c r="D155" s="4">
        <v>0</v>
      </c>
      <c r="E155" s="4">
        <v>2</v>
      </c>
      <c r="F155" s="4">
        <v>4</v>
      </c>
      <c r="G155" s="4">
        <v>35</v>
      </c>
      <c r="H155" s="4">
        <v>31.85</v>
      </c>
      <c r="I155" s="34">
        <v>1572.8406960856614</v>
      </c>
      <c r="J155" s="35" t="s">
        <v>1238</v>
      </c>
      <c r="K155" s="35">
        <v>34.064171122994651</v>
      </c>
      <c r="L155" s="35">
        <v>14.236524324324325</v>
      </c>
      <c r="M155" s="35">
        <v>12.482260663507109</v>
      </c>
      <c r="N155" s="4">
        <v>0.58499999999999996</v>
      </c>
      <c r="O155" s="4">
        <v>-35.501653803748631</v>
      </c>
      <c r="P155" s="35">
        <v>2.4897959183673466</v>
      </c>
      <c r="Q155" s="36" t="str">
        <f t="shared" si="77"/>
        <v xml:space="preserve"> 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 t="str">
        <f t="shared" si="91"/>
        <v xml:space="preserve"> </v>
      </c>
      <c r="AF155" s="1" t="str">
        <f t="shared" si="92"/>
        <v xml:space="preserve"> </v>
      </c>
      <c r="AG155" s="38">
        <f t="shared" si="93"/>
        <v>2.4897959199473467</v>
      </c>
      <c r="AH155" s="38" t="str">
        <f t="shared" si="94"/>
        <v xml:space="preserve"> </v>
      </c>
      <c r="AI155" s="1">
        <f t="shared" si="95"/>
        <v>86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1035</v>
      </c>
      <c r="AP155" t="s">
        <v>1244</v>
      </c>
      <c r="AQ155" s="22" t="e">
        <v>#VALUE!</v>
      </c>
      <c r="AR155" s="21">
        <v>-31.268741568289869</v>
      </c>
      <c r="AS155">
        <v>9.8901098901098763</v>
      </c>
      <c r="AT155" t="e">
        <v>#VALUE!</v>
      </c>
      <c r="AU155">
        <v>31.268741568289869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4</v>
      </c>
      <c r="D156" s="4">
        <v>0</v>
      </c>
      <c r="E156" s="4">
        <v>7</v>
      </c>
      <c r="F156" s="4">
        <v>11</v>
      </c>
      <c r="G156" s="4">
        <v>11</v>
      </c>
      <c r="H156" s="4">
        <v>7.51</v>
      </c>
      <c r="I156" s="34">
        <v>601.81603561150473</v>
      </c>
      <c r="J156" s="35">
        <v>12.191558441558442</v>
      </c>
      <c r="K156" s="35">
        <v>11.95859872611465</v>
      </c>
      <c r="L156" s="35">
        <v>6.5386435643564358</v>
      </c>
      <c r="M156" s="35">
        <v>6.1903882566881014</v>
      </c>
      <c r="N156" s="4">
        <v>0.61599999999999999</v>
      </c>
      <c r="O156" s="4">
        <v>4.4067796610169534</v>
      </c>
      <c r="P156" s="35">
        <v>7.989347536617843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0.46471371663660455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-0.3971003787840589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35</v>
      </c>
      <c r="AC156" s="1">
        <f t="shared" si="89"/>
        <v>29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7.9893475382078432</v>
      </c>
      <c r="AH156" s="38" t="str">
        <f t="shared" si="94"/>
        <v xml:space="preserve"> </v>
      </c>
      <c r="AI156" s="1">
        <f t="shared" si="95"/>
        <v>9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20.285448356526814</v>
      </c>
      <c r="AR156" s="21">
        <v>39.710037878405892</v>
      </c>
      <c r="AS156">
        <v>46.471371504660453</v>
      </c>
      <c r="AT156">
        <v>-20.285448356526814</v>
      </c>
      <c r="AU156">
        <v>-39.710037878405892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5</v>
      </c>
      <c r="F157" s="4">
        <v>7</v>
      </c>
      <c r="G157" s="4">
        <v>65</v>
      </c>
      <c r="H157" s="4">
        <v>52.75</v>
      </c>
      <c r="I157" s="34">
        <v>1014.9880013762714</v>
      </c>
      <c r="J157" s="35">
        <v>16.402363184079601</v>
      </c>
      <c r="K157" s="35">
        <v>15.228060046189377</v>
      </c>
      <c r="L157" s="35">
        <v>12.286384105960266</v>
      </c>
      <c r="M157" s="35">
        <v>10.750612791256932</v>
      </c>
      <c r="N157" s="4">
        <v>3.2160000000000002</v>
      </c>
      <c r="O157" s="4">
        <v>-20.788177339901484</v>
      </c>
      <c r="P157" s="35">
        <v>1.3649289099526067</v>
      </c>
      <c r="Q157" s="36" t="str">
        <f t="shared" si="77"/>
        <v xml:space="preserve"> </v>
      </c>
      <c r="R157" s="36" t="str">
        <f t="shared" si="78"/>
        <v xml:space="preserve"> </v>
      </c>
      <c r="S157" s="37">
        <f t="shared" si="79"/>
        <v>0.23222748975165883</v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>
        <f t="shared" si="89"/>
        <v>69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-7.2469146073484758</v>
      </c>
      <c r="AR157" s="21">
        <v>-13.287354643043315</v>
      </c>
      <c r="AS157">
        <v>23.222748815165883</v>
      </c>
      <c r="AT157">
        <v>7.2469146073484758</v>
      </c>
      <c r="AU157">
        <v>13.287354643043315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6</v>
      </c>
      <c r="D158" s="4">
        <v>2</v>
      </c>
      <c r="E158" s="4">
        <v>7</v>
      </c>
      <c r="F158" s="4">
        <v>15</v>
      </c>
      <c r="G158" s="4">
        <v>51.284999847412109</v>
      </c>
      <c r="H158" s="4">
        <v>47.92</v>
      </c>
      <c r="I158" s="34">
        <v>2791.0993340534783</v>
      </c>
      <c r="J158" s="35">
        <v>27.075598916255711</v>
      </c>
      <c r="K158" s="35">
        <v>12.519919799622</v>
      </c>
      <c r="L158" s="35">
        <v>8.2672673931265717</v>
      </c>
      <c r="M158" s="35">
        <v>6.4929888084265963</v>
      </c>
      <c r="N158" s="4">
        <v>1.353</v>
      </c>
      <c r="O158" s="4">
        <v>-80.276967930029159</v>
      </c>
      <c r="P158" s="35">
        <v>4.0673392692670989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/>
      </c>
      <c r="V158" s="37" t="str">
        <f t="shared" si="82"/>
        <v/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4.067339270877099</v>
      </c>
      <c r="AH158" s="38" t="str">
        <f t="shared" si="94"/>
        <v xml:space="preserve"> </v>
      </c>
      <c r="AI158" s="1">
        <f t="shared" si="95"/>
        <v>63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-80.276967928419154</v>
      </c>
      <c r="AM158" s="1" t="str">
        <f t="shared" si="99"/>
        <v xml:space="preserve"> </v>
      </c>
      <c r="AN158" s="1">
        <f t="shared" si="100"/>
        <v>9</v>
      </c>
      <c r="AO158" t="s">
        <v>1028</v>
      </c>
      <c r="AP158" t="s">
        <v>1242</v>
      </c>
      <c r="AQ158" s="22">
        <v>-77.033907390426748</v>
      </c>
      <c r="AR158" s="21">
        <v>23.771156345368205</v>
      </c>
      <c r="AS158">
        <v>7.0221198819117481</v>
      </c>
      <c r="AT158">
        <v>77.033907390426748</v>
      </c>
      <c r="AU158">
        <v>-23.771156345368205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66</v>
      </c>
      <c r="H159" s="4">
        <v>67.45</v>
      </c>
      <c r="I159" s="34">
        <v>17310.071510766928</v>
      </c>
      <c r="J159" s="35">
        <v>10.759291753070665</v>
      </c>
      <c r="K159" s="35">
        <v>10.249202248898344</v>
      </c>
      <c r="L159" s="35" t="s">
        <v>1238</v>
      </c>
      <c r="M159" s="35" t="s">
        <v>1238</v>
      </c>
      <c r="N159" s="4">
        <v>6.2690000000000001</v>
      </c>
      <c r="O159" s="4">
        <v>4.6577629382303822</v>
      </c>
      <c r="P159" s="35">
        <v>4.2386953298739805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4.2386953314939806</v>
      </c>
      <c r="AH159" s="38" t="str">
        <f t="shared" si="94"/>
        <v xml:space="preserve"> </v>
      </c>
      <c r="AI159" s="1">
        <f t="shared" si="95"/>
        <v>58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29.650329594145731</v>
      </c>
      <c r="AR159" s="21" t="e">
        <v>#VALUE!</v>
      </c>
      <c r="AS159">
        <v>-2.1497405485544907</v>
      </c>
      <c r="AT159">
        <v>-29.650329594145731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6</v>
      </c>
      <c r="D160" s="4">
        <v>0</v>
      </c>
      <c r="E160" s="4">
        <v>2</v>
      </c>
      <c r="F160" s="4">
        <v>8</v>
      </c>
      <c r="G160" s="4">
        <v>38.5</v>
      </c>
      <c r="H160" s="4">
        <v>27.92</v>
      </c>
      <c r="I160" s="34">
        <v>1331.230118710447</v>
      </c>
      <c r="J160" s="35">
        <v>11.233649575133288</v>
      </c>
      <c r="K160" s="35">
        <v>8.493407955731497</v>
      </c>
      <c r="L160" s="35">
        <v>7.8796623346413073</v>
      </c>
      <c r="M160" s="35">
        <v>7.0918595041322323</v>
      </c>
      <c r="N160" s="4">
        <v>1.9000000000000001</v>
      </c>
      <c r="O160" s="4">
        <v>-29.1044776119403</v>
      </c>
      <c r="P160" s="35">
        <v>6.2312785824253769</v>
      </c>
      <c r="Q160" s="36">
        <f t="shared" si="77"/>
        <v>75.000000001629999</v>
      </c>
      <c r="R160" s="36" t="str">
        <f t="shared" si="78"/>
        <v xml:space="preserve"> </v>
      </c>
      <c r="S160" s="37">
        <f t="shared" si="79"/>
        <v>0.37893982971022921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39</v>
      </c>
      <c r="AD160" s="1" t="str">
        <f t="shared" si="90"/>
        <v xml:space="preserve"> </v>
      </c>
      <c r="AE160" s="1">
        <f t="shared" si="91"/>
        <v>52</v>
      </c>
      <c r="AF160" s="1" t="str">
        <f t="shared" si="92"/>
        <v xml:space="preserve"> </v>
      </c>
      <c r="AG160" s="38">
        <f t="shared" si="93"/>
        <v>6.231278584055377</v>
      </c>
      <c r="AH160" s="38" t="str">
        <f t="shared" si="94"/>
        <v xml:space="preserve"> </v>
      </c>
      <c r="AI160" s="1">
        <f t="shared" si="95"/>
        <v>17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26.548739154698776</v>
      </c>
      <c r="AR160" s="21">
        <v>27.34509244759019</v>
      </c>
      <c r="AS160">
        <v>37.893982808022919</v>
      </c>
      <c r="AT160">
        <v>-26.548739154698776</v>
      </c>
      <c r="AU160">
        <v>-27.34509244759019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11.988900184631348</v>
      </c>
      <c r="H161" s="4">
        <v>8.1999999999999993</v>
      </c>
      <c r="I161" s="34">
        <v>2049.1819090982617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10.000000000000009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0.46206099976577419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30</v>
      </c>
      <c r="AD161" s="1" t="str">
        <f t="shared" si="90"/>
        <v xml:space="preserve"> </v>
      </c>
      <c r="AE161" s="1">
        <f t="shared" si="91"/>
        <v>3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46.20609981257742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29.5</v>
      </c>
      <c r="H162" s="4">
        <v>25.9</v>
      </c>
      <c r="I162" s="34">
        <v>3833.5124659677313</v>
      </c>
      <c r="J162" s="35">
        <v>15.361803084223013</v>
      </c>
      <c r="K162" s="35">
        <v>12.943528235882059</v>
      </c>
      <c r="L162" s="35">
        <v>13.426902570612503</v>
      </c>
      <c r="M162" s="35">
        <v>10.611529972410333</v>
      </c>
      <c r="N162" s="4">
        <v>1.6859999999999999</v>
      </c>
      <c r="O162" s="4">
        <v>52.579185520361996</v>
      </c>
      <c r="P162" s="35">
        <v>4.7799227799227797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47</v>
      </c>
      <c r="AF162" s="1" t="str">
        <f t="shared" si="92"/>
        <v xml:space="preserve"> </v>
      </c>
      <c r="AG162" s="38">
        <f t="shared" si="93"/>
        <v>4.7799227815727798</v>
      </c>
      <c r="AH162" s="38" t="str">
        <f t="shared" si="94"/>
        <v xml:space="preserve"> </v>
      </c>
      <c r="AI162" s="1">
        <f t="shared" si="95"/>
        <v>44</v>
      </c>
      <c r="AJ162" s="1" t="str">
        <f t="shared" si="96"/>
        <v xml:space="preserve"> </v>
      </c>
      <c r="AK162" s="25">
        <f t="shared" si="97"/>
        <v>52.579185522011997</v>
      </c>
      <c r="AL162" s="25" t="str">
        <f t="shared" si="98"/>
        <v xml:space="preserve"> </v>
      </c>
      <c r="AM162" s="1">
        <f t="shared" si="99"/>
        <v>11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-0.44320840229070679</v>
      </c>
      <c r="AR162" s="21">
        <v>-23.803574766693679</v>
      </c>
      <c r="AS162">
        <v>13.899613899613916</v>
      </c>
      <c r="AT162">
        <v>0.44320840229070679</v>
      </c>
      <c r="AU162">
        <v>23.803574766693679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21</v>
      </c>
      <c r="D163" s="4">
        <v>0</v>
      </c>
      <c r="E163" s="4">
        <v>6</v>
      </c>
      <c r="F163" s="4">
        <v>27</v>
      </c>
      <c r="G163" s="4">
        <v>81.238555908203125</v>
      </c>
      <c r="H163" s="4">
        <v>64.03</v>
      </c>
      <c r="I163" s="34">
        <v>28041.16567172034</v>
      </c>
      <c r="J163" s="35">
        <v>18.162841438857786</v>
      </c>
      <c r="K163" s="35">
        <v>14.81054695241202</v>
      </c>
      <c r="L163" s="35">
        <v>9.0748423295126255</v>
      </c>
      <c r="M163" s="35">
        <v>8.2280412648172288</v>
      </c>
      <c r="N163" s="4">
        <v>2.6949999999999998</v>
      </c>
      <c r="O163" s="4">
        <v>0.18587360594795144</v>
      </c>
      <c r="P163" s="35">
        <v>3.7324670823350576</v>
      </c>
      <c r="Q163" s="36">
        <f t="shared" si="77"/>
        <v>77.77777777943777</v>
      </c>
      <c r="R163" s="36" t="str">
        <f t="shared" si="78"/>
        <v xml:space="preserve"> </v>
      </c>
      <c r="S163" s="37">
        <f t="shared" si="79"/>
        <v>0.26875770755103734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62</v>
      </c>
      <c r="AD163" s="1" t="str">
        <f t="shared" si="90"/>
        <v xml:space="preserve"> </v>
      </c>
      <c r="AE163" s="1">
        <f t="shared" si="91"/>
        <v>46</v>
      </c>
      <c r="AF163" s="1" t="str">
        <f t="shared" si="92"/>
        <v xml:space="preserve"> </v>
      </c>
      <c r="AG163" s="38">
        <f t="shared" si="93"/>
        <v>3.7324670839950578</v>
      </c>
      <c r="AH163" s="38" t="str">
        <f t="shared" si="94"/>
        <v xml:space="preserve"> </v>
      </c>
      <c r="AI163" s="1">
        <f t="shared" si="95"/>
        <v>68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-18.757808430352462</v>
      </c>
      <c r="AR163" s="21">
        <v>16.324862347867498</v>
      </c>
      <c r="AS163">
        <v>26.87577058910373</v>
      </c>
      <c r="AT163">
        <v>18.757808430352462</v>
      </c>
      <c r="AU163">
        <v>-16.324862347867498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16</v>
      </c>
      <c r="D164" s="4">
        <v>0</v>
      </c>
      <c r="E164" s="4">
        <v>0</v>
      </c>
      <c r="F164" s="4">
        <v>16</v>
      </c>
      <c r="G164" s="4">
        <v>5</v>
      </c>
      <c r="H164" s="4">
        <v>1.97</v>
      </c>
      <c r="I164" s="34">
        <v>339.56422772861822</v>
      </c>
      <c r="J164" s="35" t="s">
        <v>1238</v>
      </c>
      <c r="K164" s="35">
        <v>22.134831460674157</v>
      </c>
      <c r="L164" s="35">
        <v>3.1267732569924562</v>
      </c>
      <c r="M164" s="35">
        <v>2.8588907200739064</v>
      </c>
      <c r="N164" s="4">
        <v>-0.01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1.5380710676598477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-0.71169396317224853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5</v>
      </c>
      <c r="AC164" s="1">
        <f t="shared" si="89"/>
        <v>2</v>
      </c>
      <c r="AD164" s="1" t="str">
        <f t="shared" si="90"/>
        <v xml:space="preserve"> </v>
      </c>
      <c r="AE164" s="1">
        <f t="shared" si="91"/>
        <v>2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71.169396317224852</v>
      </c>
      <c r="AS164">
        <v>153.80710659898477</v>
      </c>
      <c r="AT164" t="e">
        <v>#VALUE!</v>
      </c>
      <c r="AU164">
        <v>-71.169396317224852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5</v>
      </c>
      <c r="D165" s="4">
        <v>0</v>
      </c>
      <c r="E165" s="4">
        <v>5</v>
      </c>
      <c r="F165" s="4">
        <v>10</v>
      </c>
      <c r="G165" s="4">
        <v>30.125</v>
      </c>
      <c r="H165" s="4">
        <v>29.41</v>
      </c>
      <c r="I165" s="34">
        <v>1527.7347192252867</v>
      </c>
      <c r="J165" s="35">
        <v>10.03754266211604</v>
      </c>
      <c r="K165" s="35">
        <v>9.277602523659306</v>
      </c>
      <c r="L165" s="35">
        <v>19.947888052681094</v>
      </c>
      <c r="M165" s="35">
        <v>18.666025528169016</v>
      </c>
      <c r="N165" s="4">
        <v>2.93</v>
      </c>
      <c r="O165" s="4">
        <v>57.781367797522897</v>
      </c>
      <c r="P165" s="35">
        <v>5.5423325399523975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>
        <f t="shared" si="82"/>
        <v>-0.34369488794368352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>
        <f t="shared" si="86"/>
        <v>23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5.5423325416323976</v>
      </c>
      <c r="AH165" s="38" t="str">
        <f t="shared" si="94"/>
        <v xml:space="preserve"> </v>
      </c>
      <c r="AI165" s="1">
        <f t="shared" si="95"/>
        <v>28</v>
      </c>
      <c r="AJ165" s="1" t="str">
        <f t="shared" si="96"/>
        <v xml:space="preserve"> </v>
      </c>
      <c r="AK165" s="25">
        <f t="shared" si="97"/>
        <v>57.781367799202897</v>
      </c>
      <c r="AL165" s="25" t="str">
        <f t="shared" si="98"/>
        <v xml:space="preserve"> </v>
      </c>
      <c r="AM165" s="1">
        <f t="shared" si="99"/>
        <v>8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34.369488794368351</v>
      </c>
      <c r="AR165" s="21">
        <v>-83.930719462655716</v>
      </c>
      <c r="AS165">
        <v>2.431145868752127</v>
      </c>
      <c r="AT165">
        <v>-34.369488794368351</v>
      </c>
      <c r="AU165">
        <v>83.930719462655716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1</v>
      </c>
      <c r="D166" s="4">
        <v>0</v>
      </c>
      <c r="E166" s="4">
        <v>4</v>
      </c>
      <c r="F166" s="4">
        <v>5</v>
      </c>
      <c r="G166" s="4">
        <v>31</v>
      </c>
      <c r="H166" s="4">
        <v>27.89</v>
      </c>
      <c r="I166" s="34">
        <v>1047.6840987590633</v>
      </c>
      <c r="J166" s="35">
        <v>15.80169971671388</v>
      </c>
      <c r="K166" s="35">
        <v>17.322981366459626</v>
      </c>
      <c r="L166" s="35">
        <v>9.9905633047210305</v>
      </c>
      <c r="M166" s="35">
        <v>8.8007608695652184</v>
      </c>
      <c r="N166" s="4">
        <v>1.61</v>
      </c>
      <c r="O166" s="4">
        <v>-15.30773277222514</v>
      </c>
      <c r="P166" s="35">
        <v>4.7328791681606308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4.732879169850631</v>
      </c>
      <c r="AH166" s="38" t="str">
        <f t="shared" si="94"/>
        <v xml:space="preserve"> </v>
      </c>
      <c r="AI166" s="1">
        <f t="shared" si="95"/>
        <v>45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-3.3194742215111539</v>
      </c>
      <c r="AR166" s="21">
        <v>7.8814011978793008</v>
      </c>
      <c r="AS166">
        <v>11.150950161348149</v>
      </c>
      <c r="AT166">
        <v>3.3194742215111539</v>
      </c>
      <c r="AU166">
        <v>-7.8814011978793008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12.5</v>
      </c>
      <c r="H167" s="4">
        <v>12.01</v>
      </c>
      <c r="I167" s="34">
        <v>1211.7064316160411</v>
      </c>
      <c r="J167" s="35">
        <v>26.10869565217391</v>
      </c>
      <c r="K167" s="35">
        <v>10.723214285714285</v>
      </c>
      <c r="L167" s="35">
        <v>19.645638059701493</v>
      </c>
      <c r="M167" s="35">
        <v>16.401965732087227</v>
      </c>
      <c r="N167" s="4">
        <v>0.46</v>
      </c>
      <c r="O167" s="4">
        <v>-75.583864118895974</v>
      </c>
      <c r="P167" s="35">
        <v>6.6611157368859288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 t="str">
        <f t="shared" si="82"/>
        <v/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6.661115738585929</v>
      </c>
      <c r="AH167" s="38" t="str">
        <f t="shared" si="94"/>
        <v xml:space="preserve"> </v>
      </c>
      <c r="AI167" s="1">
        <f t="shared" si="95"/>
        <v>14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-75.583864117195972</v>
      </c>
      <c r="AM167" s="1" t="str">
        <f t="shared" si="99"/>
        <v xml:space="preserve"> </v>
      </c>
      <c r="AN167" s="1">
        <f t="shared" si="100"/>
        <v>7</v>
      </c>
      <c r="AO167" t="s">
        <v>1002</v>
      </c>
      <c r="AP167" t="s">
        <v>1254</v>
      </c>
      <c r="AQ167" s="22">
        <v>-70.711806688669455</v>
      </c>
      <c r="AR167" s="21">
        <v>-81.143804952232216</v>
      </c>
      <c r="AS167">
        <v>4.079933388842627</v>
      </c>
      <c r="AT167">
        <v>70.711806688669455</v>
      </c>
      <c r="AU167">
        <v>81.143804952232216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8</v>
      </c>
      <c r="D168" s="4">
        <v>0</v>
      </c>
      <c r="E168" s="4">
        <v>0</v>
      </c>
      <c r="F168" s="4">
        <v>8</v>
      </c>
      <c r="G168" s="4">
        <v>5.25</v>
      </c>
      <c r="H168" s="4">
        <v>1.75</v>
      </c>
      <c r="I168" s="34">
        <v>475.94448461950776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-7.0000000000000007E-2</v>
      </c>
      <c r="O168" s="4">
        <v>-37.254901960784316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2.0000000017100001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1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200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1</v>
      </c>
      <c r="E169" s="4">
        <v>1</v>
      </c>
      <c r="F169" s="4">
        <v>15</v>
      </c>
      <c r="G169" s="4">
        <v>5</v>
      </c>
      <c r="H169" s="4">
        <v>3.05</v>
      </c>
      <c r="I169" s="34">
        <v>1450.9141175259633</v>
      </c>
      <c r="J169" s="35">
        <v>24.287771343681875</v>
      </c>
      <c r="K169" s="35">
        <v>9.5558444630879507</v>
      </c>
      <c r="L169" s="35">
        <v>6.2320503597122299</v>
      </c>
      <c r="M169" s="35">
        <v>4.0056285274631556</v>
      </c>
      <c r="N169" s="4">
        <v>9.6000000000000002E-2</v>
      </c>
      <c r="O169" s="4">
        <v>-50.515463917525771</v>
      </c>
      <c r="P169" s="35">
        <v>1.2008786748667235</v>
      </c>
      <c r="Q169" s="36">
        <f t="shared" si="77"/>
        <v>86.666666668386668</v>
      </c>
      <c r="R169" s="36" t="str">
        <f t="shared" si="78"/>
        <v xml:space="preserve"> </v>
      </c>
      <c r="S169" s="37">
        <f t="shared" si="79"/>
        <v>0.63934426401508204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-0.42536999237104245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34</v>
      </c>
      <c r="AC169" s="1">
        <f t="shared" si="89"/>
        <v>21</v>
      </c>
      <c r="AD169" s="1" t="str">
        <f t="shared" si="90"/>
        <v xml:space="preserve"> </v>
      </c>
      <c r="AE169" s="1">
        <f t="shared" si="91"/>
        <v>31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-50.515463915805775</v>
      </c>
      <c r="AM169" s="1" t="str">
        <f t="shared" si="99"/>
        <v xml:space="preserve"> </v>
      </c>
      <c r="AN169" s="1">
        <f t="shared" si="100"/>
        <v>1</v>
      </c>
      <c r="AO169" t="s">
        <v>1119</v>
      </c>
      <c r="AP169" t="s">
        <v>1242</v>
      </c>
      <c r="AQ169" s="22">
        <v>-58.805686111554053</v>
      </c>
      <c r="AR169" s="21">
        <v>42.536999237104247</v>
      </c>
      <c r="AS169">
        <v>63.934426229508205</v>
      </c>
      <c r="AT169">
        <v>58.805686111554053</v>
      </c>
      <c r="AU169">
        <v>-42.536999237104247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1</v>
      </c>
      <c r="F170" s="4">
        <v>5</v>
      </c>
      <c r="G170" s="4">
        <v>97</v>
      </c>
      <c r="H170" s="4">
        <v>78.11</v>
      </c>
      <c r="I170" s="34">
        <v>5978.3387733786085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 t="s">
        <v>132</v>
      </c>
      <c r="O170" s="4" t="s">
        <v>132</v>
      </c>
      <c r="P170" s="35" t="s">
        <v>137</v>
      </c>
      <c r="Q170" s="36">
        <f t="shared" si="77"/>
        <v>80.000000001730001</v>
      </c>
      <c r="R170" s="36" t="str">
        <f t="shared" si="78"/>
        <v xml:space="preserve"> </v>
      </c>
      <c r="S170" s="37">
        <f t="shared" si="79"/>
        <v>0.24183843470913211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66</v>
      </c>
      <c r="AD170" s="1" t="str">
        <f t="shared" si="90"/>
        <v xml:space="preserve"> </v>
      </c>
      <c r="AE170" s="1">
        <f t="shared" si="91"/>
        <v>41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24.18384329791321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3</v>
      </c>
      <c r="F171" s="4">
        <v>13</v>
      </c>
      <c r="G171" s="4">
        <v>18.75</v>
      </c>
      <c r="H171" s="4">
        <v>12.24</v>
      </c>
      <c r="I171" s="34">
        <v>1347.3269803448709</v>
      </c>
      <c r="J171" s="35" t="s">
        <v>1238</v>
      </c>
      <c r="K171" s="35">
        <v>38.13084112149533</v>
      </c>
      <c r="L171" s="35">
        <v>19.244783043930237</v>
      </c>
      <c r="M171" s="35">
        <v>14.427303493213454</v>
      </c>
      <c r="N171" s="4">
        <v>0.223</v>
      </c>
      <c r="O171" s="4">
        <v>11.499999999999996</v>
      </c>
      <c r="P171" s="35">
        <v>1.6339869281045751</v>
      </c>
      <c r="Q171" s="36">
        <f t="shared" si="77"/>
        <v>76.923076924816925</v>
      </c>
      <c r="R171" s="36" t="str">
        <f t="shared" si="78"/>
        <v xml:space="preserve"> </v>
      </c>
      <c r="S171" s="37">
        <f t="shared" si="79"/>
        <v>0.53186274683803914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24</v>
      </c>
      <c r="AD171" s="1" t="str">
        <f t="shared" si="90"/>
        <v xml:space="preserve"> </v>
      </c>
      <c r="AE171" s="1">
        <f t="shared" si="91"/>
        <v>49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-77.447696810041606</v>
      </c>
      <c r="AS171">
        <v>53.186274509803908</v>
      </c>
      <c r="AT171" t="e">
        <v>#VALUE!</v>
      </c>
      <c r="AU171">
        <v>77.447696810041606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8</v>
      </c>
      <c r="D172" s="4">
        <v>1</v>
      </c>
      <c r="E172" s="4">
        <v>3</v>
      </c>
      <c r="F172" s="4">
        <v>12</v>
      </c>
      <c r="G172" s="4">
        <v>37.376399993896484</v>
      </c>
      <c r="H172" s="4">
        <v>35.020000000000003</v>
      </c>
      <c r="I172" s="34">
        <v>2186.403034315279</v>
      </c>
      <c r="J172" s="35" t="s">
        <v>1238</v>
      </c>
      <c r="K172" s="35">
        <v>15.555870916785128</v>
      </c>
      <c r="L172" s="35">
        <v>16.85987573964497</v>
      </c>
      <c r="M172" s="35">
        <v>7.7199952314249094</v>
      </c>
      <c r="N172" s="4">
        <v>-0.13400000000000001</v>
      </c>
      <c r="O172" s="4" t="s">
        <v>132</v>
      </c>
      <c r="P172" s="35">
        <v>4.6242940650539079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4.6242940668039081</v>
      </c>
      <c r="AH172" s="38" t="str">
        <f t="shared" si="94"/>
        <v xml:space="preserve"> </v>
      </c>
      <c r="AI172" s="1">
        <f t="shared" si="95"/>
        <v>47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-55.457513429702551</v>
      </c>
      <c r="AS172">
        <v>6.7287264246044476</v>
      </c>
      <c r="AT172" t="e">
        <v>#VALUE!</v>
      </c>
      <c r="AU172">
        <v>55.457513429702551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62.223300933837891</v>
      </c>
      <c r="H173" s="4">
        <v>52.25</v>
      </c>
      <c r="I173" s="34">
        <v>10777.289081179912</v>
      </c>
      <c r="J173" s="35">
        <v>14.49326192151946</v>
      </c>
      <c r="K173" s="35">
        <v>13.932134585178805</v>
      </c>
      <c r="L173" s="35">
        <v>11.287973352669265</v>
      </c>
      <c r="M173" s="35">
        <v>10.881496854246766</v>
      </c>
      <c r="N173" s="4">
        <v>2.867</v>
      </c>
      <c r="O173" s="4">
        <v>3.87681159420289</v>
      </c>
      <c r="P173" s="35">
        <v>1.777513855382016</v>
      </c>
      <c r="Q173" s="36">
        <f t="shared" si="77"/>
        <v>76.92307692483692</v>
      </c>
      <c r="R173" s="36" t="str">
        <f t="shared" si="78"/>
        <v xml:space="preserve"> </v>
      </c>
      <c r="S173" s="37">
        <f t="shared" si="79"/>
        <v>0.19087657465641902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79</v>
      </c>
      <c r="AD173" s="1" t="str">
        <f t="shared" si="90"/>
        <v xml:space="preserve"> </v>
      </c>
      <c r="AE173" s="1">
        <f t="shared" si="91"/>
        <v>48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5.2357513222352274</v>
      </c>
      <c r="AR173" s="21">
        <v>-4.0814473466373791</v>
      </c>
      <c r="AS173">
        <v>19.087657289641903</v>
      </c>
      <c r="AT173">
        <v>-5.2357513222352274</v>
      </c>
      <c r="AU173">
        <v>4.0814473466373791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8</v>
      </c>
      <c r="D174" s="4">
        <v>0</v>
      </c>
      <c r="E174" s="4">
        <v>3</v>
      </c>
      <c r="F174" s="4">
        <v>11</v>
      </c>
      <c r="G174" s="4">
        <v>27.610225677490234</v>
      </c>
      <c r="H174" s="4">
        <v>20.83</v>
      </c>
      <c r="I174" s="34">
        <v>3336.0144773230531</v>
      </c>
      <c r="J174" s="35" t="s">
        <v>1238</v>
      </c>
      <c r="K174" s="35">
        <v>20.259362866780865</v>
      </c>
      <c r="L174" s="35">
        <v>9.5398055407565252</v>
      </c>
      <c r="M174" s="35">
        <v>6.8761827956989254</v>
      </c>
      <c r="N174" s="4">
        <v>0.35799999999999998</v>
      </c>
      <c r="O174" s="4">
        <v>-8.2051282051282115</v>
      </c>
      <c r="P174" s="35">
        <v>1.2057378643473582</v>
      </c>
      <c r="Q174" s="36">
        <f t="shared" si="77"/>
        <v>72.727272729042738</v>
      </c>
      <c r="R174" s="36" t="str">
        <f t="shared" si="78"/>
        <v xml:space="preserve"> </v>
      </c>
      <c r="S174" s="37">
        <f t="shared" si="79"/>
        <v>0.32550291475560905</v>
      </c>
      <c r="T174" s="37" t="str">
        <f t="shared" si="80"/>
        <v/>
      </c>
      <c r="U174" s="37" t="str">
        <f t="shared" si="81"/>
        <v xml:space="preserve"> </v>
      </c>
      <c r="V174" s="37" t="str">
        <f t="shared" si="82"/>
        <v xml:space="preserve"> </v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50</v>
      </c>
      <c r="AD174" s="1" t="str">
        <f t="shared" si="90"/>
        <v xml:space="preserve"> </v>
      </c>
      <c r="AE174" s="1">
        <f t="shared" si="91"/>
        <v>62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 t="e">
        <v>#VALUE!</v>
      </c>
      <c r="AR174" s="21">
        <v>12.037640675984152</v>
      </c>
      <c r="AS174">
        <v>32.550291298560907</v>
      </c>
      <c r="AT174" t="e">
        <v>#VALUE!</v>
      </c>
      <c r="AU174">
        <v>-12.037640675984152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7</v>
      </c>
      <c r="D175" s="4">
        <v>1</v>
      </c>
      <c r="E175" s="4">
        <v>1</v>
      </c>
      <c r="F175" s="4">
        <v>9</v>
      </c>
      <c r="G175" s="4">
        <v>99</v>
      </c>
      <c r="H175" s="4">
        <v>93.08</v>
      </c>
      <c r="I175" s="34">
        <v>2662.8250707558286</v>
      </c>
      <c r="J175" s="35">
        <v>23.940329218106996</v>
      </c>
      <c r="K175" s="35">
        <v>20.602036299247455</v>
      </c>
      <c r="L175" s="35">
        <v>14.250858650584243</v>
      </c>
      <c r="M175" s="35">
        <v>12.798756939742722</v>
      </c>
      <c r="N175" s="4">
        <v>3.8879999999999999</v>
      </c>
      <c r="O175" s="4">
        <v>3.9572192513368893</v>
      </c>
      <c r="P175" s="35">
        <v>2.481736140954018</v>
      </c>
      <c r="Q175" s="36">
        <f t="shared" si="77"/>
        <v>77.777777779557766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>
        <f t="shared" si="91"/>
        <v>45</v>
      </c>
      <c r="AF175" s="1" t="str">
        <f t="shared" si="92"/>
        <v xml:space="preserve"> </v>
      </c>
      <c r="AG175" s="38">
        <f t="shared" si="93"/>
        <v>2.4817361427340181</v>
      </c>
      <c r="AH175" s="38" t="str">
        <f t="shared" si="94"/>
        <v xml:space="preserve"> </v>
      </c>
      <c r="AI175" s="1">
        <f t="shared" si="95"/>
        <v>87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-56.533934440508759</v>
      </c>
      <c r="AR175" s="21">
        <v>-31.400912098575407</v>
      </c>
      <c r="AS175">
        <v>6.3601203266007822</v>
      </c>
      <c r="AT175">
        <v>56.533934440508759</v>
      </c>
      <c r="AU175">
        <v>31.400912098575407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3</v>
      </c>
      <c r="F176" s="4">
        <v>19</v>
      </c>
      <c r="G176" s="4">
        <v>3</v>
      </c>
      <c r="H176" s="4">
        <v>1.44</v>
      </c>
      <c r="I176" s="34">
        <v>323.38009729772301</v>
      </c>
      <c r="J176" s="35" t="s">
        <v>1238</v>
      </c>
      <c r="K176" s="35" t="s">
        <v>1238</v>
      </c>
      <c r="L176" s="35">
        <v>5.0783789473684218</v>
      </c>
      <c r="M176" s="35">
        <v>5.2156324324324324</v>
      </c>
      <c r="N176" s="4">
        <v>-0.14300000000000002</v>
      </c>
      <c r="O176" s="4">
        <v>57.692307692307686</v>
      </c>
      <c r="P176" s="35">
        <v>0</v>
      </c>
      <c r="Q176" s="36">
        <f t="shared" si="77"/>
        <v>84.210526317579479</v>
      </c>
      <c r="R176" s="36" t="str">
        <f t="shared" si="78"/>
        <v xml:space="preserve"> </v>
      </c>
      <c r="S176" s="37">
        <f t="shared" si="79"/>
        <v>1.0833333351233334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-0.53174496917836156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21</v>
      </c>
      <c r="AC176" s="1">
        <f t="shared" si="89"/>
        <v>7</v>
      </c>
      <c r="AD176" s="1" t="str">
        <f t="shared" si="90"/>
        <v xml:space="preserve"> </v>
      </c>
      <c r="AE176" s="1">
        <f t="shared" si="91"/>
        <v>35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57.692307694097686</v>
      </c>
      <c r="AL176" s="25" t="str">
        <f t="shared" si="98"/>
        <v xml:space="preserve"> </v>
      </c>
      <c r="AM176" s="1">
        <f t="shared" si="99"/>
        <v>9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53.174496917836159</v>
      </c>
      <c r="AS176">
        <v>108.33333333333334</v>
      </c>
      <c r="AT176" t="e">
        <v>#VALUE!</v>
      </c>
      <c r="AU176">
        <v>-53.174496917836159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4</v>
      </c>
      <c r="D177" s="4">
        <v>0</v>
      </c>
      <c r="E177" s="4">
        <v>9</v>
      </c>
      <c r="F177" s="4">
        <v>13</v>
      </c>
      <c r="G177" s="4">
        <v>5</v>
      </c>
      <c r="H177" s="4">
        <v>2.76</v>
      </c>
      <c r="I177" s="34">
        <v>347.87304347941165</v>
      </c>
      <c r="J177" s="35">
        <v>3.9204545454545454</v>
      </c>
      <c r="K177" s="35">
        <v>10.298507462686565</v>
      </c>
      <c r="L177" s="35">
        <v>4.1732214023953427</v>
      </c>
      <c r="M177" s="35">
        <v>4.6346925469674032</v>
      </c>
      <c r="N177" s="4">
        <v>0.70399999999999996</v>
      </c>
      <c r="O177" s="4">
        <v>-9.7435897435897516</v>
      </c>
      <c r="P177" s="35">
        <v>8.6956521739130448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0.81159420469855081</v>
      </c>
      <c r="T177" s="37" t="str">
        <f t="shared" si="80"/>
        <v/>
      </c>
      <c r="U177" s="37" t="str">
        <f t="shared" si="81"/>
        <v/>
      </c>
      <c r="V177" s="37">
        <f t="shared" si="82"/>
        <v>-0.74366092913583515</v>
      </c>
      <c r="W177" s="37" t="str">
        <f t="shared" si="83"/>
        <v/>
      </c>
      <c r="X177" s="37">
        <f t="shared" si="84"/>
        <v>-0.61520557314519242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15</v>
      </c>
      <c r="AC177" s="1">
        <f t="shared" si="89"/>
        <v>10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8.6956521757130449</v>
      </c>
      <c r="AH177" s="38" t="str">
        <f t="shared" si="94"/>
        <v xml:space="preserve"> </v>
      </c>
      <c r="AI177" s="1">
        <f t="shared" si="95"/>
        <v>7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74.366092913583515</v>
      </c>
      <c r="AR177" s="21">
        <v>61.520557314519245</v>
      </c>
      <c r="AS177">
        <v>81.159420289855078</v>
      </c>
      <c r="AT177">
        <v>-74.366092913583515</v>
      </c>
      <c r="AU177">
        <v>-61.520557314519245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11</v>
      </c>
      <c r="D178" s="4">
        <v>0</v>
      </c>
      <c r="E178" s="4">
        <v>2</v>
      </c>
      <c r="F178" s="4">
        <v>13</v>
      </c>
      <c r="G178" s="4">
        <v>50</v>
      </c>
      <c r="H178" s="4">
        <v>46.77</v>
      </c>
      <c r="I178" s="34">
        <v>5265.5837233145576</v>
      </c>
      <c r="J178" s="35">
        <v>22.528901734104046</v>
      </c>
      <c r="K178" s="35">
        <v>26.941244239631338</v>
      </c>
      <c r="L178" s="35">
        <v>8.8422047894302231</v>
      </c>
      <c r="M178" s="35">
        <v>9.2278941902902911</v>
      </c>
      <c r="N178" s="4">
        <v>2.0760000000000001</v>
      </c>
      <c r="O178" s="4">
        <v>-2.9906542056074792</v>
      </c>
      <c r="P178" s="35">
        <v>2.5614710284370319</v>
      </c>
      <c r="Q178" s="36">
        <f t="shared" si="77"/>
        <v>84.615384617194607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34</v>
      </c>
      <c r="AF178" s="1" t="str">
        <f t="shared" si="92"/>
        <v xml:space="preserve"> </v>
      </c>
      <c r="AG178" s="38">
        <f t="shared" si="93"/>
        <v>2.561471030247032</v>
      </c>
      <c r="AH178" s="38" t="str">
        <f t="shared" si="94"/>
        <v xml:space="preserve"> </v>
      </c>
      <c r="AI178" s="1">
        <f t="shared" si="95"/>
        <v>84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-47.305310421364211</v>
      </c>
      <c r="AR178" s="21">
        <v>18.469910987020434</v>
      </c>
      <c r="AS178">
        <v>6.9061364122300573</v>
      </c>
      <c r="AT178">
        <v>47.305310421364211</v>
      </c>
      <c r="AU178">
        <v>-18.469910987020434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1</v>
      </c>
      <c r="D179" s="4">
        <v>1</v>
      </c>
      <c r="E179" s="4">
        <v>6</v>
      </c>
      <c r="F179" s="4">
        <v>8</v>
      </c>
      <c r="G179" s="4">
        <v>30.25</v>
      </c>
      <c r="H179" s="4">
        <v>31.04</v>
      </c>
      <c r="I179" s="34">
        <v>10096.189468667711</v>
      </c>
      <c r="J179" s="35">
        <v>10.529172320217096</v>
      </c>
      <c r="K179" s="35">
        <v>9.4117647058823533</v>
      </c>
      <c r="L179" s="35" t="s">
        <v>1238</v>
      </c>
      <c r="M179" s="35" t="s">
        <v>1238</v>
      </c>
      <c r="N179" s="4">
        <v>2.948</v>
      </c>
      <c r="O179" s="4">
        <v>-4.5954692556634278</v>
      </c>
      <c r="P179" s="35">
        <v>5.3414948453608249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-0.31154966388720096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29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5.341494847180825</v>
      </c>
      <c r="AH179" s="38" t="str">
        <f t="shared" si="94"/>
        <v xml:space="preserve"> </v>
      </c>
      <c r="AI179" s="1">
        <f t="shared" si="95"/>
        <v>30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31.154966388720094</v>
      </c>
      <c r="AR179" s="21" t="e">
        <v>#VALUE!</v>
      </c>
      <c r="AS179">
        <v>-2.5451030927835072</v>
      </c>
      <c r="AT179">
        <v>-31.154966388720094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16</v>
      </c>
      <c r="D180" s="4">
        <v>0</v>
      </c>
      <c r="E180" s="4">
        <v>1</v>
      </c>
      <c r="F180" s="4">
        <v>17</v>
      </c>
      <c r="G180" s="4">
        <v>55.5</v>
      </c>
      <c r="H180" s="4">
        <v>47.01</v>
      </c>
      <c r="I180" s="34">
        <v>18383.49814873984</v>
      </c>
      <c r="J180" s="35">
        <v>16.617179215270411</v>
      </c>
      <c r="K180" s="35">
        <v>18.406421299921689</v>
      </c>
      <c r="L180" s="35">
        <v>11.752465282775113</v>
      </c>
      <c r="M180" s="35">
        <v>10.624688401170022</v>
      </c>
      <c r="N180" s="4">
        <v>2.8290000000000002</v>
      </c>
      <c r="O180" s="4">
        <v>28.009049773755667</v>
      </c>
      <c r="P180" s="35">
        <v>5.2946181663475853</v>
      </c>
      <c r="Q180" s="36">
        <f t="shared" si="77"/>
        <v>94.117647060653539</v>
      </c>
      <c r="R180" s="36" t="str">
        <f t="shared" si="78"/>
        <v xml:space="preserve"> </v>
      </c>
      <c r="S180" s="37">
        <f t="shared" si="79"/>
        <v>0.18059987419758147</v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84</v>
      </c>
      <c r="AD180" s="1" t="str">
        <f t="shared" si="90"/>
        <v xml:space="preserve"> </v>
      </c>
      <c r="AE180" s="1">
        <f t="shared" si="91"/>
        <v>16</v>
      </c>
      <c r="AF180" s="1" t="str">
        <f t="shared" si="92"/>
        <v xml:space="preserve"> </v>
      </c>
      <c r="AG180" s="38">
        <f t="shared" si="93"/>
        <v>5.2946181681775855</v>
      </c>
      <c r="AH180" s="38" t="str">
        <f t="shared" si="94"/>
        <v xml:space="preserve"> </v>
      </c>
      <c r="AI180" s="1">
        <f t="shared" si="95"/>
        <v>31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-8.6514900514388593</v>
      </c>
      <c r="AR180" s="21">
        <v>-8.3643235420190365</v>
      </c>
      <c r="AS180">
        <v>18.059987236758147</v>
      </c>
      <c r="AT180">
        <v>8.6514900514388593</v>
      </c>
      <c r="AU180">
        <v>8.3643235420190365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20</v>
      </c>
      <c r="H181" s="4">
        <v>14.88</v>
      </c>
      <c r="I181" s="34">
        <v>970.80774078940021</v>
      </c>
      <c r="J181" s="35">
        <v>19.476439790575917</v>
      </c>
      <c r="K181" s="35">
        <v>17.799043062200958</v>
      </c>
      <c r="L181" s="35">
        <v>8.1180444444444433</v>
      </c>
      <c r="M181" s="35">
        <v>8.0980692070670113</v>
      </c>
      <c r="N181" s="4">
        <v>0.76400000000000001</v>
      </c>
      <c r="O181" s="4">
        <v>4.6575342465753469</v>
      </c>
      <c r="P181" s="35">
        <v>5.040322580645161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0.34408602334537625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44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5.0403225824851612</v>
      </c>
      <c r="AH181" s="38" t="str">
        <f t="shared" si="94"/>
        <v xml:space="preserve"> </v>
      </c>
      <c r="AI181" s="1">
        <f t="shared" si="95"/>
        <v>41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-27.346776292727792</v>
      </c>
      <c r="AR181" s="21">
        <v>25.147075652663187</v>
      </c>
      <c r="AS181">
        <v>34.408602150537625</v>
      </c>
      <c r="AT181">
        <v>27.346776292727792</v>
      </c>
      <c r="AU181">
        <v>-25.147075652663187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5</v>
      </c>
      <c r="D182" s="4">
        <v>1</v>
      </c>
      <c r="E182" s="4">
        <v>9</v>
      </c>
      <c r="F182" s="4">
        <v>15</v>
      </c>
      <c r="G182" s="4">
        <v>21</v>
      </c>
      <c r="H182" s="4">
        <v>15.28</v>
      </c>
      <c r="I182" s="34">
        <v>2726.3257830893631</v>
      </c>
      <c r="J182" s="35">
        <v>34.260089686098652</v>
      </c>
      <c r="K182" s="35" t="s">
        <v>1238</v>
      </c>
      <c r="L182" s="35">
        <v>14.346813297878741</v>
      </c>
      <c r="M182" s="35">
        <v>15.45198272138229</v>
      </c>
      <c r="N182" s="4">
        <v>0.44600000000000001</v>
      </c>
      <c r="O182" s="4">
        <v>31.17647058823529</v>
      </c>
      <c r="P182" s="35">
        <v>5.1047120418848166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0.37434555158821997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40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5.1047120437348168</v>
      </c>
      <c r="AH182" s="38" t="str">
        <f t="shared" si="94"/>
        <v xml:space="preserve"> </v>
      </c>
      <c r="AI182" s="1">
        <f t="shared" si="95"/>
        <v>39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-124.00972785259667</v>
      </c>
      <c r="AR182" s="21">
        <v>-32.2856677812849</v>
      </c>
      <c r="AS182">
        <v>37.434554973821996</v>
      </c>
      <c r="AT182">
        <v>124.00972785259667</v>
      </c>
      <c r="AU182">
        <v>32.2856677812849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9</v>
      </c>
      <c r="D183" s="4">
        <v>0</v>
      </c>
      <c r="E183" s="4">
        <v>3</v>
      </c>
      <c r="F183" s="4">
        <v>12</v>
      </c>
      <c r="G183" s="4">
        <v>20</v>
      </c>
      <c r="H183" s="4">
        <v>15.74</v>
      </c>
      <c r="I183" s="34">
        <v>2221.3534738140488</v>
      </c>
      <c r="J183" s="35">
        <v>19.629232215204485</v>
      </c>
      <c r="K183" s="35">
        <v>10.223211000781944</v>
      </c>
      <c r="L183" s="35">
        <v>10.135397535371975</v>
      </c>
      <c r="M183" s="35">
        <v>6.446053991291727</v>
      </c>
      <c r="N183" s="4">
        <v>0.61299999999999999</v>
      </c>
      <c r="O183" s="4">
        <v>128.73134328358208</v>
      </c>
      <c r="P183" s="35">
        <v>0</v>
      </c>
      <c r="Q183" s="36">
        <f t="shared" si="77"/>
        <v>75.000000001860002</v>
      </c>
      <c r="R183" s="36" t="str">
        <f t="shared" si="78"/>
        <v xml:space="preserve"> </v>
      </c>
      <c r="S183" s="37">
        <f t="shared" si="79"/>
        <v>0.27064803235555274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61</v>
      </c>
      <c r="AD183" s="1" t="str">
        <f t="shared" si="90"/>
        <v xml:space="preserve"> </v>
      </c>
      <c r="AE183" s="1">
        <f t="shared" si="91"/>
        <v>51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-28.345810147355223</v>
      </c>
      <c r="AR183" s="21">
        <v>6.5459483330900348</v>
      </c>
      <c r="AS183">
        <v>27.064803049555273</v>
      </c>
      <c r="AT183">
        <v>28.345810147355223</v>
      </c>
      <c r="AU183">
        <v>-6.5459483330900348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1</v>
      </c>
      <c r="D184" s="4">
        <v>0</v>
      </c>
      <c r="E184" s="4">
        <v>7</v>
      </c>
      <c r="F184" s="4">
        <v>8</v>
      </c>
      <c r="G184" s="4">
        <v>32</v>
      </c>
      <c r="H184" s="4">
        <v>31.28</v>
      </c>
      <c r="I184" s="34">
        <v>15881.451993493261</v>
      </c>
      <c r="J184" s="35">
        <v>9.51048951048951</v>
      </c>
      <c r="K184" s="35">
        <v>8.7964004499437571</v>
      </c>
      <c r="L184" s="35" t="s">
        <v>1238</v>
      </c>
      <c r="M184" s="35" t="s">
        <v>1238</v>
      </c>
      <c r="N184" s="4">
        <v>3.2890000000000001</v>
      </c>
      <c r="O184" s="4">
        <v>2.7812499999999991</v>
      </c>
      <c r="P184" s="35">
        <v>5.8248081841432224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-0.37815627848336397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20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5.8248081860132226</v>
      </c>
      <c r="AH184" s="38" t="str">
        <f t="shared" si="94"/>
        <v xml:space="preserve"> </v>
      </c>
      <c r="AI184" s="1">
        <f t="shared" si="95"/>
        <v>25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37.815627848336398</v>
      </c>
      <c r="AR184" s="21" t="e">
        <v>#VALUE!</v>
      </c>
      <c r="AS184">
        <v>2.3017902813299296</v>
      </c>
      <c r="AT184">
        <v>-37.815627848336398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</v>
      </c>
      <c r="H185" s="4">
        <v>18.59</v>
      </c>
      <c r="I185" s="34">
        <v>2054.8610774075319</v>
      </c>
      <c r="J185" s="35">
        <v>5.9263769330710598</v>
      </c>
      <c r="K185" s="35">
        <v>6.0967189556003447</v>
      </c>
      <c r="L185" s="35">
        <v>2.218333807599401</v>
      </c>
      <c r="M185" s="35">
        <v>2.4496489198455049</v>
      </c>
      <c r="N185" s="4">
        <v>2.3980000000000001</v>
      </c>
      <c r="O185" s="4">
        <v>-7.5558982266769368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0.6137708464200754</v>
      </c>
      <c r="T185" s="37" t="str">
        <f t="shared" si="80"/>
        <v/>
      </c>
      <c r="U185" s="37" t="str">
        <f t="shared" si="81"/>
        <v/>
      </c>
      <c r="V185" s="37">
        <f t="shared" si="82"/>
        <v>-0.61250361686361066</v>
      </c>
      <c r="W185" s="37" t="str">
        <f t="shared" si="83"/>
        <v/>
      </c>
      <c r="X185" s="37">
        <f t="shared" si="84"/>
        <v>-0.79545717713948649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61.250361686361067</v>
      </c>
      <c r="AR185" s="21">
        <v>79.545717713948648</v>
      </c>
      <c r="AS185">
        <v>61.377084454007537</v>
      </c>
      <c r="AT185">
        <v>-61.250361686361067</v>
      </c>
      <c r="AU185">
        <v>-79.545717713948648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36</v>
      </c>
      <c r="H186" s="4">
        <v>30.87</v>
      </c>
      <c r="I186" s="34">
        <v>6025.8321503847028</v>
      </c>
      <c r="J186" s="35">
        <v>14.595744680851062</v>
      </c>
      <c r="K186" s="35">
        <v>13.836844464365756</v>
      </c>
      <c r="L186" s="35">
        <v>7.8814449788818086</v>
      </c>
      <c r="M186" s="35">
        <v>7.6436644504658471</v>
      </c>
      <c r="N186" s="4">
        <v>2.1150000000000002</v>
      </c>
      <c r="O186" s="4">
        <v>7.9081632653061353</v>
      </c>
      <c r="P186" s="35">
        <v>2.3096857790735341</v>
      </c>
      <c r="Q186" s="36">
        <f t="shared" si="77"/>
        <v>76.923076924966921</v>
      </c>
      <c r="R186" s="36" t="str">
        <f t="shared" si="78"/>
        <v xml:space="preserve"> </v>
      </c>
      <c r="S186" s="37">
        <f t="shared" si="79"/>
        <v>0.16618075990749276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2.3096857809635343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4.5656674071668402</v>
      </c>
      <c r="AR186" s="21">
        <v>27.328655467553233</v>
      </c>
      <c r="AS186">
        <v>16.618075801749278</v>
      </c>
      <c r="AT186">
        <v>-4.5656674071668402</v>
      </c>
      <c r="AU186">
        <v>-27.328655467553233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20</v>
      </c>
      <c r="D187" s="4">
        <v>0</v>
      </c>
      <c r="E187" s="4">
        <v>7</v>
      </c>
      <c r="F187" s="4">
        <v>27</v>
      </c>
      <c r="G187" s="4">
        <v>110.49319458007812</v>
      </c>
      <c r="H187" s="4">
        <v>90.71</v>
      </c>
      <c r="I187" s="34">
        <v>32180.583295751727</v>
      </c>
      <c r="J187" s="35">
        <v>25.4383169844962</v>
      </c>
      <c r="K187" s="35">
        <v>23.114950699912214</v>
      </c>
      <c r="L187" s="35">
        <v>19.438399001292186</v>
      </c>
      <c r="M187" s="35">
        <v>18.021263574762617</v>
      </c>
      <c r="N187" s="4">
        <v>2.726</v>
      </c>
      <c r="O187" s="4">
        <v>3.6501901140684447</v>
      </c>
      <c r="P187" s="35">
        <v>3.1191933279906943</v>
      </c>
      <c r="Q187" s="36">
        <f t="shared" si="77"/>
        <v>74.074074075974082</v>
      </c>
      <c r="R187" s="36" t="str">
        <f t="shared" si="78"/>
        <v xml:space="preserve"> </v>
      </c>
      <c r="S187" s="37">
        <f t="shared" si="79"/>
        <v>0.21809276543299677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3.1191933298906944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-66.328533198127388</v>
      </c>
      <c r="AR187" s="21">
        <v>-79.232944563737902</v>
      </c>
      <c r="AS187">
        <v>21.80927635329968</v>
      </c>
      <c r="AT187">
        <v>66.328533198127388</v>
      </c>
      <c r="AU187">
        <v>79.232944563737902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2</v>
      </c>
      <c r="E188" s="4">
        <v>7</v>
      </c>
      <c r="F188" s="4">
        <v>11</v>
      </c>
      <c r="G188" s="4">
        <v>47.583747863769531</v>
      </c>
      <c r="H188" s="4">
        <v>52.5</v>
      </c>
      <c r="I188" s="34">
        <v>4328.3073747838334</v>
      </c>
      <c r="J188" s="35">
        <v>31.4041836815097</v>
      </c>
      <c r="K188" s="35">
        <v>26.954027363982132</v>
      </c>
      <c r="L188" s="35">
        <v>17.229626218063704</v>
      </c>
      <c r="M188" s="35">
        <v>17.058964504040567</v>
      </c>
      <c r="N188" s="4">
        <v>1.278</v>
      </c>
      <c r="O188" s="4">
        <v>18.333333333333325</v>
      </c>
      <c r="P188" s="35">
        <v>2.0431275958106632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2.0431275977206633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-105.33637548480783</v>
      </c>
      <c r="AR188" s="21">
        <v>-58.86682028652934</v>
      </c>
      <c r="AS188">
        <v>-9.3642897832961314</v>
      </c>
      <c r="AT188">
        <v>105.33637548480783</v>
      </c>
      <c r="AU188">
        <v>58.86682028652934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0</v>
      </c>
      <c r="F189" s="4">
        <v>1</v>
      </c>
      <c r="G189" s="4">
        <v>28.5</v>
      </c>
      <c r="H189" s="4">
        <v>26.89</v>
      </c>
      <c r="I189" s="34">
        <v>1167.4455162010495</v>
      </c>
      <c r="J189" s="35">
        <v>23.181034482758623</v>
      </c>
      <c r="K189" s="35">
        <v>21.173228346456693</v>
      </c>
      <c r="L189" s="35">
        <v>13.967981651376146</v>
      </c>
      <c r="M189" s="35">
        <v>13.355350877192983</v>
      </c>
      <c r="N189" s="4">
        <v>1.1599999999999999</v>
      </c>
      <c r="O189" s="4">
        <v>-0.85470085470085544</v>
      </c>
      <c r="P189" s="35" t="s">
        <v>137</v>
      </c>
      <c r="Q189" s="36">
        <f t="shared" si="77"/>
        <v>100.00000000192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-51.569282900372414</v>
      </c>
      <c r="AR189" s="21">
        <v>-28.792627459801867</v>
      </c>
      <c r="AS189">
        <v>5.9873558943845273</v>
      </c>
      <c r="AT189">
        <v>51.569282900372414</v>
      </c>
      <c r="AU189">
        <v>28.792627459801867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8</v>
      </c>
      <c r="D190" s="4">
        <v>1</v>
      </c>
      <c r="E190" s="4">
        <v>10</v>
      </c>
      <c r="F190" s="4">
        <v>19</v>
      </c>
      <c r="G190" s="4">
        <v>72</v>
      </c>
      <c r="H190" s="4">
        <v>66.25</v>
      </c>
      <c r="I190" s="34">
        <v>25918.469519177499</v>
      </c>
      <c r="J190" s="35">
        <v>14.901034637876744</v>
      </c>
      <c r="K190" s="35">
        <v>13.833785759031114</v>
      </c>
      <c r="L190" s="35">
        <v>8.3471401439256621</v>
      </c>
      <c r="M190" s="35">
        <v>8.0243675424852352</v>
      </c>
      <c r="N190" s="4">
        <v>4.4459999999999997</v>
      </c>
      <c r="O190" s="4">
        <v>2.4423963133640525</v>
      </c>
      <c r="P190" s="35">
        <v>3.1094339622641511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3.1094339641941513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2.5695278518987452</v>
      </c>
      <c r="AR190" s="21">
        <v>23.034684770976977</v>
      </c>
      <c r="AS190">
        <v>8.6792452830188651</v>
      </c>
      <c r="AT190">
        <v>-2.5695278518987452</v>
      </c>
      <c r="AU190">
        <v>-23.034684770976977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6</v>
      </c>
      <c r="D191" s="4">
        <v>0</v>
      </c>
      <c r="E191" s="4">
        <v>3</v>
      </c>
      <c r="F191" s="4">
        <v>9</v>
      </c>
      <c r="G191" s="4">
        <v>28.5</v>
      </c>
      <c r="H191" s="4">
        <v>26.6</v>
      </c>
      <c r="I191" s="34">
        <v>6238.9056944581944</v>
      </c>
      <c r="J191" s="35" t="s">
        <v>1238</v>
      </c>
      <c r="K191" s="35" t="s">
        <v>1238</v>
      </c>
      <c r="L191" s="35">
        <v>19.543830701741228</v>
      </c>
      <c r="M191" s="35">
        <v>18.916141259946652</v>
      </c>
      <c r="N191" s="4" t="s">
        <v>132</v>
      </c>
      <c r="O191" s="4" t="s">
        <v>132</v>
      </c>
      <c r="P191" s="35">
        <v>5.4135338345864659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5.413533836526466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-80.205083993563761</v>
      </c>
      <c r="AS191">
        <v>7.1428571428571397</v>
      </c>
      <c r="AT191" t="e">
        <v>#VALUE!</v>
      </c>
      <c r="AU191">
        <v>80.205083993563761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13.75</v>
      </c>
      <c r="H192" s="4">
        <v>13.93</v>
      </c>
      <c r="I192" s="34">
        <v>2818.5270985338493</v>
      </c>
      <c r="J192" s="35">
        <v>16.42688679245283</v>
      </c>
      <c r="K192" s="35">
        <v>16.029919447640967</v>
      </c>
      <c r="L192" s="35">
        <v>10.477923681257014</v>
      </c>
      <c r="M192" s="35">
        <v>10.250705462530881</v>
      </c>
      <c r="N192" s="4">
        <v>0.84799999999999998</v>
      </c>
      <c r="O192" s="4">
        <v>-7.8260869565217455</v>
      </c>
      <c r="P192" s="35">
        <v>6.78391959798995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6.7839195999399502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-7.4072623147825256</v>
      </c>
      <c r="AR192" s="21">
        <v>3.3876650962368915</v>
      </c>
      <c r="AS192">
        <v>-1.2921751615218913</v>
      </c>
      <c r="AT192">
        <v>7.4072623147825256</v>
      </c>
      <c r="AU192">
        <v>-3.3876650962368915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3</v>
      </c>
      <c r="F193" s="4">
        <v>6</v>
      </c>
      <c r="G193" s="4">
        <v>24</v>
      </c>
      <c r="H193" s="4">
        <v>20.65</v>
      </c>
      <c r="I193" s="34">
        <v>980.54972294275831</v>
      </c>
      <c r="J193" s="35">
        <v>10.716139076284378</v>
      </c>
      <c r="K193" s="35">
        <v>9.1049382716049365</v>
      </c>
      <c r="L193" s="35">
        <v>7.4131265133291464</v>
      </c>
      <c r="M193" s="35">
        <v>6.651234906987705</v>
      </c>
      <c r="N193" s="4">
        <v>1.927</v>
      </c>
      <c r="O193" s="4">
        <v>-46.353006681514472</v>
      </c>
      <c r="P193" s="35">
        <v>7.3607748184019375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0.16222760486556914</v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>
        <f t="shared" si="84"/>
        <v>-0.31646814466604301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7.3607748203619376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29.932483536869636</v>
      </c>
      <c r="AR193" s="21">
        <v>31.646814466604301</v>
      </c>
      <c r="AS193">
        <v>16.222760290556913</v>
      </c>
      <c r="AT193">
        <v>-29.932483536869636</v>
      </c>
      <c r="AU193">
        <v>-31.646814466604301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110.5</v>
      </c>
      <c r="H194" s="4">
        <v>107.7</v>
      </c>
      <c r="I194" s="34">
        <v>118102.29441061306</v>
      </c>
      <c r="J194" s="35">
        <v>12.040245947456679</v>
      </c>
      <c r="K194" s="35">
        <v>11.486774744027304</v>
      </c>
      <c r="L194" s="35" t="s">
        <v>1238</v>
      </c>
      <c r="M194" s="35" t="s">
        <v>1238</v>
      </c>
      <c r="N194" s="4">
        <v>8.9450000000000003</v>
      </c>
      <c r="O194" s="4">
        <v>4.4976635514018666</v>
      </c>
      <c r="P194" s="35">
        <v>4.0046425255338898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4.0046425275038899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21.274805679726903</v>
      </c>
      <c r="AR194" s="21" t="e">
        <v>#VALUE!</v>
      </c>
      <c r="AS194">
        <v>2.5998142989786421</v>
      </c>
      <c r="AT194">
        <v>-21.274805679726903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2</v>
      </c>
      <c r="D195" s="4">
        <v>2</v>
      </c>
      <c r="E195" s="4">
        <v>6</v>
      </c>
      <c r="F195" s="4">
        <v>10</v>
      </c>
      <c r="G195" s="4">
        <v>43</v>
      </c>
      <c r="H195" s="4">
        <v>38.590000000000003</v>
      </c>
      <c r="I195" s="34">
        <v>12028.190675001701</v>
      </c>
      <c r="J195" s="35">
        <v>23.331318016928659</v>
      </c>
      <c r="K195" s="35">
        <v>22.423009877977922</v>
      </c>
      <c r="L195" s="35">
        <v>16.354346230554448</v>
      </c>
      <c r="M195" s="35">
        <v>13.540404887714663</v>
      </c>
      <c r="N195" s="4">
        <v>1.7210000000000001</v>
      </c>
      <c r="O195" s="4">
        <v>8.2389937106918243</v>
      </c>
      <c r="P195" s="35">
        <v>1.7569318476289195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-52.551912365111278</v>
      </c>
      <c r="AR195" s="21">
        <v>-50.796247732248133</v>
      </c>
      <c r="AS195">
        <v>11.427831044311997</v>
      </c>
      <c r="AT195">
        <v>52.551912365111278</v>
      </c>
      <c r="AU195">
        <v>50.796247732248133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6</v>
      </c>
      <c r="D196" s="4">
        <v>1</v>
      </c>
      <c r="E196" s="4">
        <v>1</v>
      </c>
      <c r="F196" s="4">
        <v>8</v>
      </c>
      <c r="G196" s="4">
        <v>23.75</v>
      </c>
      <c r="H196" s="4">
        <v>13.73</v>
      </c>
      <c r="I196" s="34">
        <v>736.36701032445887</v>
      </c>
      <c r="J196" s="35">
        <v>16.950617283950617</v>
      </c>
      <c r="K196" s="35">
        <v>16.267772511848342</v>
      </c>
      <c r="L196" s="35">
        <v>9.4636400541271986</v>
      </c>
      <c r="M196" s="35">
        <v>6.3636305732484075</v>
      </c>
      <c r="N196" s="4">
        <v>0.81</v>
      </c>
      <c r="O196" s="4">
        <v>133.4293948126801</v>
      </c>
      <c r="P196" s="35">
        <v>4.3699927166788051</v>
      </c>
      <c r="Q196" s="36">
        <f t="shared" si="77"/>
        <v>75.000000001990003</v>
      </c>
      <c r="R196" s="36" t="str">
        <f t="shared" si="78"/>
        <v xml:space="preserve"> </v>
      </c>
      <c r="S196" s="37">
        <f t="shared" si="79"/>
        <v>0.72978878567536054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4.3699927186688052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-10.831676142751267</v>
      </c>
      <c r="AR196" s="21">
        <v>12.739929194796673</v>
      </c>
      <c r="AS196">
        <v>72.978878368536044</v>
      </c>
      <c r="AT196">
        <v>10.831676142751267</v>
      </c>
      <c r="AU196">
        <v>-12.739929194796673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1</v>
      </c>
      <c r="E197" s="4">
        <v>0</v>
      </c>
      <c r="F197" s="4">
        <v>14</v>
      </c>
      <c r="G197" s="4">
        <v>9</v>
      </c>
      <c r="H197" s="4">
        <v>4.5</v>
      </c>
      <c r="I197" s="34">
        <v>543.54107032064383</v>
      </c>
      <c r="J197" s="35" t="s">
        <v>1238</v>
      </c>
      <c r="K197" s="35">
        <v>24.456521739130434</v>
      </c>
      <c r="L197" s="35">
        <v>6.5292045442377908</v>
      </c>
      <c r="M197" s="35">
        <v>5.8834846540528547</v>
      </c>
      <c r="N197" s="4">
        <v>9.8000000000000004E-2</v>
      </c>
      <c r="O197" s="4">
        <v>-18.333333333333325</v>
      </c>
      <c r="P197" s="35">
        <v>6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1.0000000019999999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-0.39797070939593115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6.0000000020000002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39.797070939593112</v>
      </c>
      <c r="AS197">
        <v>100</v>
      </c>
      <c r="AT197" t="e">
        <v>#VALUE!</v>
      </c>
      <c r="AU197">
        <v>-39.797070939593112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16</v>
      </c>
      <c r="D198" s="4">
        <v>3</v>
      </c>
      <c r="E198" s="4">
        <v>11</v>
      </c>
      <c r="F198" s="4">
        <v>30</v>
      </c>
      <c r="G198" s="4">
        <v>480.1610107421875</v>
      </c>
      <c r="H198" s="4">
        <v>418.04</v>
      </c>
      <c r="I198" s="34">
        <v>36821.060770490549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0.61899999999999999</v>
      </c>
      <c r="O198" s="4">
        <v>62.89473684210526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62.894736844115258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14.860063807814438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4</v>
      </c>
      <c r="D199" s="4">
        <v>0</v>
      </c>
      <c r="E199" s="4">
        <v>6</v>
      </c>
      <c r="F199" s="4">
        <v>10</v>
      </c>
      <c r="G199" s="4">
        <v>20</v>
      </c>
      <c r="H199" s="4">
        <v>19.41</v>
      </c>
      <c r="I199" s="34">
        <v>987.33232233378044</v>
      </c>
      <c r="J199" s="35" t="s">
        <v>1238</v>
      </c>
      <c r="K199" s="35" t="s">
        <v>1238</v>
      </c>
      <c r="L199" s="35">
        <v>15.93457282913165</v>
      </c>
      <c r="M199" s="35">
        <v>14.891734293193716</v>
      </c>
      <c r="N199" s="4" t="s">
        <v>132</v>
      </c>
      <c r="O199" s="4" t="s">
        <v>132</v>
      </c>
      <c r="P199" s="35">
        <v>4.8119526017516749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4.8119526037716751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-46.925701460328199</v>
      </c>
      <c r="AS199">
        <v>3.0396702730551173</v>
      </c>
      <c r="AT199" t="e">
        <v>#VALUE!</v>
      </c>
      <c r="AU199">
        <v>46.925701460328199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49.5</v>
      </c>
      <c r="H200" s="4">
        <v>38.729999999999997</v>
      </c>
      <c r="I200" s="34">
        <v>2047.0271116384647</v>
      </c>
      <c r="J200" s="35">
        <v>16.144226761150478</v>
      </c>
      <c r="K200" s="35">
        <v>14.527381845461365</v>
      </c>
      <c r="L200" s="35">
        <v>11.01061185006046</v>
      </c>
      <c r="M200" s="35">
        <v>10.254252252252252</v>
      </c>
      <c r="N200" s="4">
        <v>2.399</v>
      </c>
      <c r="O200" s="4">
        <v>21.161616161616166</v>
      </c>
      <c r="P200" s="35">
        <v>1.5750064549444875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0.27807901055052692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-5.5590886156769326</v>
      </c>
      <c r="AR200" s="21">
        <v>-1.5240186809383882</v>
      </c>
      <c r="AS200">
        <v>27.80790085205269</v>
      </c>
      <c r="AT200">
        <v>5.5590886156769326</v>
      </c>
      <c r="AU200">
        <v>1.5240186809383882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3</v>
      </c>
      <c r="E201" s="4">
        <v>4</v>
      </c>
      <c r="F201" s="4">
        <v>16</v>
      </c>
      <c r="G201" s="4">
        <v>30</v>
      </c>
      <c r="H201" s="4">
        <v>25.92</v>
      </c>
      <c r="I201" s="34">
        <v>10230.638058775683</v>
      </c>
      <c r="J201" s="35">
        <v>18.7012987012987</v>
      </c>
      <c r="K201" s="35">
        <v>19.086892488954344</v>
      </c>
      <c r="L201" s="35">
        <v>8.0781884239251429</v>
      </c>
      <c r="M201" s="35">
        <v>7.6936986128895608</v>
      </c>
      <c r="N201" s="4">
        <v>1.3860000000000001</v>
      </c>
      <c r="O201" s="4">
        <v>15.500000000000014</v>
      </c>
      <c r="P201" s="35">
        <v>4.6296296296296298</v>
      </c>
      <c r="Q201" s="36" t="str">
        <f t="shared" si="77"/>
        <v xml:space="preserve"> </v>
      </c>
      <c r="R201" s="36" t="str">
        <f t="shared" si="78"/>
        <v xml:space="preserve"> </v>
      </c>
      <c r="S201" s="37">
        <f t="shared" si="79"/>
        <v>0.15740740944740744</v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4.6296296316696299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-22.27851330663264</v>
      </c>
      <c r="AR201" s="21">
        <v>25.514570522780431</v>
      </c>
      <c r="AS201">
        <v>15.740740740740744</v>
      </c>
      <c r="AT201">
        <v>22.27851330663264</v>
      </c>
      <c r="AU201">
        <v>-25.514570522780431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7</v>
      </c>
      <c r="D202" s="4">
        <v>2</v>
      </c>
      <c r="E202" s="4">
        <v>8</v>
      </c>
      <c r="F202" s="4">
        <v>17</v>
      </c>
      <c r="G202" s="4">
        <v>60</v>
      </c>
      <c r="H202" s="4">
        <v>58.85</v>
      </c>
      <c r="I202" s="34">
        <v>26592.276991240265</v>
      </c>
      <c r="J202" s="35">
        <v>11.706783369803063</v>
      </c>
      <c r="K202" s="35">
        <v>10.750822067957618</v>
      </c>
      <c r="L202" s="35" t="s">
        <v>1238</v>
      </c>
      <c r="M202" s="35" t="s">
        <v>1238</v>
      </c>
      <c r="N202" s="4">
        <v>5.0270000000000001</v>
      </c>
      <c r="O202" s="4">
        <v>3.4362139917695433</v>
      </c>
      <c r="P202" s="35">
        <v>3.8895497026338148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3.889549704683815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23.455152023055991</v>
      </c>
      <c r="AR202" s="21" t="e">
        <v>#VALUE!</v>
      </c>
      <c r="AS202">
        <v>1.954120645709434</v>
      </c>
      <c r="AT202">
        <v>-23.455152023055991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7</v>
      </c>
      <c r="D203" s="4">
        <v>0</v>
      </c>
      <c r="E203" s="4">
        <v>4</v>
      </c>
      <c r="F203" s="4">
        <v>11</v>
      </c>
      <c r="G203" s="4">
        <v>6.5</v>
      </c>
      <c r="H203" s="4">
        <v>3.88</v>
      </c>
      <c r="I203" s="34">
        <v>992.11553738770533</v>
      </c>
      <c r="J203" s="35">
        <v>9.4162987979126989</v>
      </c>
      <c r="K203" s="35">
        <v>7.1993546634526702</v>
      </c>
      <c r="L203" s="35">
        <v>3.4446783954593156</v>
      </c>
      <c r="M203" s="35">
        <v>2.9966663917103511</v>
      </c>
      <c r="N203" s="4">
        <v>0.315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0.67525773401876288</v>
      </c>
      <c r="T203" s="37" t="str">
        <f t="shared" si="80"/>
        <v/>
      </c>
      <c r="U203" s="37" t="str">
        <f t="shared" si="81"/>
        <v/>
      </c>
      <c r="V203" s="37">
        <f t="shared" si="82"/>
        <v>-0.38431494183885861</v>
      </c>
      <c r="W203" s="37" t="str">
        <f t="shared" si="83"/>
        <v/>
      </c>
      <c r="X203" s="37">
        <f t="shared" si="84"/>
        <v>-0.6823813258220377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38.43149418388586</v>
      </c>
      <c r="AR203" s="21">
        <v>68.238132582203775</v>
      </c>
      <c r="AS203">
        <v>67.525773195876297</v>
      </c>
      <c r="AT203">
        <v>-38.43149418388586</v>
      </c>
      <c r="AU203">
        <v>-68.238132582203775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3</v>
      </c>
      <c r="D204" s="4">
        <v>0</v>
      </c>
      <c r="E204" s="4">
        <v>4</v>
      </c>
      <c r="F204" s="4">
        <v>7</v>
      </c>
      <c r="G204" s="4">
        <v>13.5</v>
      </c>
      <c r="H204" s="4">
        <v>12.8</v>
      </c>
      <c r="I204" s="34">
        <v>1509.6979807814839</v>
      </c>
      <c r="J204" s="35" t="s">
        <v>1238</v>
      </c>
      <c r="K204" s="35" t="s">
        <v>1238</v>
      </c>
      <c r="L204" s="35">
        <v>26.831361208651774</v>
      </c>
      <c r="M204" s="35">
        <v>22.117875994259446</v>
      </c>
      <c r="N204" s="4" t="s">
        <v>132</v>
      </c>
      <c r="O204" s="4" t="s">
        <v>132</v>
      </c>
      <c r="P204" s="35">
        <v>4.2421875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4.2421875020700002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-147.40020388305766</v>
      </c>
      <c r="AS204">
        <v>5.46875</v>
      </c>
      <c r="AT204" t="e">
        <v>#VALUE!</v>
      </c>
      <c r="AU204">
        <v>147.40020388305766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11</v>
      </c>
      <c r="D205" s="4">
        <v>0</v>
      </c>
      <c r="E205" s="4">
        <v>3</v>
      </c>
      <c r="F205" s="4">
        <v>14</v>
      </c>
      <c r="G205" s="4">
        <v>30</v>
      </c>
      <c r="H205" s="4">
        <v>17.68</v>
      </c>
      <c r="I205" s="34">
        <v>2372.9352064520203</v>
      </c>
      <c r="J205" s="35" t="s">
        <v>1238</v>
      </c>
      <c r="K205" s="35">
        <v>10.315052508751458</v>
      </c>
      <c r="L205" s="35">
        <v>17.363858016259115</v>
      </c>
      <c r="M205" s="35">
        <v>11.922406237389023</v>
      </c>
      <c r="N205" s="4">
        <v>-1.153</v>
      </c>
      <c r="O205" s="4" t="s">
        <v>132</v>
      </c>
      <c r="P205" s="35">
        <v>0.45248868778280543</v>
      </c>
      <c r="Q205" s="36">
        <f t="shared" si="77"/>
        <v>78.57142857350857</v>
      </c>
      <c r="R205" s="36" t="str">
        <f t="shared" si="78"/>
        <v xml:space="preserve"> </v>
      </c>
      <c r="S205" s="37">
        <f t="shared" si="79"/>
        <v>0.69683258126552028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-60.10451277566127</v>
      </c>
      <c r="AS205">
        <v>69.68325791855203</v>
      </c>
      <c r="AT205" t="e">
        <v>#VALUE!</v>
      </c>
      <c r="AU205">
        <v>60.10451277566127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9</v>
      </c>
      <c r="D206" s="4">
        <v>0</v>
      </c>
      <c r="E206" s="4">
        <v>2</v>
      </c>
      <c r="F206" s="4">
        <v>11</v>
      </c>
      <c r="G206" s="4">
        <v>15</v>
      </c>
      <c r="H206" s="4">
        <v>12.5</v>
      </c>
      <c r="I206" s="34">
        <v>1670.8985493771177</v>
      </c>
      <c r="J206" s="35">
        <v>14.044943820224718</v>
      </c>
      <c r="K206" s="35">
        <v>13.586956521739129</v>
      </c>
      <c r="L206" s="35">
        <v>7.9207713946070637</v>
      </c>
      <c r="M206" s="35">
        <v>7.6672217622798291</v>
      </c>
      <c r="N206" s="4">
        <v>0.89</v>
      </c>
      <c r="O206" s="4">
        <v>394.4444444444444</v>
      </c>
      <c r="P206" s="35">
        <v>5.76</v>
      </c>
      <c r="Q206" s="36">
        <f t="shared" si="77"/>
        <v>81.818181820271818</v>
      </c>
      <c r="R206" s="36" t="str">
        <f t="shared" si="78"/>
        <v xml:space="preserve"> </v>
      </c>
      <c r="S206" s="37">
        <f t="shared" si="79"/>
        <v>0.20000000208999996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5.76000000209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8.167080947539084</v>
      </c>
      <c r="AR206" s="21">
        <v>26.966043850767985</v>
      </c>
      <c r="AS206">
        <v>19.999999999999996</v>
      </c>
      <c r="AT206">
        <v>-8.167080947539084</v>
      </c>
      <c r="AU206">
        <v>-26.966043850767985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35</v>
      </c>
      <c r="H207" s="4">
        <v>32.22</v>
      </c>
      <c r="I207" s="34">
        <v>4035.6319196998579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5.7603972687771581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5.7603972708771582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8.6281812538795855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9.5</v>
      </c>
      <c r="H208" s="4">
        <v>7.54</v>
      </c>
      <c r="I208" s="34">
        <v>1023.9929326195261</v>
      </c>
      <c r="J208" s="35" t="s">
        <v>1238</v>
      </c>
      <c r="K208" s="35" t="s">
        <v>1238</v>
      </c>
      <c r="L208" s="35">
        <v>17.48900368506958</v>
      </c>
      <c r="M208" s="35">
        <v>14.349418050780764</v>
      </c>
      <c r="N208" s="4">
        <v>6.7000000000000004E-2</v>
      </c>
      <c r="O208" s="4">
        <v>123.33333333333336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0.25994695171212207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-61.258426054157454</v>
      </c>
      <c r="AS208">
        <v>25.994694960212207</v>
      </c>
      <c r="AT208" t="e">
        <v>#VALUE!</v>
      </c>
      <c r="AU208">
        <v>61.258426054157454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9</v>
      </c>
      <c r="D209" s="4">
        <v>0</v>
      </c>
      <c r="E209" s="4">
        <v>2</v>
      </c>
      <c r="F209" s="4">
        <v>11</v>
      </c>
      <c r="G209" s="4">
        <v>25.381599426269531</v>
      </c>
      <c r="H209" s="4">
        <v>18.489999999999998</v>
      </c>
      <c r="I209" s="34">
        <v>1738.5707786047399</v>
      </c>
      <c r="J209" s="35">
        <v>21.679455720551683</v>
      </c>
      <c r="K209" s="35">
        <v>13.360118270132039</v>
      </c>
      <c r="L209" s="35">
        <v>7.0098617916035932</v>
      </c>
      <c r="M209" s="35">
        <v>4.9660122547541912</v>
      </c>
      <c r="N209" s="4">
        <v>0.65200000000000002</v>
      </c>
      <c r="O209" s="4">
        <v>183.47826086956522</v>
      </c>
      <c r="P209" s="35">
        <v>0</v>
      </c>
      <c r="Q209" s="36">
        <f t="shared" si="77"/>
        <v>81.818181820301817</v>
      </c>
      <c r="R209" s="36" t="str">
        <f t="shared" si="78"/>
        <v xml:space="preserve"> </v>
      </c>
      <c r="S209" s="37">
        <f t="shared" si="79"/>
        <v>0.37272036049044527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>
        <f t="shared" si="84"/>
        <v>-0.35365141449641457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-41.751204402822538</v>
      </c>
      <c r="AR209" s="21">
        <v>35.365141449641456</v>
      </c>
      <c r="AS209">
        <v>37.272035837044527</v>
      </c>
      <c r="AT209">
        <v>41.751204402822538</v>
      </c>
      <c r="AU209">
        <v>-35.365141449641456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5</v>
      </c>
      <c r="D210" s="4">
        <v>0</v>
      </c>
      <c r="E210" s="4">
        <v>6</v>
      </c>
      <c r="F210" s="4">
        <v>11</v>
      </c>
      <c r="G210" s="4">
        <v>35</v>
      </c>
      <c r="H210" s="4">
        <v>28.85</v>
      </c>
      <c r="I210" s="34">
        <v>2463.7242645156639</v>
      </c>
      <c r="J210" s="35">
        <v>14.955935717988595</v>
      </c>
      <c r="K210" s="35">
        <v>12.625820568927789</v>
      </c>
      <c r="L210" s="35">
        <v>9.0945193229484413</v>
      </c>
      <c r="M210" s="35">
        <v>8.2984000484048028</v>
      </c>
      <c r="N210" s="4">
        <v>1.929</v>
      </c>
      <c r="O210" s="4">
        <v>5.9890109890109882</v>
      </c>
      <c r="P210" s="35">
        <v>2.0727902946273828</v>
      </c>
      <c r="Q210" s="36" t="str">
        <f t="shared" si="77"/>
        <v xml:space="preserve"> </v>
      </c>
      <c r="R210" s="36" t="str">
        <f t="shared" si="78"/>
        <v xml:space="preserve"> </v>
      </c>
      <c r="S210" s="37">
        <f t="shared" si="79"/>
        <v>0.21317157925305025</v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2.072790296757383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2.2105569289574856</v>
      </c>
      <c r="AR210" s="21">
        <v>16.143429428755784</v>
      </c>
      <c r="AS210">
        <v>21.317157712305026</v>
      </c>
      <c r="AT210">
        <v>-2.2105569289574856</v>
      </c>
      <c r="AU210">
        <v>-16.143429428755784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22</v>
      </c>
      <c r="D211" s="4">
        <v>0</v>
      </c>
      <c r="E211" s="4">
        <v>7</v>
      </c>
      <c r="F211" s="4">
        <v>29</v>
      </c>
      <c r="G211" s="4">
        <v>50</v>
      </c>
      <c r="H211" s="4">
        <v>40.07</v>
      </c>
      <c r="I211" s="34">
        <v>47652.008693184122</v>
      </c>
      <c r="J211" s="35">
        <v>12.00419412822049</v>
      </c>
      <c r="K211" s="35">
        <v>13.189598420013166</v>
      </c>
      <c r="L211" s="35">
        <v>5.828721545319465</v>
      </c>
      <c r="M211" s="35">
        <v>5.9007186421484912</v>
      </c>
      <c r="N211" s="4">
        <v>3.3380000000000001</v>
      </c>
      <c r="O211" s="4">
        <v>25.962264150943405</v>
      </c>
      <c r="P211" s="35">
        <v>4.4022959820314451</v>
      </c>
      <c r="Q211" s="36">
        <f t="shared" si="77"/>
        <v>75.862068967657237</v>
      </c>
      <c r="R211" s="36" t="str">
        <f t="shared" si="78"/>
        <v xml:space="preserve"> </v>
      </c>
      <c r="S211" s="37">
        <f t="shared" si="79"/>
        <v>0.24781632357748445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-0.46255917190491813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4.4022959841714453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21.510530638116798</v>
      </c>
      <c r="AR211" s="21">
        <v>46.255917190491814</v>
      </c>
      <c r="AS211">
        <v>24.781632143748446</v>
      </c>
      <c r="AT211">
        <v>-21.510530638116798</v>
      </c>
      <c r="AU211">
        <v>-46.255917190491814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3</v>
      </c>
      <c r="D212" s="4">
        <v>1</v>
      </c>
      <c r="E212" s="4">
        <v>6</v>
      </c>
      <c r="F212" s="4">
        <v>10</v>
      </c>
      <c r="G212" s="4">
        <v>17.445823669433594</v>
      </c>
      <c r="H212" s="4">
        <v>14.46</v>
      </c>
      <c r="I212" s="34">
        <v>399.77623584404762</v>
      </c>
      <c r="J212" s="35">
        <v>34.761637971384097</v>
      </c>
      <c r="K212" s="35">
        <v>14.226770752767237</v>
      </c>
      <c r="L212" s="35">
        <v>11.342244891976666</v>
      </c>
      <c r="M212" s="35">
        <v>7.4278720626631856</v>
      </c>
      <c r="N212" s="4">
        <v>0.318</v>
      </c>
      <c r="O212" s="4">
        <v>-64.666666666666671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0.20648849934457775</v>
      </c>
      <c r="T212" s="37" t="str">
        <f t="shared" si="80"/>
        <v/>
      </c>
      <c r="U212" s="37" t="str">
        <f t="shared" si="81"/>
        <v/>
      </c>
      <c r="V212" s="37" t="str">
        <f t="shared" si="82"/>
        <v/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-64.666666664516669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>
        <v>-127.28910324014322</v>
      </c>
      <c r="AR212" s="21">
        <v>-4.5818613877024461</v>
      </c>
      <c r="AS212">
        <v>20.648849719457772</v>
      </c>
      <c r="AT212">
        <v>127.28910324014322</v>
      </c>
      <c r="AU212">
        <v>4.5818613877024461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10</v>
      </c>
      <c r="D213" s="4">
        <v>0</v>
      </c>
      <c r="E213" s="4">
        <v>9</v>
      </c>
      <c r="F213" s="4">
        <v>19</v>
      </c>
      <c r="G213" s="4">
        <v>52.5</v>
      </c>
      <c r="H213" s="4">
        <v>47.93</v>
      </c>
      <c r="I213" s="34">
        <v>22052.143556675161</v>
      </c>
      <c r="J213" s="35">
        <v>16.470790378006871</v>
      </c>
      <c r="K213" s="35">
        <v>15.293554562858967</v>
      </c>
      <c r="L213" s="35">
        <v>8.023487930768173</v>
      </c>
      <c r="M213" s="35">
        <v>7.6348915098416903</v>
      </c>
      <c r="N213" s="4">
        <v>2.91</v>
      </c>
      <c r="O213" s="4">
        <v>2.1052631578947385</v>
      </c>
      <c r="P213" s="35">
        <v>5.0302524514917586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5.0302524536517588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-7.6943260773652655</v>
      </c>
      <c r="AR213" s="21">
        <v>26.01893975899997</v>
      </c>
      <c r="AS213">
        <v>9.5347381598164027</v>
      </c>
      <c r="AT213">
        <v>7.6943260773652655</v>
      </c>
      <c r="AU213">
        <v>-26.01893975899997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4</v>
      </c>
      <c r="D214" s="4">
        <v>0</v>
      </c>
      <c r="E214" s="4">
        <v>6</v>
      </c>
      <c r="F214" s="4">
        <v>10</v>
      </c>
      <c r="G214" s="4">
        <v>10.5</v>
      </c>
      <c r="H214" s="4">
        <v>7.97</v>
      </c>
      <c r="I214" s="34">
        <v>1719.8634598667318</v>
      </c>
      <c r="J214" s="35" t="s">
        <v>1238</v>
      </c>
      <c r="K214" s="35" t="s">
        <v>1238</v>
      </c>
      <c r="L214" s="35">
        <v>7.8074410228783915</v>
      </c>
      <c r="M214" s="35">
        <v>7.5187101567317622</v>
      </c>
      <c r="N214" s="4">
        <v>-0.28300000000000003</v>
      </c>
      <c r="O214" s="4">
        <v>58.382352941176471</v>
      </c>
      <c r="P214" s="35">
        <v>2.0200752823086576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0.31744040367564624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2.0200752844786578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58.382352943346469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28.011013461283884</v>
      </c>
      <c r="AS214">
        <v>31.744040150564622</v>
      </c>
      <c r="AT214" t="e">
        <v>#VALUE!</v>
      </c>
      <c r="AU214">
        <v>-28.011013461283884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4</v>
      </c>
      <c r="D215" s="4">
        <v>0</v>
      </c>
      <c r="E215" s="4">
        <v>3</v>
      </c>
      <c r="F215" s="4">
        <v>7</v>
      </c>
      <c r="G215" s="4">
        <v>20</v>
      </c>
      <c r="H215" s="4">
        <v>15.39</v>
      </c>
      <c r="I215" s="34">
        <v>1033.6647430610508</v>
      </c>
      <c r="J215" s="35">
        <v>6.2282476730068801</v>
      </c>
      <c r="K215" s="35">
        <v>6.0806005531410507</v>
      </c>
      <c r="L215" s="35">
        <v>5.7036316048112061</v>
      </c>
      <c r="M215" s="35">
        <v>5.6373943641419677</v>
      </c>
      <c r="N215" s="4">
        <v>2.4710000000000001</v>
      </c>
      <c r="O215" s="4">
        <v>-15.085910652920964</v>
      </c>
      <c r="P215" s="35">
        <v>5.8154645873944117</v>
      </c>
      <c r="Q215" s="36" t="str">
        <f t="shared" si="77"/>
        <v xml:space="preserve"> </v>
      </c>
      <c r="R215" s="36" t="str">
        <f t="shared" si="78"/>
        <v xml:space="preserve"> </v>
      </c>
      <c r="S215" s="37">
        <f t="shared" si="79"/>
        <v>0.29954516137428194</v>
      </c>
      <c r="T215" s="37" t="str">
        <f t="shared" si="80"/>
        <v/>
      </c>
      <c r="U215" s="37" t="str">
        <f t="shared" si="81"/>
        <v/>
      </c>
      <c r="V215" s="37">
        <f t="shared" si="82"/>
        <v>-0.59276578695152971</v>
      </c>
      <c r="W215" s="37" t="str">
        <f t="shared" si="83"/>
        <v/>
      </c>
      <c r="X215" s="37">
        <f t="shared" si="84"/>
        <v>-0.47409316622775699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5.8154645895744119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59.276578695152971</v>
      </c>
      <c r="AR215" s="21">
        <v>47.409316622775698</v>
      </c>
      <c r="AS215">
        <v>29.954515919428193</v>
      </c>
      <c r="AT215">
        <v>-59.276578695152971</v>
      </c>
      <c r="AU215">
        <v>-47.409316622775698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9</v>
      </c>
      <c r="D216" s="4">
        <v>0</v>
      </c>
      <c r="E216" s="4">
        <v>0</v>
      </c>
      <c r="F216" s="4">
        <v>9</v>
      </c>
      <c r="G216" s="4">
        <v>13</v>
      </c>
      <c r="H216" s="4">
        <v>10.77</v>
      </c>
      <c r="I216" s="34">
        <v>1597.6367336465053</v>
      </c>
      <c r="J216" s="35">
        <v>10.992410666751107</v>
      </c>
      <c r="K216" s="35">
        <v>10.278795991756027</v>
      </c>
      <c r="L216" s="35">
        <v>7.7551972992333598</v>
      </c>
      <c r="M216" s="35">
        <v>6.3099275784669953</v>
      </c>
      <c r="N216" s="4">
        <v>0.749</v>
      </c>
      <c r="O216" s="4">
        <v>-48.344827586206897</v>
      </c>
      <c r="P216" s="35">
        <v>2.9392775895978525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0.20705664100151358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2.9392775917878526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28.126080682677234</v>
      </c>
      <c r="AR216" s="21">
        <v>28.492729904250758</v>
      </c>
      <c r="AS216">
        <v>20.705663881151359</v>
      </c>
      <c r="AT216">
        <v>-28.126080682677234</v>
      </c>
      <c r="AU216">
        <v>-28.492729904250758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12</v>
      </c>
      <c r="D217" s="4">
        <v>1</v>
      </c>
      <c r="E217" s="4">
        <v>4</v>
      </c>
      <c r="F217" s="4">
        <v>17</v>
      </c>
      <c r="G217" s="4">
        <v>80.5</v>
      </c>
      <c r="H217" s="4">
        <v>74.33</v>
      </c>
      <c r="I217" s="34">
        <v>103408.55956031816</v>
      </c>
      <c r="J217" s="35">
        <v>10.862194943738126</v>
      </c>
      <c r="K217" s="35">
        <v>10.514924317442354</v>
      </c>
      <c r="L217" s="35" t="s">
        <v>1238</v>
      </c>
      <c r="M217" s="35" t="s">
        <v>1238</v>
      </c>
      <c r="N217" s="4">
        <v>6.843</v>
      </c>
      <c r="O217" s="4">
        <v>5.7650695517774384</v>
      </c>
      <c r="P217" s="35">
        <v>4.2244046818242973</v>
      </c>
      <c r="Q217" s="36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>70.588235296317649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 t="str">
        <f t="shared" ref="V217:V248" si="106">IF(ISERROR((IF(((J217/$J$6-1))&lt;($V$5/100),((J217/$J$6-1)),"")))=TRUE," ",((IF(((J217/$J$6-1))&lt;($V$5/100),((J217/$J$6-1)),""))))</f>
        <v/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4.2244046840242975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28.977496687174821</v>
      </c>
      <c r="AR217" s="21" t="e">
        <v>#VALUE!</v>
      </c>
      <c r="AS217">
        <v>8.300820664603803</v>
      </c>
      <c r="AT217">
        <v>-28.977496687174821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21</v>
      </c>
      <c r="D218" s="4">
        <v>0</v>
      </c>
      <c r="E218" s="4">
        <v>3</v>
      </c>
      <c r="F218" s="4">
        <v>24</v>
      </c>
      <c r="G218" s="4">
        <v>35.982898712158203</v>
      </c>
      <c r="H218" s="4">
        <v>21.45</v>
      </c>
      <c r="I218" s="34">
        <v>9146.4571415677419</v>
      </c>
      <c r="J218" s="35">
        <v>6.8116862496030484</v>
      </c>
      <c r="K218" s="35">
        <v>7.0374015748031491</v>
      </c>
      <c r="L218" s="35">
        <v>3.4359991323158643</v>
      </c>
      <c r="M218" s="35">
        <v>3.5629407280561236</v>
      </c>
      <c r="N218" s="4">
        <v>3.149</v>
      </c>
      <c r="O218" s="4">
        <v>-22.628992628992634</v>
      </c>
      <c r="P218" s="35">
        <v>1.2027972027972029</v>
      </c>
      <c r="Q218" s="36">
        <f t="shared" si="101"/>
        <v>87.500000002210001</v>
      </c>
      <c r="R218" s="36" t="str">
        <f t="shared" si="102"/>
        <v xml:space="preserve"> </v>
      </c>
      <c r="S218" s="37">
        <f t="shared" si="103"/>
        <v>0.67752441769523086</v>
      </c>
      <c r="T218" s="37" t="str">
        <f t="shared" si="104"/>
        <v/>
      </c>
      <c r="U218" s="37" t="str">
        <f t="shared" si="105"/>
        <v/>
      </c>
      <c r="V218" s="37">
        <f t="shared" si="106"/>
        <v>-0.55461763323696278</v>
      </c>
      <c r="W218" s="37" t="str">
        <f t="shared" si="107"/>
        <v/>
      </c>
      <c r="X218" s="37">
        <f t="shared" si="108"/>
        <v>-0.68318160257823601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55.461763323696275</v>
      </c>
      <c r="AR218" s="21">
        <v>68.318160257823607</v>
      </c>
      <c r="AS218">
        <v>67.752441548523095</v>
      </c>
      <c r="AT218">
        <v>-55.461763323696275</v>
      </c>
      <c r="AU218">
        <v>-68.318160257823607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2</v>
      </c>
      <c r="F219" s="4">
        <v>13</v>
      </c>
      <c r="G219" s="4">
        <v>53</v>
      </c>
      <c r="H219" s="4">
        <v>41.6</v>
      </c>
      <c r="I219" s="34">
        <v>2624.0580060353968</v>
      </c>
      <c r="J219" s="35">
        <v>10.441767068273093</v>
      </c>
      <c r="K219" s="35">
        <v>9.8624940730203896</v>
      </c>
      <c r="L219" s="35">
        <v>6.7205193106968961</v>
      </c>
      <c r="M219" s="35">
        <v>6.5976197674418611</v>
      </c>
      <c r="N219" s="4">
        <v>3.984</v>
      </c>
      <c r="O219" s="4">
        <v>12.542372881355931</v>
      </c>
      <c r="P219" s="35">
        <v>2.6322115384615383</v>
      </c>
      <c r="Q219" s="36">
        <f t="shared" si="101"/>
        <v>84.615384617604619</v>
      </c>
      <c r="R219" s="36" t="str">
        <f t="shared" si="102"/>
        <v xml:space="preserve"> </v>
      </c>
      <c r="S219" s="37">
        <f t="shared" si="103"/>
        <v>0.27403846375846147</v>
      </c>
      <c r="T219" s="37" t="str">
        <f t="shared" si="104"/>
        <v/>
      </c>
      <c r="U219" s="37" t="str">
        <f t="shared" si="105"/>
        <v/>
      </c>
      <c r="V219" s="37">
        <f t="shared" si="106"/>
        <v>-0.31726465963889294</v>
      </c>
      <c r="W219" s="37" t="str">
        <f t="shared" si="107"/>
        <v/>
      </c>
      <c r="X219" s="37">
        <f t="shared" si="108"/>
        <v>-0.3803304145708738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2.6322115406815385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31.726465963889293</v>
      </c>
      <c r="AR219" s="21">
        <v>38.033041457087378</v>
      </c>
      <c r="AS219">
        <v>27.403846153846146</v>
      </c>
      <c r="AT219">
        <v>-31.726465963889293</v>
      </c>
      <c r="AU219">
        <v>-38.033041457087378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70</v>
      </c>
      <c r="H220" s="4">
        <v>65.59</v>
      </c>
      <c r="I220" s="34">
        <v>4090.6055950737627</v>
      </c>
      <c r="J220" s="35">
        <v>18.831467126040771</v>
      </c>
      <c r="K220" s="35">
        <v>16.727875541953583</v>
      </c>
      <c r="L220" s="35">
        <v>10.254833144860637</v>
      </c>
      <c r="M220" s="35">
        <v>9.4610936509804997</v>
      </c>
      <c r="N220" s="4">
        <v>3.4830000000000001</v>
      </c>
      <c r="O220" s="4">
        <v>37.504934859849989</v>
      </c>
      <c r="P220" s="35">
        <v>1.4636377496569599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-23.129620051204402</v>
      </c>
      <c r="AR220" s="21">
        <v>5.4446850051279689</v>
      </c>
      <c r="AS220">
        <v>6.7235859124866515</v>
      </c>
      <c r="AT220">
        <v>23.129620051204402</v>
      </c>
      <c r="AU220">
        <v>-5.4446850051279689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15</v>
      </c>
      <c r="D221" s="4">
        <v>0</v>
      </c>
      <c r="E221" s="4">
        <v>1</v>
      </c>
      <c r="F221" s="4">
        <v>16</v>
      </c>
      <c r="G221" s="4">
        <v>6.5</v>
      </c>
      <c r="H221" s="4">
        <v>3.53</v>
      </c>
      <c r="I221" s="34">
        <v>592.00130364757069</v>
      </c>
      <c r="J221" s="35">
        <v>21.011904761904759</v>
      </c>
      <c r="K221" s="35">
        <v>34.950495049504944</v>
      </c>
      <c r="L221" s="35">
        <v>3.3709626168224296</v>
      </c>
      <c r="M221" s="35">
        <v>3.7130107161607109</v>
      </c>
      <c r="N221" s="4">
        <v>0.16800000000000001</v>
      </c>
      <c r="O221" s="4">
        <v>-5.6179775280898774</v>
      </c>
      <c r="P221" s="35">
        <v>8.4985835694050991</v>
      </c>
      <c r="Q221" s="36">
        <f t="shared" si="101"/>
        <v>93.75000000224</v>
      </c>
      <c r="R221" s="36" t="str">
        <f t="shared" si="102"/>
        <v xml:space="preserve"> </v>
      </c>
      <c r="S221" s="37">
        <f t="shared" si="103"/>
        <v>0.84135977561110487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-0.68917833418935204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8.4985835716450993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-37.386419898626876</v>
      </c>
      <c r="AR221" s="21">
        <v>68.917833418935203</v>
      </c>
      <c r="AS221">
        <v>84.135977337110489</v>
      </c>
      <c r="AT221">
        <v>37.386419898626876</v>
      </c>
      <c r="AU221">
        <v>-68.917833418935203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12</v>
      </c>
      <c r="D222" s="4">
        <v>0</v>
      </c>
      <c r="E222" s="4">
        <v>1</v>
      </c>
      <c r="F222" s="4">
        <v>13</v>
      </c>
      <c r="G222" s="4">
        <v>23</v>
      </c>
      <c r="H222" s="4">
        <v>11.83</v>
      </c>
      <c r="I222" s="34">
        <v>2460.5148855011357</v>
      </c>
      <c r="J222" s="35">
        <v>10.913284132841328</v>
      </c>
      <c r="K222" s="35">
        <v>16.568627450980394</v>
      </c>
      <c r="L222" s="35">
        <v>3.7338331008833099</v>
      </c>
      <c r="M222" s="35">
        <v>3.6656663623916019</v>
      </c>
      <c r="N222" s="4">
        <v>1.0840000000000001</v>
      </c>
      <c r="O222" s="4">
        <v>-10.04149377593361</v>
      </c>
      <c r="P222" s="35">
        <v>3.9222316145393075</v>
      </c>
      <c r="Q222" s="36">
        <f t="shared" si="101"/>
        <v>92.307692309942311</v>
      </c>
      <c r="R222" s="36" t="str">
        <f t="shared" si="102"/>
        <v xml:space="preserve"> </v>
      </c>
      <c r="S222" s="37">
        <f t="shared" si="103"/>
        <v>0.94420963876732888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-0.65571963970058422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3.9222316167893077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28.64344982821806</v>
      </c>
      <c r="AR222" s="21">
        <v>65.57196397005842</v>
      </c>
      <c r="AS222">
        <v>94.42096365173289</v>
      </c>
      <c r="AT222">
        <v>-28.64344982821806</v>
      </c>
      <c r="AU222">
        <v>-65.57196397005842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49</v>
      </c>
      <c r="H223" s="4">
        <v>38.4</v>
      </c>
      <c r="I223" s="34">
        <v>2997.6057088214111</v>
      </c>
      <c r="J223" s="35">
        <v>18.733601908491504</v>
      </c>
      <c r="K223" s="35">
        <v>16.501154688367723</v>
      </c>
      <c r="L223" s="35">
        <v>9.5655328292877044</v>
      </c>
      <c r="M223" s="35">
        <v>8.9030311111111118</v>
      </c>
      <c r="N223" s="4">
        <v>1.5669999999999999</v>
      </c>
      <c r="O223" s="4">
        <v>-1.6938519447929821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0.27604166892666676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-22.489727950795178</v>
      </c>
      <c r="AR223" s="21">
        <v>11.800420641619313</v>
      </c>
      <c r="AS223">
        <v>27.604166666666675</v>
      </c>
      <c r="AT223">
        <v>22.489727950795178</v>
      </c>
      <c r="AU223">
        <v>-11.800420641619313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1</v>
      </c>
      <c r="D224" s="4">
        <v>4</v>
      </c>
      <c r="E224" s="4">
        <v>9</v>
      </c>
      <c r="F224" s="4">
        <v>14</v>
      </c>
      <c r="G224" s="4">
        <v>93.5</v>
      </c>
      <c r="H224" s="4">
        <v>87.93</v>
      </c>
      <c r="I224" s="34">
        <v>33690.182737004783</v>
      </c>
      <c r="J224" s="35" t="s">
        <v>1238</v>
      </c>
      <c r="K224" s="35">
        <v>34.524721258934719</v>
      </c>
      <c r="L224" s="35">
        <v>23.544308086666284</v>
      </c>
      <c r="M224" s="35">
        <v>17.87640788709481</v>
      </c>
      <c r="N224" s="4">
        <v>1.218</v>
      </c>
      <c r="O224" s="4">
        <v>62.4</v>
      </c>
      <c r="P224" s="35">
        <v>2.1809104721822465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2.1809104744522467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62.400000002269998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-117.09172992119883</v>
      </c>
      <c r="AS224">
        <v>6.3345843284430714</v>
      </c>
      <c r="AT224" t="e">
        <v>#VALUE!</v>
      </c>
      <c r="AU224">
        <v>117.09172992119883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13</v>
      </c>
      <c r="D225" s="4">
        <v>1</v>
      </c>
      <c r="E225" s="4">
        <v>8</v>
      </c>
      <c r="F225" s="4">
        <v>22</v>
      </c>
      <c r="G225" s="4">
        <v>70</v>
      </c>
      <c r="H225" s="4">
        <v>67.84</v>
      </c>
      <c r="I225" s="34">
        <v>48379.43323449645</v>
      </c>
      <c r="J225" s="35">
        <v>16.292026897214217</v>
      </c>
      <c r="K225" s="35">
        <v>16.783770410687779</v>
      </c>
      <c r="L225" s="35">
        <v>12.621670102104405</v>
      </c>
      <c r="M225" s="35">
        <v>12.612802465390326</v>
      </c>
      <c r="N225" s="4">
        <v>4.1639999999999997</v>
      </c>
      <c r="O225" s="4">
        <v>7.8756476683937784</v>
      </c>
      <c r="P225" s="35">
        <v>4.7538325471698109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4.753832549449811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-6.5254803723701071</v>
      </c>
      <c r="AR225" s="21">
        <v>-16.378879637252219</v>
      </c>
      <c r="AS225">
        <v>3.1839622641509413</v>
      </c>
      <c r="AT225">
        <v>6.5254803723701071</v>
      </c>
      <c r="AU225">
        <v>16.378879637252219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4</v>
      </c>
      <c r="D226" s="4">
        <v>0</v>
      </c>
      <c r="E226" s="4">
        <v>5</v>
      </c>
      <c r="F226" s="4">
        <v>9</v>
      </c>
      <c r="G226" s="4">
        <v>2</v>
      </c>
      <c r="H226" s="4">
        <v>0.57999999999999996</v>
      </c>
      <c r="I226" s="34">
        <v>892.3107187325196</v>
      </c>
      <c r="J226" s="35">
        <v>5.34206244683471</v>
      </c>
      <c r="K226" s="35">
        <v>4.2633767604546238</v>
      </c>
      <c r="L226" s="35">
        <v>7.7510098769863163</v>
      </c>
      <c r="M226" s="35">
        <v>6.3865619132380465</v>
      </c>
      <c r="N226" s="4">
        <v>8.3000000000000004E-2</v>
      </c>
      <c r="O226" s="4">
        <v>-57.653061224489797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2.4482758643589659</v>
      </c>
      <c r="T226" s="37" t="str">
        <f t="shared" si="104"/>
        <v/>
      </c>
      <c r="U226" s="37" t="str">
        <f t="shared" si="105"/>
        <v/>
      </c>
      <c r="V226" s="37">
        <f t="shared" si="106"/>
        <v>-0.65070904196360546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>
        <f t="shared" si="122"/>
        <v>-57.653061222199796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65.070904196360544</v>
      </c>
      <c r="AR226" s="21">
        <v>28.531340286691176</v>
      </c>
      <c r="AS226">
        <v>244.82758620689657</v>
      </c>
      <c r="AT226">
        <v>-65.070904196360544</v>
      </c>
      <c r="AU226">
        <v>-28.531340286691176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1</v>
      </c>
      <c r="F227" s="4">
        <v>3</v>
      </c>
      <c r="G227" s="4">
        <v>2</v>
      </c>
      <c r="H227" s="4">
        <v>1.77</v>
      </c>
      <c r="I227" s="34">
        <v>191.42508978856222</v>
      </c>
      <c r="J227" s="35" t="s">
        <v>1238</v>
      </c>
      <c r="K227" s="35" t="s">
        <v>1238</v>
      </c>
      <c r="L227" s="35" t="s">
        <v>1238</v>
      </c>
      <c r="M227" s="35">
        <v>10.604420616053815</v>
      </c>
      <c r="N227" s="4">
        <v>-0.105</v>
      </c>
      <c r="O227" s="4">
        <v>23.357664233576649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/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12.994350282485879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8</v>
      </c>
      <c r="F228" s="4">
        <v>11</v>
      </c>
      <c r="G228" s="4">
        <v>30.492240905761719</v>
      </c>
      <c r="H228" s="4">
        <v>25.9</v>
      </c>
      <c r="I228" s="34">
        <v>5697.2748835957655</v>
      </c>
      <c r="J228" s="35">
        <v>11.431703075934315</v>
      </c>
      <c r="K228" s="35">
        <v>10.253604208968531</v>
      </c>
      <c r="L228" s="35">
        <v>11.533966768253215</v>
      </c>
      <c r="M228" s="35">
        <v>10.6862750877678</v>
      </c>
      <c r="N228" s="4">
        <v>1.732</v>
      </c>
      <c r="O228" s="4">
        <v>-20.913242009132418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>
        <f t="shared" si="103"/>
        <v>0.17730660098805864</v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25.253765579872034</v>
      </c>
      <c r="AR228" s="21">
        <v>-6.3496446511310145</v>
      </c>
      <c r="AS228">
        <v>17.730659867805866</v>
      </c>
      <c r="AT228">
        <v>-25.253765579872034</v>
      </c>
      <c r="AU228">
        <v>6.3496446511310145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3</v>
      </c>
      <c r="F229" s="4">
        <v>10</v>
      </c>
      <c r="G229" s="4">
        <v>23</v>
      </c>
      <c r="H229" s="4">
        <v>16.47</v>
      </c>
      <c r="I229" s="34">
        <v>1073.7214829903362</v>
      </c>
      <c r="J229" s="35">
        <v>16.698648096239634</v>
      </c>
      <c r="K229" s="35">
        <v>11.201762157086018</v>
      </c>
      <c r="L229" s="35">
        <v>4.2956312757201642</v>
      </c>
      <c r="M229" s="35">
        <v>3.7521150251617543</v>
      </c>
      <c r="N229" s="4">
        <v>0.754</v>
      </c>
      <c r="O229" s="4">
        <v>227.82608695652175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0.39647844797877357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-0.60391869605298776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-9.184174642214348</v>
      </c>
      <c r="AR229" s="21">
        <v>60.391869605298773</v>
      </c>
      <c r="AS229">
        <v>39.647844565877357</v>
      </c>
      <c r="AT229">
        <v>9.184174642214348</v>
      </c>
      <c r="AU229">
        <v>-60.391869605298773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9</v>
      </c>
      <c r="D230" s="4">
        <v>0</v>
      </c>
      <c r="E230" s="4">
        <v>7</v>
      </c>
      <c r="F230" s="4">
        <v>16</v>
      </c>
      <c r="G230" s="4">
        <v>31</v>
      </c>
      <c r="H230" s="4">
        <v>19.690000000000001</v>
      </c>
      <c r="I230" s="34">
        <v>2335.7257642723357</v>
      </c>
      <c r="J230" s="35" t="s">
        <v>1238</v>
      </c>
      <c r="K230" s="35">
        <v>34.97335701598579</v>
      </c>
      <c r="L230" s="35">
        <v>4.6352231878488102</v>
      </c>
      <c r="M230" s="35">
        <v>4.8216796355078131</v>
      </c>
      <c r="N230" s="4">
        <v>0.42</v>
      </c>
      <c r="O230" s="4">
        <v>-68.750000000000014</v>
      </c>
      <c r="P230" s="35">
        <v>13.915693245302183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0.57440325271090398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-0.57260641649910005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13.915693247632182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-68.749999997670017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57.260641649910006</v>
      </c>
      <c r="AS230">
        <v>57.4403250380904</v>
      </c>
      <c r="AT230" t="e">
        <v>#VALUE!</v>
      </c>
      <c r="AU230">
        <v>-57.260641649910006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0</v>
      </c>
      <c r="F231" s="4">
        <v>16</v>
      </c>
      <c r="G231" s="4">
        <v>12.5</v>
      </c>
      <c r="H231" s="4">
        <v>8</v>
      </c>
      <c r="I231" s="34">
        <v>2122.2901244580489</v>
      </c>
      <c r="J231" s="35">
        <v>3.883495145631068</v>
      </c>
      <c r="K231" s="35">
        <v>8</v>
      </c>
      <c r="L231" s="35">
        <v>3.2154999663012291</v>
      </c>
      <c r="M231" s="35">
        <v>3.512139212827988</v>
      </c>
      <c r="N231" s="4">
        <v>2.06</v>
      </c>
      <c r="O231" s="4">
        <v>70.247933884297538</v>
      </c>
      <c r="P231" s="35">
        <v>0</v>
      </c>
      <c r="Q231" s="36">
        <f t="shared" si="101"/>
        <v>100.00000000234</v>
      </c>
      <c r="R231" s="36" t="str">
        <f t="shared" si="102"/>
        <v xml:space="preserve"> </v>
      </c>
      <c r="S231" s="37">
        <f t="shared" si="103"/>
        <v>0.56250000233999997</v>
      </c>
      <c r="T231" s="37" t="str">
        <f t="shared" si="104"/>
        <v/>
      </c>
      <c r="U231" s="37" t="str">
        <f t="shared" si="105"/>
        <v/>
      </c>
      <c r="V231" s="37">
        <f t="shared" si="106"/>
        <v>-0.74607752091125368</v>
      </c>
      <c r="W231" s="37" t="str">
        <f t="shared" si="107"/>
        <v/>
      </c>
      <c r="X231" s="37">
        <f t="shared" si="108"/>
        <v>-0.70351286277925584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>
        <f t="shared" si="121"/>
        <v>70.24793388663754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74.607752091125363</v>
      </c>
      <c r="AR231" s="21">
        <v>70.351286277925581</v>
      </c>
      <c r="AS231">
        <v>56.25</v>
      </c>
      <c r="AT231">
        <v>-74.607752091125363</v>
      </c>
      <c r="AU231">
        <v>-70.351286277925581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13</v>
      </c>
      <c r="D232" s="4">
        <v>1</v>
      </c>
      <c r="E232" s="4">
        <v>2</v>
      </c>
      <c r="F232" s="4">
        <v>16</v>
      </c>
      <c r="G232" s="4">
        <v>132.73500061035156</v>
      </c>
      <c r="H232" s="4">
        <v>122.57</v>
      </c>
      <c r="I232" s="34">
        <v>24707.614527920163</v>
      </c>
      <c r="J232" s="35">
        <v>35.278911320502715</v>
      </c>
      <c r="K232" s="35">
        <v>31.275296551153275</v>
      </c>
      <c r="L232" s="35">
        <v>17.24525991873805</v>
      </c>
      <c r="M232" s="35">
        <v>15.729628842380642</v>
      </c>
      <c r="N232" s="4">
        <v>2.6560000000000001</v>
      </c>
      <c r="O232" s="4">
        <v>5.3968253968254016</v>
      </c>
      <c r="P232" s="35">
        <v>0.79508402457077365</v>
      </c>
      <c r="Q232" s="36">
        <f t="shared" si="101"/>
        <v>81.250000002350006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-130.6712970178927</v>
      </c>
      <c r="AR232" s="21">
        <v>-59.010971777920403</v>
      </c>
      <c r="AS232">
        <v>8.2932206986632728</v>
      </c>
      <c r="AT232">
        <v>130.6712970178927</v>
      </c>
      <c r="AU232">
        <v>59.010971777920403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15</v>
      </c>
      <c r="D233" s="4">
        <v>0</v>
      </c>
      <c r="E233" s="4">
        <v>1</v>
      </c>
      <c r="F233" s="4">
        <v>16</v>
      </c>
      <c r="G233" s="4">
        <v>7</v>
      </c>
      <c r="H233" s="4">
        <v>3.73</v>
      </c>
      <c r="I233" s="34">
        <v>1170.7014041769412</v>
      </c>
      <c r="J233" s="35">
        <v>21.812865497076022</v>
      </c>
      <c r="K233" s="35">
        <v>10.749279538904899</v>
      </c>
      <c r="L233" s="35">
        <v>3.7432077747989276</v>
      </c>
      <c r="M233" s="35">
        <v>3.8516317241379312</v>
      </c>
      <c r="N233" s="4">
        <v>0.17100000000000001</v>
      </c>
      <c r="O233" s="4">
        <v>-49.258160237388729</v>
      </c>
      <c r="P233" s="35">
        <v>9.1152815013404833</v>
      </c>
      <c r="Q233" s="36">
        <f t="shared" si="101"/>
        <v>93.750000002359997</v>
      </c>
      <c r="R233" s="36" t="str">
        <f t="shared" si="102"/>
        <v xml:space="preserve"> </v>
      </c>
      <c r="S233" s="37">
        <f t="shared" si="103"/>
        <v>0.87667560557715807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-0.65485524216964075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9.1152815037004835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-42.623504738458237</v>
      </c>
      <c r="AR233" s="21">
        <v>65.48552421696408</v>
      </c>
      <c r="AS233">
        <v>87.667560321715811</v>
      </c>
      <c r="AT233">
        <v>42.623504738458237</v>
      </c>
      <c r="AU233">
        <v>-65.48552421696408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12</v>
      </c>
      <c r="D234" s="4">
        <v>1</v>
      </c>
      <c r="E234" s="4">
        <v>11</v>
      </c>
      <c r="F234" s="4">
        <v>24</v>
      </c>
      <c r="G234" s="4">
        <v>40</v>
      </c>
      <c r="H234" s="4">
        <v>26.57</v>
      </c>
      <c r="I234" s="34">
        <v>7065.2735969130526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-3.3719999999999999</v>
      </c>
      <c r="O234" s="4">
        <v>-34.718337994406703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0.50545728501960485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50.545728264960488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1.2749999761581421</v>
      </c>
      <c r="H235" s="4">
        <v>1.18</v>
      </c>
      <c r="I235" s="34">
        <v>338.68866554966093</v>
      </c>
      <c r="J235" s="35" t="s">
        <v>1238</v>
      </c>
      <c r="K235" s="35">
        <v>11.56862745098039</v>
      </c>
      <c r="L235" s="35">
        <v>14.731091370558376</v>
      </c>
      <c r="M235" s="35">
        <v>5.6204305344398504</v>
      </c>
      <c r="N235" s="4">
        <v>-5.3999999999999999E-2</v>
      </c>
      <c r="O235" s="4" t="s">
        <v>132</v>
      </c>
      <c r="P235" s="35">
        <v>7.6271186440677967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7.6271186464477969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>
        <v>-35.828927207797868</v>
      </c>
      <c r="AS235">
        <v>8.0508454371306826</v>
      </c>
      <c r="AT235" t="e">
        <v>#VALUE!</v>
      </c>
      <c r="AU235">
        <v>35.828927207797868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6</v>
      </c>
      <c r="D236" s="4">
        <v>1</v>
      </c>
      <c r="E236" s="4">
        <v>1</v>
      </c>
      <c r="F236" s="4">
        <v>8</v>
      </c>
      <c r="G236" s="4">
        <v>68</v>
      </c>
      <c r="H236" s="4">
        <v>54.72</v>
      </c>
      <c r="I236" s="34">
        <v>2872.2372647040547</v>
      </c>
      <c r="J236" s="35" t="s">
        <v>1238</v>
      </c>
      <c r="K236" s="35">
        <v>14.68204990609069</v>
      </c>
      <c r="L236" s="35">
        <v>19.36332919682021</v>
      </c>
      <c r="M236" s="35">
        <v>6.0492085811781662</v>
      </c>
      <c r="N236" s="4">
        <v>-0.67200000000000004</v>
      </c>
      <c r="O236" s="4" t="s">
        <v>132</v>
      </c>
      <c r="P236" s="35">
        <v>1.3194444444444444</v>
      </c>
      <c r="Q236" s="36">
        <f t="shared" si="101"/>
        <v>75.000000002389996</v>
      </c>
      <c r="R236" s="36" t="str">
        <f t="shared" si="102"/>
        <v xml:space="preserve"> </v>
      </c>
      <c r="S236" s="37">
        <f t="shared" si="103"/>
        <v>0.24269006086953218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-78.540758849140644</v>
      </c>
      <c r="AS236">
        <v>24.269005847953217</v>
      </c>
      <c r="AT236" t="e">
        <v>#VALUE!</v>
      </c>
      <c r="AU236">
        <v>78.540758849140644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9</v>
      </c>
      <c r="F237" s="4">
        <v>11</v>
      </c>
      <c r="G237" s="4">
        <v>31</v>
      </c>
      <c r="H237" s="4">
        <v>30.62</v>
      </c>
      <c r="I237" s="34">
        <v>2707.3356046660874</v>
      </c>
      <c r="J237" s="35">
        <v>17.202247191011235</v>
      </c>
      <c r="K237" s="35">
        <v>15.340681362725451</v>
      </c>
      <c r="L237" s="35">
        <v>5.0958317317367419</v>
      </c>
      <c r="M237" s="35">
        <v>4.5560785164918336</v>
      </c>
      <c r="N237" s="4">
        <v>1.78</v>
      </c>
      <c r="O237" s="4">
        <v>122.49999999999999</v>
      </c>
      <c r="P237" s="35">
        <v>2.1391247550620509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-0.53013572454203006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2.1391247574620511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-12.476959255454133</v>
      </c>
      <c r="AR237" s="21">
        <v>53.013572454203008</v>
      </c>
      <c r="AS237">
        <v>1.2410189418680551</v>
      </c>
      <c r="AT237">
        <v>12.476959255454133</v>
      </c>
      <c r="AU237">
        <v>-53.013572454203008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119.5</v>
      </c>
      <c r="H238" s="4">
        <v>109.16</v>
      </c>
      <c r="I238" s="34">
        <v>12839.62923522345</v>
      </c>
      <c r="J238" s="35">
        <v>15.108650519031141</v>
      </c>
      <c r="K238" s="35">
        <v>14.052523171987641</v>
      </c>
      <c r="L238" s="35">
        <v>8.2396825058184646</v>
      </c>
      <c r="M238" s="35">
        <v>7.4328688147857456</v>
      </c>
      <c r="N238" s="4">
        <v>7.2250000000000005</v>
      </c>
      <c r="O238" s="4">
        <v>5.4744525547445253</v>
      </c>
      <c r="P238" s="35">
        <v>1.9283620373763284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 t="str">
        <f t="shared" si="108"/>
        <v/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1.2120306164450811</v>
      </c>
      <c r="AR238" s="21">
        <v>24.025504482648564</v>
      </c>
      <c r="AS238">
        <v>9.4723341883473857</v>
      </c>
      <c r="AT238">
        <v>-1.2120306164450811</v>
      </c>
      <c r="AU238">
        <v>-24.025504482648564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2</v>
      </c>
      <c r="F239" s="4">
        <v>5</v>
      </c>
      <c r="G239" s="4">
        <v>52</v>
      </c>
      <c r="H239" s="4">
        <v>46.35</v>
      </c>
      <c r="I239" s="34">
        <v>2303.3257434927723</v>
      </c>
      <c r="J239" s="35">
        <v>19.576282469132664</v>
      </c>
      <c r="K239" s="35">
        <v>19.194513146874389</v>
      </c>
      <c r="L239" s="35">
        <v>9.5984340931615453</v>
      </c>
      <c r="M239" s="35">
        <v>9.2496466093600755</v>
      </c>
      <c r="N239" s="4">
        <v>1.81</v>
      </c>
      <c r="O239" s="4">
        <v>7.7380952380952452</v>
      </c>
      <c r="P239" s="35">
        <v>0.29633332996306683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-27.999598029521032</v>
      </c>
      <c r="AR239" s="21">
        <v>11.497052529688634</v>
      </c>
      <c r="AS239">
        <v>12.189859762675304</v>
      </c>
      <c r="AT239">
        <v>27.999598029521032</v>
      </c>
      <c r="AU239">
        <v>-11.497052529688634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44.628398895263672</v>
      </c>
      <c r="H240" s="4">
        <v>34.020000000000003</v>
      </c>
      <c r="I240" s="34">
        <v>11607.169846981786</v>
      </c>
      <c r="J240" s="35" t="s">
        <v>1238</v>
      </c>
      <c r="K240" s="35">
        <v>31.485697688547422</v>
      </c>
      <c r="L240" s="35">
        <v>23.278304244921905</v>
      </c>
      <c r="M240" s="35">
        <v>17.949260312944524</v>
      </c>
      <c r="N240" s="4">
        <v>0.56800000000000006</v>
      </c>
      <c r="O240" s="4">
        <v>18.33333333333335</v>
      </c>
      <c r="P240" s="35">
        <v>1.5687971602882238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0.31182830622963742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-114.63902526080254</v>
      </c>
      <c r="AS240">
        <v>31.182830379963743</v>
      </c>
      <c r="AT240" t="e">
        <v>#VALUE!</v>
      </c>
      <c r="AU240">
        <v>114.63902526080254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84</v>
      </c>
      <c r="H241" s="4">
        <v>81.33</v>
      </c>
      <c r="I241" s="34">
        <v>6549.9219671133387</v>
      </c>
      <c r="J241" s="35">
        <v>21.792604501607716</v>
      </c>
      <c r="K241" s="35">
        <v>19.368897356513457</v>
      </c>
      <c r="L241" s="35">
        <v>11.095606963843137</v>
      </c>
      <c r="M241" s="35">
        <v>10.24556853700895</v>
      </c>
      <c r="N241" s="4">
        <v>3.7320000000000002</v>
      </c>
      <c r="O241" s="4">
        <v>31.872791519434635</v>
      </c>
      <c r="P241" s="35">
        <v>1.8443378827001107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-42.491028141856702</v>
      </c>
      <c r="AR241" s="21">
        <v>-2.3077213159026444</v>
      </c>
      <c r="AS241">
        <v>3.2829214312062094</v>
      </c>
      <c r="AT241">
        <v>42.491028141856702</v>
      </c>
      <c r="AU241">
        <v>2.3077213159026444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23</v>
      </c>
      <c r="H242" s="4">
        <v>21.45</v>
      </c>
      <c r="I242" s="34">
        <v>1131.546629519258</v>
      </c>
      <c r="J242" s="35">
        <v>10.943877551020408</v>
      </c>
      <c r="K242" s="35">
        <v>11.096740817382306</v>
      </c>
      <c r="L242" s="35">
        <v>7.9796874999999998</v>
      </c>
      <c r="M242" s="35">
        <v>7.9500232342007431</v>
      </c>
      <c r="N242" s="4">
        <v>1.96</v>
      </c>
      <c r="O242" s="4">
        <v>8.888888888888884</v>
      </c>
      <c r="P242" s="35">
        <v>2.9836829836829839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 t="str">
        <f t="shared" si="106"/>
        <v/>
      </c>
      <c r="W242" s="37" t="str">
        <f t="shared" si="107"/>
        <v/>
      </c>
      <c r="X242" s="37" t="str">
        <f t="shared" si="108"/>
        <v/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2.9836829861329841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28.443414646081422</v>
      </c>
      <c r="AR242" s="21">
        <v>26.422804304594383</v>
      </c>
      <c r="AS242">
        <v>7.2261072261072368</v>
      </c>
      <c r="AT242">
        <v>-28.443414646081422</v>
      </c>
      <c r="AU242">
        <v>-26.422804304594383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2</v>
      </c>
      <c r="F243" s="4">
        <v>7</v>
      </c>
      <c r="G243" s="4">
        <v>125</v>
      </c>
      <c r="H243" s="4">
        <v>115.16</v>
      </c>
      <c r="I243" s="34">
        <v>4945.0917699638476</v>
      </c>
      <c r="J243" s="35">
        <v>20.82835955869054</v>
      </c>
      <c r="K243" s="35">
        <v>18.950139871647195</v>
      </c>
      <c r="L243" s="35">
        <v>15.478833612040134</v>
      </c>
      <c r="M243" s="35">
        <v>14.339802478698685</v>
      </c>
      <c r="N243" s="4">
        <v>5.5289999999999999</v>
      </c>
      <c r="O243" s="4">
        <v>7.1511627906976694</v>
      </c>
      <c r="P243" s="35">
        <v>2.2646752344564085</v>
      </c>
      <c r="Q243" s="36">
        <f t="shared" si="101"/>
        <v>71.428571431031429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2.2646752369164087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-36.186308883233067</v>
      </c>
      <c r="AR243" s="21">
        <v>-42.723530189584395</v>
      </c>
      <c r="AS243">
        <v>8.5446335533171371</v>
      </c>
      <c r="AT243">
        <v>36.186308883233067</v>
      </c>
      <c r="AU243">
        <v>42.723530189584395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5.8612399101257324</v>
      </c>
      <c r="H244" s="4">
        <v>4.24</v>
      </c>
      <c r="I244" s="34">
        <v>3080.8732146169259</v>
      </c>
      <c r="J244" s="35">
        <v>36.01216255105652</v>
      </c>
      <c r="K244" s="35">
        <v>19.293705011187104</v>
      </c>
      <c r="L244" s="35">
        <v>6.7703896184682462</v>
      </c>
      <c r="M244" s="35">
        <v>6.4758891142663959</v>
      </c>
      <c r="N244" s="4">
        <v>0.09</v>
      </c>
      <c r="O244" s="4">
        <v>-25</v>
      </c>
      <c r="P244" s="35">
        <v>1.234056589738378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0.38236790580154056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-0.3757320924006351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-135.46566300201292</v>
      </c>
      <c r="AR244" s="21">
        <v>37.573209240063512</v>
      </c>
      <c r="AS244">
        <v>38.236790333154062</v>
      </c>
      <c r="AT244">
        <v>135.46566300201292</v>
      </c>
      <c r="AU244">
        <v>-37.573209240063512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4</v>
      </c>
      <c r="D245" s="4">
        <v>0</v>
      </c>
      <c r="E245" s="4">
        <v>3</v>
      </c>
      <c r="F245" s="4">
        <v>7</v>
      </c>
      <c r="G245" s="4">
        <v>23</v>
      </c>
      <c r="H245" s="4">
        <v>21.2</v>
      </c>
      <c r="I245" s="34">
        <v>602.17424751619092</v>
      </c>
      <c r="J245" s="35">
        <v>12.732732732732732</v>
      </c>
      <c r="K245" s="35">
        <v>11.635565312843029</v>
      </c>
      <c r="L245" s="35">
        <v>7.9180125786163522</v>
      </c>
      <c r="M245" s="35">
        <v>7.481097655182249</v>
      </c>
      <c r="N245" s="4">
        <v>1.665</v>
      </c>
      <c r="O245" s="4">
        <v>-2.6315789473684172</v>
      </c>
      <c r="P245" s="35">
        <v>4.0424528301886795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4.0424528326686797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16.746978177449488</v>
      </c>
      <c r="AR245" s="21">
        <v>26.991481682015916</v>
      </c>
      <c r="AS245">
        <v>8.4905660377358583</v>
      </c>
      <c r="AT245">
        <v>-16.746978177449488</v>
      </c>
      <c r="AU245">
        <v>-26.991481682015916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15</v>
      </c>
      <c r="D246" s="4">
        <v>0</v>
      </c>
      <c r="E246" s="4">
        <v>2</v>
      </c>
      <c r="F246" s="4">
        <v>17</v>
      </c>
      <c r="G246" s="4">
        <v>10</v>
      </c>
      <c r="H246" s="4">
        <v>5.59</v>
      </c>
      <c r="I246" s="34">
        <v>1513.5464277776773</v>
      </c>
      <c r="J246" s="35">
        <v>17.859424920127797</v>
      </c>
      <c r="K246" s="35">
        <v>17.634069400630914</v>
      </c>
      <c r="L246" s="35">
        <v>4.0817260939439892</v>
      </c>
      <c r="M246" s="35">
        <v>3.6566203740700325</v>
      </c>
      <c r="N246" s="4">
        <v>0.313</v>
      </c>
      <c r="O246" s="4">
        <v>-47.833333333333336</v>
      </c>
      <c r="P246" s="35">
        <v>10.733452593917711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0.78890876814295163</v>
      </c>
      <c r="T246" s="37" t="str">
        <f t="shared" si="104"/>
        <v/>
      </c>
      <c r="U246" s="37" t="str">
        <f t="shared" si="105"/>
        <v/>
      </c>
      <c r="V246" s="37" t="str">
        <f t="shared" si="106"/>
        <v/>
      </c>
      <c r="W246" s="37" t="str">
        <f t="shared" si="107"/>
        <v/>
      </c>
      <c r="X246" s="37">
        <f t="shared" si="108"/>
        <v>-0.62364195391215449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14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10.733452596407711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>
        <v>-16.773918358568274</v>
      </c>
      <c r="AR246" s="21">
        <v>62.364195391215446</v>
      </c>
      <c r="AS246">
        <v>78.890876565295159</v>
      </c>
      <c r="AT246">
        <v>16.773918358568274</v>
      </c>
      <c r="AU246">
        <v>-62.364195391215446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10</v>
      </c>
      <c r="D247" s="4">
        <v>2</v>
      </c>
      <c r="E247" s="4">
        <v>7</v>
      </c>
      <c r="F247" s="4">
        <v>19</v>
      </c>
      <c r="G247" s="4">
        <v>7</v>
      </c>
      <c r="H247" s="4">
        <v>4.8</v>
      </c>
      <c r="I247" s="34">
        <v>3744.5075800033201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-0.14899999999999999</v>
      </c>
      <c r="O247" s="4">
        <v>40.160642570281126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0.45833333583333347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45.83333333333335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15</v>
      </c>
      <c r="D248" s="4">
        <v>0</v>
      </c>
      <c r="E248" s="4">
        <v>0</v>
      </c>
      <c r="F248" s="4">
        <v>15</v>
      </c>
      <c r="G248" s="4">
        <v>15</v>
      </c>
      <c r="H248" s="4">
        <v>8.0399999999999991</v>
      </c>
      <c r="I248" s="34">
        <v>1401.1849930711364</v>
      </c>
      <c r="J248" s="35">
        <v>8.0885311871227348</v>
      </c>
      <c r="K248" s="35">
        <v>7.4582560296846001</v>
      </c>
      <c r="L248" s="35">
        <v>3.0713401499659168</v>
      </c>
      <c r="M248" s="35">
        <v>3.011802139037433</v>
      </c>
      <c r="N248" s="4">
        <v>0.99399999999999999</v>
      </c>
      <c r="O248" s="4">
        <v>-29.50354609929078</v>
      </c>
      <c r="P248" s="35">
        <v>3.0348258706467663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0.86567164430104504</v>
      </c>
      <c r="T248" s="37" t="str">
        <f t="shared" si="104"/>
        <v/>
      </c>
      <c r="U248" s="37" t="str">
        <f t="shared" si="105"/>
        <v/>
      </c>
      <c r="V248" s="37">
        <f t="shared" si="106"/>
        <v>-0.47113107801063248</v>
      </c>
      <c r="W248" s="37" t="str">
        <f t="shared" si="107"/>
        <v/>
      </c>
      <c r="X248" s="37">
        <f t="shared" si="108"/>
        <v>-0.7168052066434949</v>
      </c>
      <c r="Y248" s="1" t="str">
        <f t="shared" si="109"/>
        <v xml:space="preserve"> </v>
      </c>
      <c r="Z248" s="1">
        <f t="shared" si="110"/>
        <v>12</v>
      </c>
      <c r="AA248" s="1" t="str">
        <f t="shared" si="111"/>
        <v xml:space="preserve"> </v>
      </c>
      <c r="AB248" s="1">
        <f t="shared" si="112"/>
        <v>4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3.0348258731567666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47.113107801063251</v>
      </c>
      <c r="AR248" s="21">
        <v>71.680520664349487</v>
      </c>
      <c r="AS248">
        <v>86.567164179104509</v>
      </c>
      <c r="AT248">
        <v>-47.113107801063251</v>
      </c>
      <c r="AU248">
        <v>-71.680520664349487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AGHOL TI Equity</v>
      </c>
      <c r="C5" s="15">
        <f>COUNTIF($B$5:$B$40,"&lt;="&amp;B5)</f>
        <v>2</v>
      </c>
      <c r="D5" s="15" t="str">
        <f>B5</f>
        <v>AGHOL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AEFES TI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TKFEN TI Equity</v>
      </c>
      <c r="C6" s="15">
        <f t="shared" ref="C6:C40" si="0">COUNTIF($B$5:$B$40,"&lt;="&amp;B6)</f>
        <v>17</v>
      </c>
      <c r="D6" s="15" t="str">
        <f t="shared" ref="D6:D40" si="1">B6</f>
        <v>TKFEN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AGHOL TI Equity</v>
      </c>
      <c r="I6" s="15" t="str">
        <f>(VLOOKUP(A5,'X2'!$AC:$AO,13,FALSE))</f>
        <v>DXC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EREGL TI Equity</v>
      </c>
      <c r="C7" s="15">
        <f t="shared" si="0"/>
        <v>6</v>
      </c>
      <c r="D7" s="15" t="str">
        <f t="shared" si="1"/>
        <v>EREGL TI Equity</v>
      </c>
      <c r="E7" s="15">
        <f t="shared" ref="E7:E40" si="4">E6+1</f>
        <v>3</v>
      </c>
      <c r="F7" s="15" t="str">
        <f t="shared" si="2"/>
        <v>AKSEN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EKGYO TI Equity</v>
      </c>
      <c r="C8" s="15">
        <f>COUNTIF($B$5:$B$40,"&lt;="&amp;B8)</f>
        <v>5</v>
      </c>
      <c r="D8" s="15" t="str">
        <f t="shared" si="1"/>
        <v>EKGYO TI Equity</v>
      </c>
      <c r="E8" s="15">
        <f t="shared" si="4"/>
        <v>4</v>
      </c>
      <c r="F8" s="15" t="str">
        <f t="shared" si="2"/>
        <v>ASELS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KORDS TI Equity</v>
      </c>
      <c r="C9" s="15">
        <f t="shared" si="0"/>
        <v>9</v>
      </c>
      <c r="D9" s="15" t="str">
        <f t="shared" si="1"/>
        <v>KORDS TI Equity</v>
      </c>
      <c r="E9" s="15">
        <f t="shared" si="4"/>
        <v>5</v>
      </c>
      <c r="F9" s="15" t="str">
        <f t="shared" si="2"/>
        <v>EKGYO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SODA TI Equity</v>
      </c>
      <c r="C10" s="15">
        <f t="shared" si="0"/>
        <v>13</v>
      </c>
      <c r="D10" s="15" t="str">
        <f t="shared" si="1"/>
        <v>SODA TI Equity</v>
      </c>
      <c r="E10" s="15">
        <f t="shared" si="4"/>
        <v>6</v>
      </c>
      <c r="F10" s="15" t="str">
        <f t="shared" si="2"/>
        <v>EREGL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SOKM TI Equity</v>
      </c>
      <c r="C11" s="15">
        <f t="shared" si="0"/>
        <v>14</v>
      </c>
      <c r="D11" s="15" t="str">
        <f t="shared" si="1"/>
        <v>SOKM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INDES TI Equity</v>
      </c>
      <c r="C12" s="15">
        <f t="shared" si="0"/>
        <v>8</v>
      </c>
      <c r="D12" s="15" t="str">
        <f t="shared" si="1"/>
        <v>INDES TI Equity</v>
      </c>
      <c r="E12" s="15">
        <f t="shared" si="4"/>
        <v>8</v>
      </c>
      <c r="F12" s="15" t="str">
        <f t="shared" si="2"/>
        <v>INDES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AGHOL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AKSEN TI Equity</v>
      </c>
      <c r="C13" s="15">
        <f t="shared" si="0"/>
        <v>3</v>
      </c>
      <c r="D13" s="15" t="str">
        <f t="shared" si="1"/>
        <v>AKSEN TI Equity</v>
      </c>
      <c r="E13" s="15">
        <f t="shared" si="4"/>
        <v>9</v>
      </c>
      <c r="F13" s="15" t="str">
        <f t="shared" si="2"/>
        <v>KORDS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ULKER TI Equity</v>
      </c>
      <c r="C14" s="15">
        <f t="shared" si="0"/>
        <v>19</v>
      </c>
      <c r="D14" s="15" t="str">
        <f t="shared" si="1"/>
        <v>ULKER TI Equity</v>
      </c>
      <c r="E14" s="15">
        <f t="shared" si="4"/>
        <v>10</v>
      </c>
      <c r="F14" s="15" t="str">
        <f t="shared" si="2"/>
        <v>PETKM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AGHOL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SAHOL TI Equity</v>
      </c>
      <c r="C15" s="15">
        <f t="shared" si="0"/>
        <v>11</v>
      </c>
      <c r="D15" s="15" t="str">
        <f t="shared" si="1"/>
        <v>SAHOL TI Equity</v>
      </c>
      <c r="E15" s="15">
        <f t="shared" si="4"/>
        <v>11</v>
      </c>
      <c r="F15" s="15" t="str">
        <f t="shared" si="2"/>
        <v>SAHOL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SISE TI Equity</v>
      </c>
      <c r="C16" s="15">
        <f t="shared" si="0"/>
        <v>12</v>
      </c>
      <c r="D16" s="15" t="str">
        <f t="shared" si="1"/>
        <v>SISE TI Equity</v>
      </c>
      <c r="E16" s="15">
        <f t="shared" si="4"/>
        <v>12</v>
      </c>
      <c r="F16" s="15" t="str">
        <f t="shared" si="2"/>
        <v>SISE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AEFES TI Equity</v>
      </c>
      <c r="C17" s="15">
        <f t="shared" si="0"/>
        <v>1</v>
      </c>
      <c r="D17" s="15" t="str">
        <f t="shared" si="1"/>
        <v>AEFES TI Equity</v>
      </c>
      <c r="E17" s="15">
        <f t="shared" si="4"/>
        <v>13</v>
      </c>
      <c r="F17" s="15" t="str">
        <f t="shared" si="2"/>
        <v>SODA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ASELS TI Equity</v>
      </c>
      <c r="C18" s="15">
        <f t="shared" si="0"/>
        <v>4</v>
      </c>
      <c r="D18" s="15" t="str">
        <f t="shared" si="1"/>
        <v>ASELS TI Equity</v>
      </c>
      <c r="E18" s="15">
        <f t="shared" si="4"/>
        <v>14</v>
      </c>
      <c r="F18" s="15" t="str">
        <f t="shared" si="2"/>
        <v>SOKM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PETKM TI Equity</v>
      </c>
      <c r="C19" s="15">
        <f t="shared" si="0"/>
        <v>10</v>
      </c>
      <c r="D19" s="15" t="str">
        <f t="shared" si="1"/>
        <v>PETKM TI Equity</v>
      </c>
      <c r="E19" s="15">
        <f t="shared" si="4"/>
        <v>15</v>
      </c>
      <c r="F19" s="15" t="str">
        <f t="shared" si="2"/>
        <v>TAVHL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TUPRS TI Equity</v>
      </c>
      <c r="C20" s="15">
        <f t="shared" si="0"/>
        <v>18</v>
      </c>
      <c r="D20" s="15" t="str">
        <f t="shared" si="1"/>
        <v>TUPRS TI Equity</v>
      </c>
      <c r="E20" s="15">
        <f t="shared" si="4"/>
        <v>16</v>
      </c>
      <c r="F20" s="15" t="str">
        <f t="shared" si="2"/>
        <v>TCELL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TAVHL TI Equity</v>
      </c>
      <c r="C21" s="15">
        <f t="shared" si="0"/>
        <v>15</v>
      </c>
      <c r="D21" s="15" t="str">
        <f t="shared" si="1"/>
        <v>TAVHL TI Equity</v>
      </c>
      <c r="E21" s="15">
        <f t="shared" si="4"/>
        <v>17</v>
      </c>
      <c r="F21" s="15" t="str">
        <f t="shared" si="2"/>
        <v>TKFEN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TCELL TI Equity</v>
      </c>
      <c r="C22" s="15">
        <f t="shared" si="0"/>
        <v>16</v>
      </c>
      <c r="D22" s="15" t="str">
        <f t="shared" si="1"/>
        <v>TCELL TI Equity</v>
      </c>
      <c r="E22" s="15">
        <f t="shared" si="4"/>
        <v>18</v>
      </c>
      <c r="F22" s="15" t="str">
        <f t="shared" si="2"/>
        <v>TUPRS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7</v>
      </c>
      <c r="D23" s="15" t="str">
        <f>B23</f>
        <v>GUBRF TI Equity</v>
      </c>
      <c r="E23" s="15">
        <f>E22+1</f>
        <v>19</v>
      </c>
      <c r="F23" s="15" t="str">
        <f t="shared" si="2"/>
        <v>ULKER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ZOREN TI Equity</v>
      </c>
      <c r="C45" s="15">
        <f>COUNTIF($B$45:$B$80,"&lt;="&amp;B45)</f>
        <v>20</v>
      </c>
      <c r="D45" s="15" t="str">
        <f>B45</f>
        <v>ZOREN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NTHOL TI Equity</v>
      </c>
      <c r="C46" s="15">
        <f t="shared" ref="C46:C80" si="6">COUNTIF($B$45:$B$80,"&lt;="&amp;B46)</f>
        <v>13</v>
      </c>
      <c r="D46" s="15" t="str">
        <f>B46</f>
        <v>NTHOL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MAVI TI Equity</v>
      </c>
      <c r="C47" s="15">
        <f t="shared" si="6"/>
        <v>12</v>
      </c>
      <c r="D47" s="15" t="str">
        <f t="shared" ref="D47:D80" si="8">B47</f>
        <v>MAVI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KOZAL TI Equity</v>
      </c>
      <c r="C48" s="15">
        <f t="shared" si="6"/>
        <v>11</v>
      </c>
      <c r="D48" s="15" t="str">
        <f t="shared" si="8"/>
        <v>KOZAL TI Equity</v>
      </c>
      <c r="E48" s="15">
        <f t="shared" si="9"/>
        <v>4</v>
      </c>
      <c r="F48" s="15" t="str">
        <f t="shared" si="10"/>
        <v>DGKLB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KOZAA TI Equity</v>
      </c>
      <c r="C49" s="15">
        <f t="shared" si="6"/>
        <v>10</v>
      </c>
      <c r="D49" s="15" t="str">
        <f t="shared" si="8"/>
        <v>KOZAA TI Equity</v>
      </c>
      <c r="E49" s="15">
        <f t="shared" si="9"/>
        <v>5</v>
      </c>
      <c r="F49" s="15" t="str">
        <f t="shared" si="10"/>
        <v>ENJSA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INDES TI Equity</v>
      </c>
      <c r="C50" s="15">
        <f t="shared" si="6"/>
        <v>8</v>
      </c>
      <c r="D50" s="15" t="str">
        <f t="shared" si="8"/>
        <v>INDES TI Equity</v>
      </c>
      <c r="E50" s="15">
        <f t="shared" si="9"/>
        <v>6</v>
      </c>
      <c r="F50" s="15" t="str">
        <f t="shared" si="10"/>
        <v>GOZDE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GSDHO TI Equity</v>
      </c>
      <c r="C51" s="15">
        <f t="shared" si="6"/>
        <v>7</v>
      </c>
      <c r="D51" s="15" t="str">
        <f t="shared" si="8"/>
        <v>GSDHO TI Equity</v>
      </c>
      <c r="E51" s="15">
        <f t="shared" si="9"/>
        <v>7</v>
      </c>
      <c r="F51" s="15" t="str">
        <f t="shared" si="10"/>
        <v>GSDHO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GOZDE TI Equity</v>
      </c>
      <c r="C52" s="15">
        <f t="shared" si="6"/>
        <v>6</v>
      </c>
      <c r="D52" s="15" t="str">
        <f t="shared" si="8"/>
        <v>GOZDE TI Equity</v>
      </c>
      <c r="E52" s="15">
        <f t="shared" si="9"/>
        <v>8</v>
      </c>
      <c r="F52" s="15" t="str">
        <f t="shared" si="10"/>
        <v>INDES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ENJSA TI Equity</v>
      </c>
      <c r="C53" s="15">
        <f t="shared" si="6"/>
        <v>5</v>
      </c>
      <c r="D53" s="15" t="str">
        <f t="shared" si="8"/>
        <v>ENJSA TI Equity</v>
      </c>
      <c r="E53" s="15">
        <f t="shared" si="9"/>
        <v>9</v>
      </c>
      <c r="F53" s="15" t="str">
        <f t="shared" si="10"/>
        <v>KORDS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ANACM TI Equity</v>
      </c>
      <c r="C54" s="15">
        <f t="shared" si="6"/>
        <v>3</v>
      </c>
      <c r="D54" s="15" t="str">
        <f t="shared" si="8"/>
        <v>ANACM TI Equity</v>
      </c>
      <c r="E54" s="15">
        <f t="shared" si="9"/>
        <v>10</v>
      </c>
      <c r="F54" s="15" t="str">
        <f t="shared" si="10"/>
        <v>KOZAA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AKSEN TI Equity</v>
      </c>
      <c r="C55" s="15">
        <f t="shared" si="6"/>
        <v>2</v>
      </c>
      <c r="D55" s="15" t="str">
        <f t="shared" si="8"/>
        <v>AKSEN TI Equity</v>
      </c>
      <c r="E55" s="15">
        <f t="shared" si="9"/>
        <v>11</v>
      </c>
      <c r="F55" s="15" t="str">
        <f t="shared" si="10"/>
        <v>KOZAL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AGHOL TI Equity</v>
      </c>
      <c r="C56" s="15">
        <f t="shared" si="6"/>
        <v>1</v>
      </c>
      <c r="D56" s="15" t="str">
        <f t="shared" si="8"/>
        <v>AGHOL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TSKB TI Equity</v>
      </c>
      <c r="C57" s="15">
        <f t="shared" si="6"/>
        <v>18</v>
      </c>
      <c r="D57" s="15" t="str">
        <f t="shared" si="8"/>
        <v>TSKB TI Equity</v>
      </c>
      <c r="E57" s="15">
        <f t="shared" si="9"/>
        <v>13</v>
      </c>
      <c r="F57" s="15" t="str">
        <f t="shared" si="10"/>
        <v>NTHOL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SOKM TI Equity</v>
      </c>
      <c r="C58" s="15">
        <f t="shared" si="6"/>
        <v>15</v>
      </c>
      <c r="D58" s="15" t="str">
        <f t="shared" si="8"/>
        <v>SOKM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SAHOL TI Equity</v>
      </c>
      <c r="C59" s="15">
        <f t="shared" si="6"/>
        <v>14</v>
      </c>
      <c r="D59" s="15" t="str">
        <f>B59</f>
        <v>SAHOL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TOASO TI Equity</v>
      </c>
      <c r="C60" s="15">
        <f t="shared" si="6"/>
        <v>17</v>
      </c>
      <c r="D60" s="15" t="str">
        <f t="shared" si="8"/>
        <v>TOASO TI Equity</v>
      </c>
      <c r="E60" s="15">
        <f t="shared" si="9"/>
        <v>16</v>
      </c>
      <c r="F60" s="15" t="str">
        <f t="shared" si="10"/>
        <v>TMSN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ULKER TI Equity</v>
      </c>
      <c r="C61" s="15">
        <f t="shared" si="6"/>
        <v>19</v>
      </c>
      <c r="D61" s="15" t="str">
        <f t="shared" si="8"/>
        <v>ULKER TI Equity</v>
      </c>
      <c r="E61" s="15">
        <f t="shared" si="9"/>
        <v>17</v>
      </c>
      <c r="F61" s="15" t="str">
        <f t="shared" si="10"/>
        <v>TOASO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KORDS TI Equity</v>
      </c>
      <c r="C62" s="15">
        <f t="shared" si="6"/>
        <v>9</v>
      </c>
      <c r="D62" s="15" t="str">
        <f t="shared" si="8"/>
        <v>KORDS TI Equity</v>
      </c>
      <c r="E62" s="15">
        <f t="shared" si="9"/>
        <v>18</v>
      </c>
      <c r="F62" s="15" t="str">
        <f t="shared" si="10"/>
        <v>TSKB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16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DGKLB TI Equity</v>
      </c>
      <c r="C64" s="15">
        <f t="shared" si="6"/>
        <v>4</v>
      </c>
      <c r="D64" s="15" t="str">
        <f t="shared" si="8"/>
        <v>DGKLB TI Equity</v>
      </c>
      <c r="E64" s="15">
        <f t="shared" si="9"/>
        <v>20</v>
      </c>
      <c r="F64" s="15" t="str">
        <f t="shared" si="10"/>
        <v>ZOREN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INDES TI Equity</v>
      </c>
      <c r="C84" s="15">
        <f>COUNTIF($B$84:$B$119,"&lt;="&amp;B84)</f>
        <v>3</v>
      </c>
      <c r="D84" s="15" t="str">
        <f t="shared" ref="D84:D119" si="12">B84</f>
        <v>INDES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AKSA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TKFEN TI Equity</v>
      </c>
      <c r="C85" s="15">
        <f t="shared" ref="C85:C119" si="13">COUNTIF($B$84:$B$119,"&lt;="&amp;B85)</f>
        <v>8</v>
      </c>
      <c r="D85" s="15" t="str">
        <f t="shared" si="12"/>
        <v>TKFEN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HALKB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TSKB TI Equity</v>
      </c>
      <c r="C86" s="15">
        <f t="shared" si="13"/>
        <v>10</v>
      </c>
      <c r="D86" s="15" t="str">
        <f t="shared" si="12"/>
        <v>TSKB TI Equity</v>
      </c>
      <c r="E86" s="15">
        <f t="shared" ref="E86:E119" si="16">E85+1</f>
        <v>3</v>
      </c>
      <c r="F86" s="15" t="str">
        <f t="shared" si="14"/>
        <v>INDES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VAKBN TI Equity</v>
      </c>
      <c r="C87" s="15">
        <f t="shared" si="13"/>
        <v>11</v>
      </c>
      <c r="D87" s="15" t="str">
        <f t="shared" si="12"/>
        <v>VAKBN TI Equity</v>
      </c>
      <c r="E87" s="15">
        <f t="shared" si="16"/>
        <v>4</v>
      </c>
      <c r="F87" s="15" t="str">
        <f t="shared" si="14"/>
        <v>ISCTR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HALKB TI Equity</v>
      </c>
      <c r="C88" s="15">
        <f t="shared" si="13"/>
        <v>2</v>
      </c>
      <c r="D88" s="15" t="str">
        <f t="shared" si="12"/>
        <v>HALKB TI Equity</v>
      </c>
      <c r="E88" s="15">
        <f t="shared" si="16"/>
        <v>5</v>
      </c>
      <c r="F88" s="15" t="str">
        <f t="shared" si="14"/>
        <v>KOZAA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ISCTR TI Equity</v>
      </c>
      <c r="C89" s="15">
        <f t="shared" si="13"/>
        <v>4</v>
      </c>
      <c r="D89" s="15" t="str">
        <f t="shared" si="12"/>
        <v>ISCTR TI Equity</v>
      </c>
      <c r="E89" s="15">
        <f t="shared" si="16"/>
        <v>6</v>
      </c>
      <c r="F89" s="15" t="str">
        <f t="shared" si="14"/>
        <v>SAHOL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SAHOL TI Equity</v>
      </c>
      <c r="C90" s="15">
        <f t="shared" si="13"/>
        <v>6</v>
      </c>
      <c r="D90" s="15" t="str">
        <f t="shared" si="12"/>
        <v>SAHOL TI Equity</v>
      </c>
      <c r="E90" s="15">
        <f t="shared" si="16"/>
        <v>7</v>
      </c>
      <c r="F90" s="15" t="str">
        <f t="shared" si="14"/>
        <v>SODA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SODA TI Equity</v>
      </c>
      <c r="C91" s="15">
        <f t="shared" si="13"/>
        <v>7</v>
      </c>
      <c r="D91" s="15" t="str">
        <f t="shared" si="12"/>
        <v>SODA TI Equity</v>
      </c>
      <c r="E91" s="15">
        <f t="shared" si="16"/>
        <v>8</v>
      </c>
      <c r="F91" s="15" t="str">
        <f t="shared" si="14"/>
        <v>TKFEN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YKBNK TI Equity</v>
      </c>
      <c r="C92" s="15">
        <f t="shared" si="13"/>
        <v>12</v>
      </c>
      <c r="D92" s="15" t="str">
        <f t="shared" si="12"/>
        <v>YKBNK TI Equity</v>
      </c>
      <c r="E92" s="15">
        <f t="shared" si="16"/>
        <v>9</v>
      </c>
      <c r="F92" s="15" t="str">
        <f t="shared" si="14"/>
        <v>TRKCM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KOZAA TI Equity</v>
      </c>
      <c r="C93" s="15">
        <f t="shared" si="13"/>
        <v>5</v>
      </c>
      <c r="D93" s="15" t="str">
        <f t="shared" si="12"/>
        <v>KOZAA TI Equity</v>
      </c>
      <c r="E93" s="15">
        <f t="shared" si="16"/>
        <v>10</v>
      </c>
      <c r="F93" s="15" t="str">
        <f t="shared" si="14"/>
        <v>TSKB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TRKCM TI Equity</v>
      </c>
      <c r="C94" s="15">
        <f t="shared" si="13"/>
        <v>9</v>
      </c>
      <c r="D94" s="15" t="str">
        <f t="shared" si="12"/>
        <v>TRKCM TI Equity</v>
      </c>
      <c r="E94" s="15">
        <f t="shared" si="16"/>
        <v>11</v>
      </c>
      <c r="F94" s="15" t="str">
        <f t="shared" si="14"/>
        <v>VAKBN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AKSA TI Equity</v>
      </c>
      <c r="C95" s="15">
        <f t="shared" si="13"/>
        <v>1</v>
      </c>
      <c r="D95" s="15" t="str">
        <f t="shared" si="12"/>
        <v>AKSA TI Equity</v>
      </c>
      <c r="E95" s="15">
        <f t="shared" si="16"/>
        <v>12</v>
      </c>
      <c r="F95" s="15" t="str">
        <f t="shared" si="14"/>
        <v>YKBNK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ZOREN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ZOREN TI Equity</v>
      </c>
      <c r="C102" s="15">
        <f t="shared" si="13"/>
        <v>13</v>
      </c>
      <c r="D102" s="15" t="str">
        <f t="shared" si="12"/>
        <v>ZOREN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4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EREGL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2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TTKOM TI Equity</v>
      </c>
      <c r="C124" s="15">
        <f t="shared" si="19"/>
        <v>5</v>
      </c>
      <c r="D124" s="15" t="str">
        <f t="shared" si="18"/>
        <v>TTKOM TI Equity</v>
      </c>
      <c r="E124" s="15">
        <f t="shared" ref="E124:E157" si="22">E123+1</f>
        <v>3</v>
      </c>
      <c r="F124" s="15" t="str">
        <f t="shared" si="20"/>
        <v>TCELL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EREGL TI Equity</v>
      </c>
      <c r="C125" s="15">
        <f t="shared" si="19"/>
        <v>1</v>
      </c>
      <c r="D125" s="15" t="str">
        <f t="shared" si="18"/>
        <v>EREGL TI Equity</v>
      </c>
      <c r="E125" s="15">
        <f t="shared" si="22"/>
        <v>4</v>
      </c>
      <c r="F125" s="15" t="str">
        <f t="shared" si="20"/>
        <v>TKFEN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TCELL TI Equity</v>
      </c>
      <c r="C126" s="15">
        <f t="shared" si="19"/>
        <v>3</v>
      </c>
      <c r="D126" s="15" t="str">
        <f t="shared" si="18"/>
        <v>TCELL TI Equity</v>
      </c>
      <c r="E126" s="15">
        <f t="shared" si="22"/>
        <v>5</v>
      </c>
      <c r="F126" s="15" t="str">
        <f t="shared" si="20"/>
        <v>TTKOM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17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CCOLA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3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ISDMR TI Equity</v>
      </c>
      <c r="C162" s="15">
        <f t="shared" si="24"/>
        <v>7</v>
      </c>
      <c r="D162" s="15" t="str">
        <f t="shared" si="25"/>
        <v>ISDMR TI Equity</v>
      </c>
      <c r="E162" s="15">
        <f t="shared" ref="E162:E195" si="28">E161+1</f>
        <v>3</v>
      </c>
      <c r="F162" s="15" t="str">
        <f t="shared" si="26"/>
        <v>EREGL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TTKOM TI Equity</v>
      </c>
      <c r="C163" s="15">
        <f t="shared" si="24"/>
        <v>15</v>
      </c>
      <c r="D163" s="15" t="str">
        <f t="shared" si="25"/>
        <v>TTKOM TI Equity</v>
      </c>
      <c r="E163" s="15">
        <f t="shared" si="28"/>
        <v>4</v>
      </c>
      <c r="F163" s="15" t="str">
        <f t="shared" si="26"/>
        <v>FROTO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ENJSA TI Equity</v>
      </c>
      <c r="C164" s="15">
        <f t="shared" si="24"/>
        <v>2</v>
      </c>
      <c r="D164" s="15" t="str">
        <f t="shared" si="25"/>
        <v>ENJSA TI Equity</v>
      </c>
      <c r="E164" s="15">
        <f t="shared" si="28"/>
        <v>5</v>
      </c>
      <c r="F164" s="15" t="str">
        <f t="shared" si="26"/>
        <v>INDES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PETKM TI Equity</v>
      </c>
      <c r="C165" s="15">
        <f t="shared" si="24"/>
        <v>9</v>
      </c>
      <c r="D165" s="15" t="str">
        <f t="shared" si="25"/>
        <v>PETKM TI Equity</v>
      </c>
      <c r="E165" s="15">
        <f t="shared" si="28"/>
        <v>6</v>
      </c>
      <c r="F165" s="15" t="str">
        <f t="shared" si="26"/>
        <v>ISCTR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12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FROTO TI Equity</v>
      </c>
      <c r="C167" s="15">
        <f t="shared" si="24"/>
        <v>4</v>
      </c>
      <c r="D167" s="15" t="str">
        <f t="shared" si="25"/>
        <v>FROTO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INDES TI Equity</v>
      </c>
      <c r="C168" s="15">
        <f t="shared" si="24"/>
        <v>5</v>
      </c>
      <c r="D168" s="15" t="str">
        <f t="shared" si="25"/>
        <v>INDES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OTKAR TI Equity</v>
      </c>
      <c r="C169" s="15">
        <f t="shared" si="24"/>
        <v>8</v>
      </c>
      <c r="D169" s="15" t="str">
        <f t="shared" si="25"/>
        <v>OTKAR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TOASO TI Equity</v>
      </c>
      <c r="C170" s="15">
        <f t="shared" si="24"/>
        <v>14</v>
      </c>
      <c r="D170" s="15" t="str">
        <f t="shared" si="25"/>
        <v>TOASO TI Equity</v>
      </c>
      <c r="E170" s="15">
        <f t="shared" si="28"/>
        <v>11</v>
      </c>
      <c r="F170" s="15" t="str">
        <f t="shared" si="26"/>
        <v>SODA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TTRAK TI Equity</v>
      </c>
      <c r="C171" s="15">
        <f t="shared" si="24"/>
        <v>16</v>
      </c>
      <c r="D171" s="15" t="str">
        <f t="shared" si="25"/>
        <v>TTRAK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TKFEN TI Equity</v>
      </c>
      <c r="C172" s="15">
        <f t="shared" si="24"/>
        <v>13</v>
      </c>
      <c r="D172" s="15" t="str">
        <f t="shared" si="25"/>
        <v>TKFEN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ISCTR TI Equity</v>
      </c>
      <c r="C173" s="15">
        <f t="shared" si="24"/>
        <v>6</v>
      </c>
      <c r="D173" s="15" t="str">
        <f t="shared" si="25"/>
        <v>ISCTR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CCOLA TI Equity</v>
      </c>
      <c r="C174" s="15">
        <f t="shared" si="24"/>
        <v>1</v>
      </c>
      <c r="D174" s="15" t="str">
        <f t="shared" si="25"/>
        <v>CCOLA TI Equity</v>
      </c>
      <c r="E174" s="15">
        <f t="shared" si="28"/>
        <v>15</v>
      </c>
      <c r="F174" s="15" t="str">
        <f t="shared" si="26"/>
        <v>TTKOM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SODA TI Equity</v>
      </c>
      <c r="C175" s="15">
        <f t="shared" si="24"/>
        <v>11</v>
      </c>
      <c r="D175" s="15" t="str">
        <f t="shared" si="25"/>
        <v>SODA TI Equity</v>
      </c>
      <c r="E175" s="15">
        <f t="shared" si="28"/>
        <v>16</v>
      </c>
      <c r="F175" s="15" t="str">
        <f t="shared" si="26"/>
        <v>TTRAK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SISE TI Equity</v>
      </c>
      <c r="C176" s="15">
        <f t="shared" si="24"/>
        <v>10</v>
      </c>
      <c r="D176" s="15" t="str">
        <f t="shared" si="25"/>
        <v>SISE TI Equity</v>
      </c>
      <c r="E176" s="15">
        <f t="shared" si="28"/>
        <v>17</v>
      </c>
      <c r="F176" s="15" t="str">
        <f t="shared" si="26"/>
        <v>TUPRS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YATAS TI Equity</v>
      </c>
      <c r="C177" s="15">
        <f t="shared" si="24"/>
        <v>18</v>
      </c>
      <c r="D177" s="15" t="str">
        <f t="shared" si="25"/>
        <v>YATAS TI Equity</v>
      </c>
      <c r="E177" s="15">
        <f t="shared" si="28"/>
        <v>18</v>
      </c>
      <c r="F177" s="15" t="str">
        <f t="shared" si="26"/>
        <v>YATAS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CCOLA TI Equity</v>
      </c>
      <c r="C199" s="15">
        <f>COUNTIF($B$199:$B$234,"&lt;="&amp;B199)</f>
        <v>2</v>
      </c>
      <c r="D199" s="15" t="str">
        <f>B199</f>
        <v>CCOLA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OTKAR TI Equity</v>
      </c>
      <c r="C200" s="15">
        <f t="shared" ref="C200:C234" si="30">COUNTIF($B$199:$B$234,"&lt;="&amp;B200)</f>
        <v>7</v>
      </c>
      <c r="D200" s="15" t="str">
        <f t="shared" ref="D200:D234" si="31">B200</f>
        <v>OTKAR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CCOLA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MAVI TI Equity</v>
      </c>
      <c r="C201" s="15">
        <f t="shared" si="30"/>
        <v>5</v>
      </c>
      <c r="D201" s="15" t="str">
        <f t="shared" si="31"/>
        <v>MAVI TI Equity</v>
      </c>
      <c r="E201" s="15">
        <f t="shared" ref="E201:E234" si="34">E200+1</f>
        <v>3</v>
      </c>
      <c r="F201" s="15" t="str">
        <f t="shared" si="32"/>
        <v>ENKAI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PGSUS TI Equity</v>
      </c>
      <c r="C202" s="15">
        <f t="shared" si="30"/>
        <v>8</v>
      </c>
      <c r="D202" s="15" t="str">
        <f t="shared" si="31"/>
        <v>PGSUS TI Equity</v>
      </c>
      <c r="E202" s="15">
        <f t="shared" si="34"/>
        <v>4</v>
      </c>
      <c r="F202" s="15" t="str">
        <f t="shared" si="32"/>
        <v>KRDMD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TCELL TI Equity</v>
      </c>
      <c r="C203" s="15">
        <f t="shared" si="30"/>
        <v>10</v>
      </c>
      <c r="D203" s="15" t="str">
        <f t="shared" si="31"/>
        <v>TCELL TI Equity</v>
      </c>
      <c r="E203" s="15">
        <f t="shared" si="34"/>
        <v>5</v>
      </c>
      <c r="F203" s="15" t="str">
        <f t="shared" si="32"/>
        <v>MAVI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AKSA TI Equity</v>
      </c>
      <c r="C204" s="15">
        <f t="shared" si="30"/>
        <v>1</v>
      </c>
      <c r="D204" s="15" t="str">
        <f t="shared" si="31"/>
        <v>AKSA TI Equity</v>
      </c>
      <c r="E204" s="15">
        <f t="shared" si="34"/>
        <v>6</v>
      </c>
      <c r="F204" s="15" t="str">
        <f t="shared" si="32"/>
        <v>MGROS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ENKAI TI Equity</v>
      </c>
      <c r="C205" s="15">
        <f t="shared" si="30"/>
        <v>3</v>
      </c>
      <c r="D205" s="15" t="str">
        <f t="shared" si="31"/>
        <v>ENKAI TI Equity</v>
      </c>
      <c r="E205" s="15">
        <f t="shared" si="34"/>
        <v>7</v>
      </c>
      <c r="F205" s="15" t="str">
        <f t="shared" si="32"/>
        <v>OTKAR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MGROS TI Equity</v>
      </c>
      <c r="C206" s="15">
        <f t="shared" si="30"/>
        <v>6</v>
      </c>
      <c r="D206" s="15" t="str">
        <f t="shared" si="31"/>
        <v>MGROS TI Equity</v>
      </c>
      <c r="E206" s="15">
        <f t="shared" si="34"/>
        <v>8</v>
      </c>
      <c r="F206" s="15" t="str">
        <f t="shared" si="32"/>
        <v>PGSUS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TAVHL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TCELL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TAVHL TI Equity</v>
      </c>
      <c r="C217" s="15">
        <f t="shared" si="30"/>
        <v>9</v>
      </c>
      <c r="D217" s="15" t="str">
        <f t="shared" si="31"/>
        <v>TAVHL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4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22.10.2019</Description0>
    <SirketAnalist xmlns="68a7fc7a-53da-488b-91fa-18c291982698" xsi:nil="true"/>
    <ReportSubCategory xmlns="68a7fc7a-53da-488b-91fa-18c291982698" xsi:nil="true"/>
    <ReportDate xmlns="380cdb1d-a242-4ca6-832c-91492035c7e4">2019-10-22T05:08:14+00:00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A66E872E-1B3B-4A2C-9325-E66B00D64CC9}"/>
</file>

<file path=customXml/itemProps2.xml><?xml version="1.0" encoding="utf-8"?>
<ds:datastoreItem xmlns:ds="http://schemas.openxmlformats.org/officeDocument/2006/customXml" ds:itemID="{51F498CB-FF0E-4FB6-9F1E-B693B03D4DB9}"/>
</file>

<file path=customXml/itemProps3.xml><?xml version="1.0" encoding="utf-8"?>
<ds:datastoreItem xmlns:ds="http://schemas.openxmlformats.org/officeDocument/2006/customXml" ds:itemID="{2DC3772F-61F7-4C12-8494-E9446174EB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22.10.2019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2019-10-22T04:59:17Z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